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ปันผล" sheetId="1" r:id="rId1"/>
    <sheet name="เฉลี่ยคืน" sheetId="2" r:id="rId2"/>
  </sheets>
  <definedNames/>
  <calcPr fullCalcOnLoad="1"/>
</workbook>
</file>

<file path=xl/sharedStrings.xml><?xml version="1.0" encoding="utf-8"?>
<sst xmlns="http://schemas.openxmlformats.org/spreadsheetml/2006/main" count="67" uniqueCount="26">
  <si>
    <t>ยอดหุ้นยกมา 1 ต.ค.</t>
  </si>
  <si>
    <t>ค่าหุ้นรายเดือน</t>
  </si>
  <si>
    <t>เดือน</t>
  </si>
  <si>
    <t>หุ้นยกมา 1 ต.ค.</t>
  </si>
  <si>
    <t>หุ้น</t>
  </si>
  <si>
    <t>วิธีคำนวณเงินปันผล</t>
  </si>
  <si>
    <t>x</t>
  </si>
  <si>
    <t>/</t>
  </si>
  <si>
    <t>เงินปันผล</t>
  </si>
  <si>
    <t>รวม</t>
  </si>
  <si>
    <t>บาท</t>
  </si>
  <si>
    <r>
      <t>(ประมาณ)</t>
    </r>
    <r>
      <rPr>
        <b/>
        <sz val="14"/>
        <rFont val="EucrosiaUPC"/>
        <family val="1"/>
      </rPr>
      <t>อัตราเงินปันผลต่อปี</t>
    </r>
  </si>
  <si>
    <t>% (คีย์ข้อมูล)</t>
  </si>
  <si>
    <t>บาท (คีย์ข้อมูล)</t>
  </si>
  <si>
    <t>(เท่ากันทุกเดือน)</t>
  </si>
  <si>
    <t>ดอกเบี้ยเงินกู้ที่สมาชิกจ่ายให้สหกรณ์ฯ ทั้งปี</t>
  </si>
  <si>
    <t>(ประมาณ)อัตราเงินเฉลี่ยคืน</t>
  </si>
  <si>
    <t>(ดูในใบรับเงินประจำเดือน คอลัมภ์ "ดอกเบี้ยสะสม")</t>
  </si>
  <si>
    <t xml:space="preserve">รวมเงินเฉลี่ยคืนได้รับประจำปี ตั้งแต่เดือน ต.ค. - ก.ย. </t>
  </si>
  <si>
    <t>(การคำนวณ ดอกเบี้ยทั้งหมด X อ.เงินเฉลี่ยคืน)</t>
  </si>
  <si>
    <t>หุ้นรายเดือน X อ.เงินปันผล X เวลา(รายวัน)</t>
  </si>
  <si>
    <t xml:space="preserve">การคำนวณเงินเฉลี่ยคืนประจำปี </t>
  </si>
  <si>
    <t>หมายเหตุ : วันที่ตามตารางข้างต้น เป็นวันที่จ่ายค่าหุ้นประจำเดือนในปีบัญชี 2561 เท่านั้น</t>
  </si>
  <si>
    <t>รวมเงินปันผลได้รับประจำปี ตั้งแต่เดือน ต.ค. - ก.ย.  (ประมาณการ)</t>
  </si>
  <si>
    <t>การคำนวณเงินปันผลประจำปี 2561</t>
  </si>
  <si>
    <t xml:space="preserve">                   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</si>
</sst>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1E]d\ mmmm\ yyyy"/>
    <numFmt numFmtId="200" formatCode="mmm\-yyyy"/>
    <numFmt numFmtId="201" formatCode="#,##0.0000"/>
    <numFmt numFmtId="202" formatCode="#,###"/>
  </numFmts>
  <fonts count="47">
    <font>
      <sz val="14"/>
      <name val="Cordia New"/>
      <family val="0"/>
    </font>
    <font>
      <b/>
      <sz val="14"/>
      <name val="Cordia New"/>
      <family val="2"/>
    </font>
    <font>
      <b/>
      <sz val="20"/>
      <name val="Cordia New"/>
      <family val="2"/>
    </font>
    <font>
      <b/>
      <sz val="16"/>
      <name val="Cordia New"/>
      <family val="2"/>
    </font>
    <font>
      <b/>
      <sz val="14"/>
      <name val="EucrosiaUPC"/>
      <family val="1"/>
    </font>
    <font>
      <b/>
      <sz val="16"/>
      <name val="EucrosiaUPC"/>
      <family val="1"/>
    </font>
    <font>
      <sz val="14"/>
      <name val="EucrosiaUPC"/>
      <family val="1"/>
    </font>
    <font>
      <b/>
      <sz val="18"/>
      <name val="Cordia New"/>
      <family val="2"/>
    </font>
    <font>
      <sz val="14"/>
      <name val="CordiaUPC"/>
      <family val="2"/>
    </font>
    <font>
      <b/>
      <sz val="14"/>
      <color indexed="10"/>
      <name val="EucrosiaUPC"/>
      <family val="1"/>
    </font>
    <font>
      <b/>
      <sz val="19"/>
      <name val="EucrosiaUPC"/>
      <family val="1"/>
    </font>
    <font>
      <sz val="15"/>
      <name val="Cordia New"/>
      <family val="2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 shrinkToFit="1"/>
    </xf>
    <xf numFmtId="4" fontId="0" fillId="0" borderId="0" xfId="0" applyNumberFormat="1" applyBorder="1" applyAlignment="1">
      <alignment shrinkToFit="1"/>
    </xf>
    <xf numFmtId="4" fontId="2" fillId="0" borderId="14" xfId="0" applyNumberFormat="1" applyFont="1" applyBorder="1" applyAlignment="1">
      <alignment horizontal="center" shrinkToFit="1"/>
    </xf>
    <xf numFmtId="4" fontId="3" fillId="0" borderId="0" xfId="0" applyNumberFormat="1" applyFont="1" applyBorder="1" applyAlignment="1">
      <alignment horizontal="center" shrinkToFit="1"/>
    </xf>
    <xf numFmtId="3" fontId="0" fillId="0" borderId="0" xfId="0" applyNumberFormat="1" applyBorder="1" applyAlignment="1">
      <alignment horizontal="left" shrinkToFit="1"/>
    </xf>
    <xf numFmtId="4" fontId="2" fillId="0" borderId="0" xfId="0" applyNumberFormat="1" applyFont="1" applyBorder="1" applyAlignment="1">
      <alignment horizontal="center" shrinkToFit="1"/>
    </xf>
    <xf numFmtId="4" fontId="0" fillId="0" borderId="15" xfId="0" applyNumberFormat="1" applyBorder="1" applyAlignment="1" quotePrefix="1">
      <alignment shrinkToFit="1"/>
    </xf>
    <xf numFmtId="4" fontId="0" fillId="0" borderId="15" xfId="0" applyNumberFormat="1" applyBorder="1" applyAlignment="1">
      <alignment shrinkToFit="1"/>
    </xf>
    <xf numFmtId="4" fontId="0" fillId="0" borderId="0" xfId="0" applyNumberFormat="1" applyAlignment="1">
      <alignment shrinkToFit="1"/>
    </xf>
    <xf numFmtId="4" fontId="6" fillId="0" borderId="0" xfId="0" applyNumberFormat="1" applyFont="1" applyAlignment="1">
      <alignment/>
    </xf>
    <xf numFmtId="4" fontId="1" fillId="0" borderId="10" xfId="0" applyNumberFormat="1" applyFont="1" applyBorder="1" applyAlignment="1">
      <alignment shrinkToFit="1"/>
    </xf>
    <xf numFmtId="4" fontId="1" fillId="0" borderId="11" xfId="0" applyNumberFormat="1" applyFont="1" applyBorder="1" applyAlignment="1">
      <alignment shrinkToFit="1"/>
    </xf>
    <xf numFmtId="4" fontId="1" fillId="0" borderId="16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/>
    </xf>
    <xf numFmtId="4" fontId="1" fillId="34" borderId="12" xfId="0" applyNumberFormat="1" applyFont="1" applyFill="1" applyBorder="1" applyAlignment="1">
      <alignment shrinkToFit="1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34" borderId="0" xfId="0" applyNumberFormat="1" applyFont="1" applyFill="1" applyAlignment="1">
      <alignment shrinkToFit="1"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shrinkToFit="1"/>
    </xf>
    <xf numFmtId="4" fontId="0" fillId="0" borderId="0" xfId="0" applyNumberForma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Alignment="1">
      <alignment shrinkToFit="1"/>
    </xf>
    <xf numFmtId="4" fontId="0" fillId="0" borderId="0" xfId="0" applyNumberFormat="1" applyFont="1" applyAlignment="1">
      <alignment/>
    </xf>
    <xf numFmtId="14" fontId="0" fillId="0" borderId="13" xfId="0" applyNumberFormat="1" applyBorder="1" applyAlignment="1">
      <alignment horizontal="center" shrinkToFit="1"/>
    </xf>
    <xf numFmtId="3" fontId="0" fillId="0" borderId="0" xfId="0" applyNumberFormat="1" applyFont="1" applyBorder="1" applyAlignment="1">
      <alignment horizontal="center" shrinkToFit="1"/>
    </xf>
    <xf numFmtId="201" fontId="0" fillId="0" borderId="15" xfId="0" applyNumberFormat="1" applyBorder="1" applyAlignment="1">
      <alignment shrinkToFit="1"/>
    </xf>
    <xf numFmtId="4" fontId="10" fillId="35" borderId="0" xfId="0" applyNumberFormat="1" applyFont="1" applyFill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M16" sqref="M16"/>
    </sheetView>
  </sheetViews>
  <sheetFormatPr defaultColWidth="9.140625" defaultRowHeight="21.75"/>
  <cols>
    <col min="1" max="1" width="13.7109375" style="1" customWidth="1"/>
    <col min="2" max="2" width="14.28125" style="1" customWidth="1"/>
    <col min="3" max="3" width="4.00390625" style="1" customWidth="1"/>
    <col min="4" max="4" width="5.28125" style="1" customWidth="1"/>
    <col min="5" max="5" width="3.28125" style="3" customWidth="1"/>
    <col min="6" max="6" width="5.421875" style="4" customWidth="1"/>
    <col min="7" max="7" width="3.7109375" style="1" customWidth="1"/>
    <col min="8" max="8" width="7.57421875" style="1" customWidth="1"/>
    <col min="9" max="9" width="13.57421875" style="1" customWidth="1"/>
    <col min="10" max="10" width="12.57421875" style="1" customWidth="1"/>
    <col min="11" max="16384" width="9.140625" style="1" customWidth="1"/>
  </cols>
  <sheetData>
    <row r="1" spans="1:10" s="6" customFormat="1" ht="27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6" customFormat="1" ht="23.25">
      <c r="A2" s="6" t="s">
        <v>0</v>
      </c>
      <c r="E2" s="7"/>
      <c r="F2" s="8"/>
      <c r="I2" s="44">
        <v>500000</v>
      </c>
      <c r="J2" s="34" t="s">
        <v>13</v>
      </c>
    </row>
    <row r="3" spans="1:10" s="6" customFormat="1" ht="23.25">
      <c r="A3" s="6" t="s">
        <v>1</v>
      </c>
      <c r="B3" s="21" t="s">
        <v>14</v>
      </c>
      <c r="E3" s="7"/>
      <c r="F3" s="8"/>
      <c r="I3" s="44">
        <v>5000</v>
      </c>
      <c r="J3" s="34" t="s">
        <v>13</v>
      </c>
    </row>
    <row r="4" spans="1:10" s="6" customFormat="1" ht="23.25">
      <c r="A4" s="21" t="s">
        <v>11</v>
      </c>
      <c r="E4" s="7"/>
      <c r="F4" s="8"/>
      <c r="I4" s="44">
        <v>5.2</v>
      </c>
      <c r="J4" s="34" t="s">
        <v>12</v>
      </c>
    </row>
    <row r="5" spans="1:10" ht="26.25">
      <c r="A5" s="2" t="s">
        <v>23</v>
      </c>
      <c r="B5" s="30"/>
      <c r="C5" s="30"/>
      <c r="D5" s="30"/>
      <c r="E5" s="31"/>
      <c r="F5" s="32"/>
      <c r="G5" s="30"/>
      <c r="H5" s="30"/>
      <c r="I5" s="33">
        <f>ROUND((J$23),0)</f>
        <v>27480</v>
      </c>
      <c r="J5" s="31" t="s">
        <v>10</v>
      </c>
    </row>
    <row r="6" spans="1:10" s="40" customFormat="1" ht="11.25" customHeight="1" thickBot="1">
      <c r="A6" s="5"/>
      <c r="B6" s="36"/>
      <c r="C6" s="36"/>
      <c r="D6" s="36"/>
      <c r="E6" s="37"/>
      <c r="F6" s="38"/>
      <c r="G6" s="36"/>
      <c r="H6" s="36"/>
      <c r="I6" s="39"/>
      <c r="J6" s="37"/>
    </row>
    <row r="7" spans="1:10" ht="23.25" customHeight="1" thickBot="1">
      <c r="A7" s="9" t="s">
        <v>2</v>
      </c>
      <c r="B7" s="10" t="s">
        <v>4</v>
      </c>
      <c r="C7" s="50" t="s">
        <v>5</v>
      </c>
      <c r="D7" s="51"/>
      <c r="E7" s="51"/>
      <c r="F7" s="51"/>
      <c r="G7" s="51"/>
      <c r="H7" s="51"/>
      <c r="I7" s="52"/>
      <c r="J7" s="11" t="s">
        <v>8</v>
      </c>
    </row>
    <row r="8" spans="1:10" s="20" customFormat="1" ht="29.25">
      <c r="A8" s="12" t="s">
        <v>3</v>
      </c>
      <c r="B8" s="13">
        <f>$I$2</f>
        <v>500000</v>
      </c>
      <c r="C8" s="14" t="s">
        <v>6</v>
      </c>
      <c r="D8" s="13">
        <f>$I$4</f>
        <v>5.2</v>
      </c>
      <c r="E8" s="15" t="s">
        <v>7</v>
      </c>
      <c r="F8" s="16">
        <v>100</v>
      </c>
      <c r="G8" s="17" t="s">
        <v>6</v>
      </c>
      <c r="H8" s="47">
        <v>365</v>
      </c>
      <c r="I8" s="18"/>
      <c r="J8" s="48">
        <f>ROUND(($B8*D8/100*H8/365),4)</f>
        <v>26000</v>
      </c>
    </row>
    <row r="9" spans="1:10" s="20" customFormat="1" ht="29.25">
      <c r="A9" s="46">
        <v>43033</v>
      </c>
      <c r="B9" s="13">
        <f>I$3</f>
        <v>5000</v>
      </c>
      <c r="C9" s="14" t="s">
        <v>6</v>
      </c>
      <c r="D9" s="13">
        <f aca="true" t="shared" si="0" ref="D9:D20">$I$4</f>
        <v>5.2</v>
      </c>
      <c r="E9" s="15" t="s">
        <v>7</v>
      </c>
      <c r="F9" s="16">
        <v>100</v>
      </c>
      <c r="G9" s="17" t="s">
        <v>6</v>
      </c>
      <c r="H9" s="47">
        <f aca="true" t="shared" si="1" ref="H9:H20">A$21-A9+1</f>
        <v>341</v>
      </c>
      <c r="I9" s="18"/>
      <c r="J9" s="48">
        <f aca="true" t="shared" si="2" ref="J9:J20">ROUND(($B9*D9/100*H9/365),4)</f>
        <v>242.9041</v>
      </c>
    </row>
    <row r="10" spans="1:10" s="20" customFormat="1" ht="29.25">
      <c r="A10" s="46">
        <v>43066</v>
      </c>
      <c r="B10" s="13">
        <f aca="true" t="shared" si="3" ref="B10:B20">I$3</f>
        <v>5000</v>
      </c>
      <c r="C10" s="14" t="s">
        <v>6</v>
      </c>
      <c r="D10" s="13">
        <f t="shared" si="0"/>
        <v>5.2</v>
      </c>
      <c r="E10" s="15" t="s">
        <v>7</v>
      </c>
      <c r="F10" s="16">
        <v>100</v>
      </c>
      <c r="G10" s="17" t="s">
        <v>6</v>
      </c>
      <c r="H10" s="47">
        <f t="shared" si="1"/>
        <v>308</v>
      </c>
      <c r="I10" s="18"/>
      <c r="J10" s="48">
        <f t="shared" si="2"/>
        <v>219.3973</v>
      </c>
    </row>
    <row r="11" spans="1:10" s="20" customFormat="1" ht="29.25">
      <c r="A11" s="46">
        <v>43095</v>
      </c>
      <c r="B11" s="13">
        <f t="shared" si="3"/>
        <v>5000</v>
      </c>
      <c r="C11" s="14" t="s">
        <v>6</v>
      </c>
      <c r="D11" s="13">
        <f t="shared" si="0"/>
        <v>5.2</v>
      </c>
      <c r="E11" s="15" t="s">
        <v>7</v>
      </c>
      <c r="F11" s="16">
        <v>100</v>
      </c>
      <c r="G11" s="17" t="s">
        <v>6</v>
      </c>
      <c r="H11" s="47">
        <f t="shared" si="1"/>
        <v>279</v>
      </c>
      <c r="I11" s="18"/>
      <c r="J11" s="48">
        <f t="shared" si="2"/>
        <v>198.7397</v>
      </c>
    </row>
    <row r="12" spans="1:10" s="20" customFormat="1" ht="29.25">
      <c r="A12" s="46">
        <v>43126</v>
      </c>
      <c r="B12" s="13">
        <f t="shared" si="3"/>
        <v>5000</v>
      </c>
      <c r="C12" s="14" t="s">
        <v>6</v>
      </c>
      <c r="D12" s="13">
        <f t="shared" si="0"/>
        <v>5.2</v>
      </c>
      <c r="E12" s="15" t="s">
        <v>7</v>
      </c>
      <c r="F12" s="16">
        <v>100</v>
      </c>
      <c r="G12" s="17" t="s">
        <v>6</v>
      </c>
      <c r="H12" s="47">
        <f t="shared" si="1"/>
        <v>248</v>
      </c>
      <c r="I12" s="18"/>
      <c r="J12" s="48">
        <f t="shared" si="2"/>
        <v>176.6575</v>
      </c>
    </row>
    <row r="13" spans="1:10" s="20" customFormat="1" ht="29.25">
      <c r="A13" s="46">
        <v>43154</v>
      </c>
      <c r="B13" s="13">
        <f t="shared" si="3"/>
        <v>5000</v>
      </c>
      <c r="C13" s="14" t="s">
        <v>6</v>
      </c>
      <c r="D13" s="13">
        <f t="shared" si="0"/>
        <v>5.2</v>
      </c>
      <c r="E13" s="15" t="s">
        <v>7</v>
      </c>
      <c r="F13" s="16">
        <v>100</v>
      </c>
      <c r="G13" s="17" t="s">
        <v>6</v>
      </c>
      <c r="H13" s="47">
        <f t="shared" si="1"/>
        <v>220</v>
      </c>
      <c r="I13" s="18"/>
      <c r="J13" s="48">
        <f t="shared" si="2"/>
        <v>156.7123</v>
      </c>
    </row>
    <row r="14" spans="1:10" s="20" customFormat="1" ht="29.25">
      <c r="A14" s="46">
        <v>43186</v>
      </c>
      <c r="B14" s="13">
        <f t="shared" si="3"/>
        <v>5000</v>
      </c>
      <c r="C14" s="14" t="s">
        <v>6</v>
      </c>
      <c r="D14" s="13">
        <f t="shared" si="0"/>
        <v>5.2</v>
      </c>
      <c r="E14" s="15" t="s">
        <v>7</v>
      </c>
      <c r="F14" s="16">
        <v>100</v>
      </c>
      <c r="G14" s="17" t="s">
        <v>6</v>
      </c>
      <c r="H14" s="47">
        <f t="shared" si="1"/>
        <v>188</v>
      </c>
      <c r="I14" s="18"/>
      <c r="J14" s="48">
        <f t="shared" si="2"/>
        <v>133.9178</v>
      </c>
    </row>
    <row r="15" spans="1:10" s="20" customFormat="1" ht="29.25">
      <c r="A15" s="46">
        <v>43215</v>
      </c>
      <c r="B15" s="13">
        <f t="shared" si="3"/>
        <v>5000</v>
      </c>
      <c r="C15" s="14" t="s">
        <v>6</v>
      </c>
      <c r="D15" s="13">
        <f t="shared" si="0"/>
        <v>5.2</v>
      </c>
      <c r="E15" s="15" t="s">
        <v>7</v>
      </c>
      <c r="F15" s="16">
        <v>100</v>
      </c>
      <c r="G15" s="17" t="s">
        <v>6</v>
      </c>
      <c r="H15" s="47">
        <f t="shared" si="1"/>
        <v>159</v>
      </c>
      <c r="I15" s="18"/>
      <c r="J15" s="48">
        <f t="shared" si="2"/>
        <v>113.2603</v>
      </c>
    </row>
    <row r="16" spans="1:10" s="20" customFormat="1" ht="29.25">
      <c r="A16" s="46">
        <v>43245</v>
      </c>
      <c r="B16" s="13">
        <f t="shared" si="3"/>
        <v>5000</v>
      </c>
      <c r="C16" s="14" t="s">
        <v>6</v>
      </c>
      <c r="D16" s="13">
        <f t="shared" si="0"/>
        <v>5.2</v>
      </c>
      <c r="E16" s="15" t="s">
        <v>7</v>
      </c>
      <c r="F16" s="16">
        <v>100</v>
      </c>
      <c r="G16" s="17" t="s">
        <v>6</v>
      </c>
      <c r="H16" s="47">
        <f t="shared" si="1"/>
        <v>129</v>
      </c>
      <c r="I16" s="18"/>
      <c r="J16" s="48">
        <f t="shared" si="2"/>
        <v>91.8904</v>
      </c>
    </row>
    <row r="17" spans="1:10" s="20" customFormat="1" ht="29.25">
      <c r="A17" s="46">
        <v>43277</v>
      </c>
      <c r="B17" s="13">
        <f t="shared" si="3"/>
        <v>5000</v>
      </c>
      <c r="C17" s="14" t="s">
        <v>6</v>
      </c>
      <c r="D17" s="13">
        <f t="shared" si="0"/>
        <v>5.2</v>
      </c>
      <c r="E17" s="15" t="s">
        <v>7</v>
      </c>
      <c r="F17" s="16">
        <v>100</v>
      </c>
      <c r="G17" s="17" t="s">
        <v>6</v>
      </c>
      <c r="H17" s="47">
        <f t="shared" si="1"/>
        <v>97</v>
      </c>
      <c r="I17" s="18"/>
      <c r="J17" s="48">
        <f t="shared" si="2"/>
        <v>69.0959</v>
      </c>
    </row>
    <row r="18" spans="1:10" s="20" customFormat="1" ht="29.25">
      <c r="A18" s="46">
        <v>43305</v>
      </c>
      <c r="B18" s="13">
        <f t="shared" si="3"/>
        <v>5000</v>
      </c>
      <c r="C18" s="14" t="s">
        <v>6</v>
      </c>
      <c r="D18" s="13">
        <f t="shared" si="0"/>
        <v>5.2</v>
      </c>
      <c r="E18" s="15" t="s">
        <v>7</v>
      </c>
      <c r="F18" s="16">
        <v>100</v>
      </c>
      <c r="G18" s="17" t="s">
        <v>6</v>
      </c>
      <c r="H18" s="47">
        <f t="shared" si="1"/>
        <v>69</v>
      </c>
      <c r="I18" s="18"/>
      <c r="J18" s="48">
        <f t="shared" si="2"/>
        <v>49.1507</v>
      </c>
    </row>
    <row r="19" spans="1:10" s="20" customFormat="1" ht="29.25">
      <c r="A19" s="46">
        <v>43340</v>
      </c>
      <c r="B19" s="13">
        <f t="shared" si="3"/>
        <v>5000</v>
      </c>
      <c r="C19" s="14" t="s">
        <v>6</v>
      </c>
      <c r="D19" s="13">
        <f t="shared" si="0"/>
        <v>5.2</v>
      </c>
      <c r="E19" s="15" t="s">
        <v>7</v>
      </c>
      <c r="F19" s="16">
        <v>100</v>
      </c>
      <c r="G19" s="17" t="s">
        <v>6</v>
      </c>
      <c r="H19" s="47">
        <f t="shared" si="1"/>
        <v>34</v>
      </c>
      <c r="I19" s="18"/>
      <c r="J19" s="48">
        <f t="shared" si="2"/>
        <v>24.2192</v>
      </c>
    </row>
    <row r="20" spans="1:10" s="20" customFormat="1" ht="29.25">
      <c r="A20" s="46">
        <v>43368</v>
      </c>
      <c r="B20" s="13">
        <f t="shared" si="3"/>
        <v>5000</v>
      </c>
      <c r="C20" s="14" t="s">
        <v>6</v>
      </c>
      <c r="D20" s="13">
        <f t="shared" si="0"/>
        <v>5.2</v>
      </c>
      <c r="E20" s="15" t="s">
        <v>7</v>
      </c>
      <c r="F20" s="16">
        <v>100</v>
      </c>
      <c r="G20" s="17" t="s">
        <v>6</v>
      </c>
      <c r="H20" s="47">
        <f t="shared" si="1"/>
        <v>6</v>
      </c>
      <c r="I20" s="18"/>
      <c r="J20" s="48">
        <f t="shared" si="2"/>
        <v>4.274</v>
      </c>
    </row>
    <row r="21" spans="1:10" s="20" customFormat="1" ht="29.25">
      <c r="A21" s="46">
        <v>43373</v>
      </c>
      <c r="B21" s="13"/>
      <c r="C21" s="14"/>
      <c r="D21" s="13"/>
      <c r="E21" s="15"/>
      <c r="F21" s="16"/>
      <c r="G21" s="17"/>
      <c r="H21" s="47"/>
      <c r="I21" s="18"/>
      <c r="J21" s="48"/>
    </row>
    <row r="22" spans="1:10" s="20" customFormat="1" ht="24.75" customHeight="1" thickBot="1">
      <c r="A22" s="46"/>
      <c r="B22" s="13"/>
      <c r="C22" s="14"/>
      <c r="D22" s="13"/>
      <c r="E22" s="15"/>
      <c r="F22" s="16"/>
      <c r="G22" s="17"/>
      <c r="H22" s="47"/>
      <c r="I22" s="18"/>
      <c r="J22" s="19"/>
    </row>
    <row r="23" spans="1:10" s="2" customFormat="1" ht="24" thickBot="1">
      <c r="A23" s="22" t="s">
        <v>9</v>
      </c>
      <c r="B23" s="23">
        <f>SUM(B8:B22)</f>
        <v>560000</v>
      </c>
      <c r="C23" s="24" t="s">
        <v>20</v>
      </c>
      <c r="D23" s="25"/>
      <c r="E23" s="26"/>
      <c r="F23" s="27"/>
      <c r="G23" s="25"/>
      <c r="H23" s="25"/>
      <c r="I23" s="28"/>
      <c r="J23" s="29">
        <f>SUM(J8:J22)</f>
        <v>27480.2192</v>
      </c>
    </row>
    <row r="25" ht="23.25">
      <c r="A25" s="1" t="s">
        <v>22</v>
      </c>
    </row>
    <row r="26" ht="23.25">
      <c r="A26" s="1" t="s">
        <v>25</v>
      </c>
    </row>
  </sheetData>
  <sheetProtection/>
  <mergeCells count="2">
    <mergeCell ref="A1:J1"/>
    <mergeCell ref="C7:I7"/>
  </mergeCells>
  <printOptions horizontalCentered="1"/>
  <pageMargins left="0.7" right="0.7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41.7109375" style="41" customWidth="1"/>
    <col min="2" max="2" width="4.140625" style="0" customWidth="1"/>
    <col min="3" max="3" width="12.7109375" style="0" bestFit="1" customWidth="1"/>
    <col min="4" max="4" width="12.57421875" style="0" customWidth="1"/>
  </cols>
  <sheetData>
    <row r="1" spans="1:4" ht="23.25">
      <c r="A1" s="53" t="s">
        <v>21</v>
      </c>
      <c r="B1" s="53"/>
      <c r="C1" s="53"/>
      <c r="D1" s="53"/>
    </row>
    <row r="2" ht="23.25" customHeight="1"/>
    <row r="3" spans="1:4" ht="23.25">
      <c r="A3" s="41" t="s">
        <v>15</v>
      </c>
      <c r="C3" s="35">
        <v>150000</v>
      </c>
      <c r="D3" s="34" t="s">
        <v>13</v>
      </c>
    </row>
    <row r="4" spans="1:4" ht="23.25">
      <c r="A4" s="43" t="s">
        <v>17</v>
      </c>
      <c r="C4" s="35"/>
      <c r="D4" s="34"/>
    </row>
    <row r="5" spans="1:4" ht="23.25">
      <c r="A5" s="42" t="s">
        <v>16</v>
      </c>
      <c r="C5" s="35">
        <v>12.15</v>
      </c>
      <c r="D5" s="34" t="s">
        <v>12</v>
      </c>
    </row>
    <row r="6" spans="1:4" ht="21" customHeight="1">
      <c r="A6" s="42"/>
      <c r="C6" s="35"/>
      <c r="D6" s="34"/>
    </row>
    <row r="7" spans="1:4" ht="26.25">
      <c r="A7" s="2" t="s">
        <v>18</v>
      </c>
      <c r="C7" s="33">
        <f>ROUND(($C$3*$C$5/100),0)</f>
        <v>18225</v>
      </c>
      <c r="D7" s="31" t="s">
        <v>10</v>
      </c>
    </row>
    <row r="8" ht="21.75">
      <c r="A8" s="45" t="s">
        <v>19</v>
      </c>
    </row>
    <row r="9" ht="45.75" customHeight="1"/>
  </sheetData>
  <sheetProtection/>
  <mergeCells count="1">
    <mergeCell ref="A1:D1"/>
  </mergeCells>
  <printOptions/>
  <pageMargins left="0.5" right="0.5" top="0.46" bottom="0.59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Technics</dc:creator>
  <cp:keywords/>
  <dc:description/>
  <cp:lastModifiedBy>IT</cp:lastModifiedBy>
  <cp:lastPrinted>2018-10-01T10:29:30Z</cp:lastPrinted>
  <dcterms:created xsi:type="dcterms:W3CDTF">2007-02-20T06:28:29Z</dcterms:created>
  <dcterms:modified xsi:type="dcterms:W3CDTF">2018-10-07T05:53:03Z</dcterms:modified>
  <cp:category/>
  <cp:version/>
  <cp:contentType/>
  <cp:contentStatus/>
</cp:coreProperties>
</file>