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60" windowHeight="6150" activeTab="0"/>
  </bookViews>
  <sheets>
    <sheet name="Premium Cal" sheetId="1" r:id="rId1"/>
    <sheet name="Life+TPD" sheetId="2" r:id="rId2"/>
  </sheets>
  <definedNames>
    <definedName name="_xlnm.Print_Area" localSheetId="1">'Life+TPD'!$A$1:$BK$58</definedName>
  </definedNames>
  <calcPr fullCalcOnLoad="1"/>
</workbook>
</file>

<file path=xl/sharedStrings.xml><?xml version="1.0" encoding="utf-8"?>
<sst xmlns="http://schemas.openxmlformats.org/spreadsheetml/2006/main" count="64" uniqueCount="47">
  <si>
    <t>อายุ</t>
  </si>
  <si>
    <t>ระยะเวลาเอาประกันภัย (ปี)</t>
  </si>
  <si>
    <t>บริษัท  อเมริกันอินเตอร์แนชชั่นแนลแอสชัวรันส์  จำกัด</t>
  </si>
  <si>
    <t>(เพศชาย)</t>
  </si>
  <si>
    <t>(เพศหญิง)</t>
  </si>
  <si>
    <t>การประกันชีวิตประเภทกลุ่มเพื่อคุ้มครองแผนการเงิน</t>
  </si>
  <si>
    <t>ตารางแนบ 1</t>
  </si>
  <si>
    <t>โครงการประกันสินเชื่อแบบกลุ่มเพื่อสหกรณ์ฯ (แบบทุนประกันภัยลดลง)</t>
  </si>
  <si>
    <t xml:space="preserve">ความคุ้มครอง: </t>
  </si>
  <si>
    <t>เสียชีวิต + ทุพพลภาพสิ้นเชิงถาวรจากการเจ็บป่วยหรืออุบัติเหตุ</t>
  </si>
  <si>
    <t xml:space="preserve">อายุรับประกันภัย: </t>
  </si>
  <si>
    <t>ระยะเวลาเอาประกันภัย</t>
  </si>
  <si>
    <t>เพศ</t>
  </si>
  <si>
    <t>ปี</t>
  </si>
  <si>
    <t>ทุนประกัน</t>
  </si>
  <si>
    <t xml:space="preserve">บาท </t>
  </si>
  <si>
    <t>ระยะเวลา</t>
  </si>
  <si>
    <t>อัตราเบี้ยประกันภัย</t>
  </si>
  <si>
    <t>เบี้ยประกันภัย</t>
  </si>
  <si>
    <t>อายุ + ความคุ้มครอง</t>
  </si>
  <si>
    <t>**</t>
  </si>
  <si>
    <t>โครงการประกันสินเชื่อแบบกลุ่ม (แบบทุนประกันภัยลดลง)</t>
  </si>
  <si>
    <t>คำนวณเบี้ยประกัน</t>
  </si>
  <si>
    <t>**กรอกข้อมูลเพศ / อายุ / ทุนประกันและระยะเวลากู้**</t>
  </si>
  <si>
    <t>บริษัท อเมริกันอินเตอร์แนชชั่นแนลแอสชัวรันส์ จำกัด</t>
  </si>
  <si>
    <t>16 - 65 ปี</t>
  </si>
  <si>
    <t>**อายุ + ความคุ้มครองไม่เกินอายุ 70 ปี</t>
  </si>
  <si>
    <t>**อายุ + ความคุ้มครองไม่เกินอายุ 70 ปี**</t>
  </si>
  <si>
    <t>1 - 25 ปี</t>
  </si>
  <si>
    <t>วัน</t>
  </si>
  <si>
    <t>เดือน</t>
  </si>
  <si>
    <t>ก.พ.</t>
  </si>
  <si>
    <t>ม.ค.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</si>
  <si>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</si>
  <si>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</si>
  <si>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</si>
  <si>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</si>
  <si>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</si>
  <si>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</si>
  <si>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</si>
  <si>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</si>
  <si>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</si>
  <si>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</si>
  <si>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เดือน(Num)</t>
  </si>
  <si>
    <t>บาท</t>
  </si>
  <si>
    <t>สำหรับ สหกรณ์ มหาวิทยาลัยวลัยลักษณ์ จำกัด</t>
  </si>
  <si>
    <t>หญิง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</si>
</sst>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#,##0.00\ \ "/>
    <numFmt numFmtId="201" formatCode="_(* #,##0_);_(* \(#,##0\);_(* &quot;-&quot;??_);_(@_)"/>
    <numFmt numFmtId="202" formatCode="#,##0.0_);\(#,##0.0\)"/>
    <numFmt numFmtId="203" formatCode="#,##0.0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"/>
    <numFmt numFmtId="209" formatCode="0.0000"/>
    <numFmt numFmtId="210" formatCode="0.000"/>
    <numFmt numFmtId="211" formatCode="0.0"/>
    <numFmt numFmtId="212" formatCode="[$-41E]dddd\,\ mmmm\ dd\,\ yyyy"/>
    <numFmt numFmtId="213" formatCode="[$-1070000]d/mm/yyyy;@"/>
    <numFmt numFmtId="214" formatCode="[$-409]h:mm:ss\ AM/PM"/>
  </numFmts>
  <fonts count="71">
    <font>
      <sz val="14"/>
      <name val="FreesiaUPC"/>
      <family val="0"/>
    </font>
    <font>
      <sz val="12"/>
      <name val="Cordia New"/>
      <family val="2"/>
    </font>
    <font>
      <sz val="16"/>
      <name val="Cordia New"/>
      <family val="2"/>
    </font>
    <font>
      <sz val="18"/>
      <name val="DilleniaUPC"/>
      <family val="1"/>
    </font>
    <font>
      <sz val="14"/>
      <name val="Cordia New"/>
      <family val="2"/>
    </font>
    <font>
      <b/>
      <sz val="12"/>
      <name val="Cordia New"/>
      <family val="2"/>
    </font>
    <font>
      <sz val="12"/>
      <color indexed="9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b/>
      <sz val="14"/>
      <color indexed="9"/>
      <name val="Cordia New"/>
      <family val="2"/>
    </font>
    <font>
      <b/>
      <sz val="13"/>
      <name val="Cordia New"/>
      <family val="2"/>
    </font>
    <font>
      <b/>
      <sz val="20"/>
      <name val="Cordia New"/>
      <family val="2"/>
    </font>
    <font>
      <b/>
      <sz val="22"/>
      <name val="Cordia New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name val="Cordia New"/>
      <family val="2"/>
    </font>
    <font>
      <sz val="22"/>
      <name val="Cordia New"/>
      <family val="2"/>
    </font>
    <font>
      <sz val="8"/>
      <name val="FreesiaUPC"/>
      <family val="2"/>
    </font>
    <font>
      <b/>
      <i/>
      <sz val="22"/>
      <color indexed="12"/>
      <name val="Cordia New"/>
      <family val="2"/>
    </font>
    <font>
      <b/>
      <i/>
      <sz val="22"/>
      <name val="Cordia New"/>
      <family val="2"/>
    </font>
    <font>
      <b/>
      <i/>
      <sz val="24"/>
      <name val="Cordia New"/>
      <family val="2"/>
    </font>
    <font>
      <b/>
      <i/>
      <sz val="14"/>
      <name val="Cordia New"/>
      <family val="2"/>
    </font>
    <font>
      <i/>
      <sz val="14"/>
      <name val="Cordia New"/>
      <family val="2"/>
    </font>
    <font>
      <b/>
      <i/>
      <sz val="20"/>
      <color indexed="12"/>
      <name val="Cordia New"/>
      <family val="2"/>
    </font>
    <font>
      <i/>
      <sz val="14"/>
      <color indexed="12"/>
      <name val="FreesiaUPC"/>
      <family val="2"/>
    </font>
    <font>
      <b/>
      <i/>
      <sz val="18"/>
      <name val="Cordia New"/>
      <family val="2"/>
    </font>
    <font>
      <b/>
      <i/>
      <sz val="33"/>
      <name val="Cordia New"/>
      <family val="2"/>
    </font>
    <font>
      <b/>
      <i/>
      <sz val="22"/>
      <color indexed="10"/>
      <name val="Cordia New"/>
      <family val="2"/>
    </font>
    <font>
      <b/>
      <i/>
      <sz val="22"/>
      <color indexed="8"/>
      <name val="Cordia New"/>
      <family val="2"/>
    </font>
    <font>
      <sz val="18"/>
      <color indexed="10"/>
      <name val="FreesiaUPC"/>
      <family val="2"/>
    </font>
    <font>
      <sz val="10"/>
      <name val="Arial"/>
      <family val="2"/>
    </font>
    <font>
      <sz val="18"/>
      <name val="FreesiaUPC"/>
      <family val="2"/>
    </font>
    <font>
      <sz val="10"/>
      <name val="Cordia New"/>
      <family val="2"/>
    </font>
    <font>
      <sz val="14"/>
      <color indexed="55"/>
      <name val="FreesiaUPC"/>
      <family val="2"/>
    </font>
    <font>
      <sz val="18"/>
      <color indexed="55"/>
      <name val="FreesiaUPC"/>
      <family val="2"/>
    </font>
    <font>
      <sz val="8"/>
      <name val="Segoe UI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1" applyNumberFormat="0" applyAlignment="0" applyProtection="0"/>
    <xf numFmtId="0" fontId="5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1" applyNumberFormat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0" fontId="0" fillId="33" borderId="7" applyNumberFormat="0" applyFont="0" applyAlignment="0" applyProtection="0"/>
    <xf numFmtId="0" fontId="67" fillId="28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37" fontId="3" fillId="0" borderId="0">
      <alignment/>
      <protection/>
    </xf>
  </cellStyleXfs>
  <cellXfs count="203">
    <xf numFmtId="0" fontId="0" fillId="2" borderId="0" xfId="0" applyAlignment="1">
      <alignment/>
    </xf>
    <xf numFmtId="0" fontId="1" fillId="2" borderId="0" xfId="0" applyFont="1" applyAlignment="1">
      <alignment vertical="center"/>
    </xf>
    <xf numFmtId="39" fontId="1" fillId="0" borderId="10" xfId="61" applyNumberFormat="1" applyFont="1" applyBorder="1" applyAlignment="1" quotePrefix="1">
      <alignment horizontal="right" vertical="center"/>
      <protection/>
    </xf>
    <xf numFmtId="39" fontId="1" fillId="0" borderId="11" xfId="61" applyNumberFormat="1" applyFont="1" applyBorder="1" applyAlignment="1" quotePrefix="1">
      <alignment horizontal="right" vertical="center"/>
      <protection/>
    </xf>
    <xf numFmtId="39" fontId="1" fillId="0" borderId="11" xfId="61" applyNumberFormat="1" applyFont="1" applyFill="1" applyBorder="1" applyAlignment="1" applyProtection="1">
      <alignment horizontal="right" vertical="center"/>
      <protection/>
    </xf>
    <xf numFmtId="39" fontId="1" fillId="2" borderId="11" xfId="0" applyNumberFormat="1" applyFont="1" applyBorder="1" applyAlignment="1">
      <alignment horizontal="right" vertical="center"/>
    </xf>
    <xf numFmtId="39" fontId="1" fillId="0" borderId="12" xfId="61" applyNumberFormat="1" applyFont="1" applyBorder="1" applyAlignment="1" quotePrefix="1">
      <alignment horizontal="right" vertical="center"/>
      <protection/>
    </xf>
    <xf numFmtId="39" fontId="1" fillId="0" borderId="13" xfId="61" applyNumberFormat="1" applyFont="1" applyBorder="1" applyAlignment="1" quotePrefix="1">
      <alignment horizontal="right" vertical="center"/>
      <protection/>
    </xf>
    <xf numFmtId="39" fontId="1" fillId="0" borderId="13" xfId="61" applyNumberFormat="1" applyFont="1" applyFill="1" applyBorder="1" applyAlignment="1" applyProtection="1">
      <alignment horizontal="right" vertical="center"/>
      <protection/>
    </xf>
    <xf numFmtId="39" fontId="1" fillId="2" borderId="13" xfId="0" applyNumberFormat="1" applyFont="1" applyBorder="1" applyAlignment="1">
      <alignment horizontal="right" vertical="center"/>
    </xf>
    <xf numFmtId="39" fontId="6" fillId="0" borderId="10" xfId="61" applyNumberFormat="1" applyFont="1" applyBorder="1" applyAlignment="1" quotePrefix="1">
      <alignment horizontal="right" vertical="center"/>
      <protection/>
    </xf>
    <xf numFmtId="0" fontId="6" fillId="2" borderId="0" xfId="0" applyFont="1" applyAlignment="1">
      <alignment vertical="center"/>
    </xf>
    <xf numFmtId="39" fontId="6" fillId="2" borderId="11" xfId="0" applyNumberFormat="1" applyFont="1" applyBorder="1" applyAlignment="1">
      <alignment horizontal="right" vertical="center"/>
    </xf>
    <xf numFmtId="39" fontId="6" fillId="2" borderId="14" xfId="0" applyNumberFormat="1" applyFont="1" applyBorder="1" applyAlignment="1">
      <alignment horizontal="right" vertical="center"/>
    </xf>
    <xf numFmtId="39" fontId="6" fillId="0" borderId="12" xfId="61" applyNumberFormat="1" applyFont="1" applyBorder="1" applyAlignment="1" quotePrefix="1">
      <alignment horizontal="right" vertical="center"/>
      <protection/>
    </xf>
    <xf numFmtId="39" fontId="6" fillId="2" borderId="13" xfId="0" applyNumberFormat="1" applyFont="1" applyBorder="1" applyAlignment="1">
      <alignment horizontal="right" vertical="center"/>
    </xf>
    <xf numFmtId="39" fontId="6" fillId="2" borderId="15" xfId="0" applyNumberFormat="1" applyFont="1" applyBorder="1" applyAlignment="1">
      <alignment horizontal="right" vertical="center"/>
    </xf>
    <xf numFmtId="37" fontId="2" fillId="0" borderId="0" xfId="61" applyFont="1" applyAlignment="1">
      <alignment vertical="center"/>
      <protection/>
    </xf>
    <xf numFmtId="0" fontId="2" fillId="2" borderId="0" xfId="0" applyFont="1" applyAlignment="1">
      <alignment vertical="center"/>
    </xf>
    <xf numFmtId="37" fontId="4" fillId="0" borderId="0" xfId="61" applyFont="1" applyAlignment="1">
      <alignment vertical="center"/>
      <protection/>
    </xf>
    <xf numFmtId="0" fontId="4" fillId="2" borderId="0" xfId="0" applyFont="1" applyAlignment="1">
      <alignment vertical="center"/>
    </xf>
    <xf numFmtId="0" fontId="2" fillId="2" borderId="0" xfId="0" applyFont="1" applyAlignment="1">
      <alignment horizontal="right" vertical="center"/>
    </xf>
    <xf numFmtId="0" fontId="4" fillId="2" borderId="0" xfId="0" applyFont="1" applyAlignment="1">
      <alignment vertical="center"/>
    </xf>
    <xf numFmtId="3" fontId="10" fillId="34" borderId="16" xfId="61" applyNumberFormat="1" applyFont="1" applyFill="1" applyBorder="1" applyAlignment="1">
      <alignment horizontal="center" vertical="center"/>
      <protection/>
    </xf>
    <xf numFmtId="3" fontId="10" fillId="34" borderId="17" xfId="61" applyNumberFormat="1" applyFont="1" applyFill="1" applyBorder="1" applyAlignment="1">
      <alignment horizontal="center" vertical="center"/>
      <protection/>
    </xf>
    <xf numFmtId="37" fontId="7" fillId="0" borderId="0" xfId="61" applyFont="1" applyBorder="1" applyAlignment="1">
      <alignment horizontal="center"/>
      <protection/>
    </xf>
    <xf numFmtId="4" fontId="9" fillId="0" borderId="0" xfId="61" applyNumberFormat="1" applyFont="1" applyBorder="1" applyAlignment="1">
      <alignment horizontal="center" vertical="center"/>
      <protection/>
    </xf>
    <xf numFmtId="4" fontId="8" fillId="0" borderId="0" xfId="61" applyNumberFormat="1" applyFont="1" applyAlignment="1">
      <alignment horizontal="center" vertical="center"/>
      <protection/>
    </xf>
    <xf numFmtId="0" fontId="9" fillId="2" borderId="18" xfId="0" applyFont="1" applyBorder="1" applyAlignment="1">
      <alignment horizontal="center" vertical="center"/>
    </xf>
    <xf numFmtId="0" fontId="9" fillId="2" borderId="0" xfId="0" applyFont="1" applyAlignment="1">
      <alignment horizontal="center" vertical="center"/>
    </xf>
    <xf numFmtId="0" fontId="0" fillId="2" borderId="0" xfId="0" applyAlignment="1">
      <alignment/>
    </xf>
    <xf numFmtId="0" fontId="1" fillId="2" borderId="0" xfId="0" applyFont="1" applyAlignment="1">
      <alignment vertical="center"/>
    </xf>
    <xf numFmtId="203" fontId="15" fillId="0" borderId="13" xfId="61" applyNumberFormat="1" applyFont="1" applyBorder="1" applyAlignment="1" quotePrefix="1">
      <alignment horizontal="right" vertical="center"/>
      <protection/>
    </xf>
    <xf numFmtId="203" fontId="14" fillId="0" borderId="13" xfId="61" applyNumberFormat="1" applyFont="1" applyBorder="1" applyAlignment="1" quotePrefix="1">
      <alignment horizontal="right" vertical="center"/>
      <protection/>
    </xf>
    <xf numFmtId="203" fontId="14" fillId="0" borderId="13" xfId="61" applyNumberFormat="1" applyFont="1" applyFill="1" applyBorder="1" applyAlignment="1" applyProtection="1">
      <alignment horizontal="right" vertical="center"/>
      <protection/>
    </xf>
    <xf numFmtId="203" fontId="14" fillId="2" borderId="13" xfId="0" applyNumberFormat="1" applyFont="1" applyBorder="1" applyAlignment="1">
      <alignment horizontal="right" vertical="center"/>
    </xf>
    <xf numFmtId="203" fontId="15" fillId="2" borderId="13" xfId="0" applyNumberFormat="1" applyFont="1" applyBorder="1" applyAlignment="1">
      <alignment horizontal="right" vertical="center"/>
    </xf>
    <xf numFmtId="203" fontId="15" fillId="2" borderId="19" xfId="0" applyNumberFormat="1" applyFont="1" applyBorder="1" applyAlignment="1">
      <alignment horizontal="right" vertical="center"/>
    </xf>
    <xf numFmtId="203" fontId="15" fillId="0" borderId="12" xfId="61" applyNumberFormat="1" applyFont="1" applyBorder="1" applyAlignment="1" quotePrefix="1">
      <alignment horizontal="right" vertical="center"/>
      <protection/>
    </xf>
    <xf numFmtId="203" fontId="15" fillId="2" borderId="15" xfId="0" applyNumberFormat="1" applyFont="1" applyBorder="1" applyAlignment="1">
      <alignment horizontal="right" vertical="center"/>
    </xf>
    <xf numFmtId="203" fontId="15" fillId="0" borderId="20" xfId="61" applyNumberFormat="1" applyFont="1" applyBorder="1" applyAlignment="1" quotePrefix="1">
      <alignment horizontal="right" vertical="center"/>
      <protection/>
    </xf>
    <xf numFmtId="203" fontId="14" fillId="0" borderId="20" xfId="61" applyNumberFormat="1" applyFont="1" applyBorder="1" applyAlignment="1" quotePrefix="1">
      <alignment horizontal="right" vertical="center"/>
      <protection/>
    </xf>
    <xf numFmtId="203" fontId="14" fillId="0" borderId="20" xfId="61" applyNumberFormat="1" applyFont="1" applyFill="1" applyBorder="1" applyAlignment="1" applyProtection="1">
      <alignment horizontal="right" vertical="center"/>
      <protection/>
    </xf>
    <xf numFmtId="203" fontId="14" fillId="2" borderId="20" xfId="0" applyNumberFormat="1" applyFont="1" applyBorder="1" applyAlignment="1">
      <alignment horizontal="right" vertical="center"/>
    </xf>
    <xf numFmtId="203" fontId="15" fillId="2" borderId="20" xfId="0" applyNumberFormat="1" applyFont="1" applyBorder="1" applyAlignment="1">
      <alignment horizontal="right" vertical="center"/>
    </xf>
    <xf numFmtId="203" fontId="15" fillId="2" borderId="21" xfId="0" applyNumberFormat="1" applyFont="1" applyBorder="1" applyAlignment="1">
      <alignment horizontal="right" vertical="center"/>
    </xf>
    <xf numFmtId="203" fontId="15" fillId="0" borderId="22" xfId="61" applyNumberFormat="1" applyFont="1" applyBorder="1" applyAlignment="1" quotePrefix="1">
      <alignment horizontal="right" vertical="center"/>
      <protection/>
    </xf>
    <xf numFmtId="203" fontId="15" fillId="2" borderId="23" xfId="0" applyNumberFormat="1" applyFont="1" applyBorder="1" applyAlignment="1">
      <alignment horizontal="right" vertical="center"/>
    </xf>
    <xf numFmtId="39" fontId="15" fillId="34" borderId="19" xfId="0" applyNumberFormat="1" applyFont="1" applyFill="1" applyBorder="1" applyAlignment="1">
      <alignment horizontal="right" vertical="center"/>
    </xf>
    <xf numFmtId="39" fontId="15" fillId="34" borderId="15" xfId="0" applyNumberFormat="1" applyFont="1" applyFill="1" applyBorder="1" applyAlignment="1">
      <alignment horizontal="right" vertical="center"/>
    </xf>
    <xf numFmtId="39" fontId="15" fillId="34" borderId="21" xfId="0" applyNumberFormat="1" applyFont="1" applyFill="1" applyBorder="1" applyAlignment="1">
      <alignment horizontal="right" vertical="center"/>
    </xf>
    <xf numFmtId="39" fontId="15" fillId="34" borderId="23" xfId="0" applyNumberFormat="1" applyFont="1" applyFill="1" applyBorder="1" applyAlignment="1">
      <alignment horizontal="right" vertical="center"/>
    </xf>
    <xf numFmtId="39" fontId="14" fillId="34" borderId="13" xfId="0" applyNumberFormat="1" applyFont="1" applyFill="1" applyBorder="1" applyAlignment="1">
      <alignment horizontal="right" vertical="center"/>
    </xf>
    <xf numFmtId="39" fontId="15" fillId="34" borderId="13" xfId="0" applyNumberFormat="1" applyFont="1" applyFill="1" applyBorder="1" applyAlignment="1">
      <alignment horizontal="right" vertical="center"/>
    </xf>
    <xf numFmtId="39" fontId="14" fillId="34" borderId="20" xfId="0" applyNumberFormat="1" applyFont="1" applyFill="1" applyBorder="1" applyAlignment="1">
      <alignment horizontal="right" vertical="center"/>
    </xf>
    <xf numFmtId="39" fontId="15" fillId="34" borderId="20" xfId="0" applyNumberFormat="1" applyFont="1" applyFill="1" applyBorder="1" applyAlignment="1">
      <alignment horizontal="right" vertical="center"/>
    </xf>
    <xf numFmtId="203" fontId="14" fillId="0" borderId="13" xfId="61" applyNumberFormat="1" applyFont="1" applyFill="1" applyBorder="1" applyAlignment="1" quotePrefix="1">
      <alignment horizontal="right" vertical="center"/>
      <protection/>
    </xf>
    <xf numFmtId="203" fontId="15" fillId="34" borderId="19" xfId="61" applyNumberFormat="1" applyFont="1" applyFill="1" applyBorder="1" applyAlignment="1" quotePrefix="1">
      <alignment horizontal="right" vertical="center"/>
      <protection/>
    </xf>
    <xf numFmtId="203" fontId="15" fillId="34" borderId="15" xfId="61" applyNumberFormat="1" applyFont="1" applyFill="1" applyBorder="1" applyAlignment="1" quotePrefix="1">
      <alignment horizontal="right" vertical="center"/>
      <protection/>
    </xf>
    <xf numFmtId="203" fontId="14" fillId="0" borderId="13" xfId="0" applyNumberFormat="1" applyFont="1" applyFill="1" applyBorder="1" applyAlignment="1">
      <alignment horizontal="right" vertical="center"/>
    </xf>
    <xf numFmtId="39" fontId="15" fillId="34" borderId="13" xfId="61" applyNumberFormat="1" applyFont="1" applyFill="1" applyBorder="1" applyAlignment="1" quotePrefix="1">
      <alignment horizontal="right" vertical="center"/>
      <protection/>
    </xf>
    <xf numFmtId="203" fontId="15" fillId="34" borderId="19" xfId="0" applyNumberFormat="1" applyFont="1" applyFill="1" applyBorder="1" applyAlignment="1">
      <alignment horizontal="right" vertical="center"/>
    </xf>
    <xf numFmtId="203" fontId="15" fillId="34" borderId="15" xfId="0" applyNumberFormat="1" applyFont="1" applyFill="1" applyBorder="1" applyAlignment="1">
      <alignment horizontal="right" vertical="center"/>
    </xf>
    <xf numFmtId="203" fontId="15" fillId="34" borderId="20" xfId="0" applyNumberFormat="1" applyFont="1" applyFill="1" applyBorder="1" applyAlignment="1">
      <alignment horizontal="right" vertical="center"/>
    </xf>
    <xf numFmtId="203" fontId="15" fillId="34" borderId="21" xfId="0" applyNumberFormat="1" applyFont="1" applyFill="1" applyBorder="1" applyAlignment="1">
      <alignment horizontal="right" vertical="center"/>
    </xf>
    <xf numFmtId="203" fontId="15" fillId="34" borderId="23" xfId="0" applyNumberFormat="1" applyFont="1" applyFill="1" applyBorder="1" applyAlignment="1">
      <alignment horizontal="right" vertical="center"/>
    </xf>
    <xf numFmtId="203" fontId="14" fillId="34" borderId="13" xfId="0" applyNumberFormat="1" applyFont="1" applyFill="1" applyBorder="1" applyAlignment="1">
      <alignment horizontal="right" vertical="center"/>
    </xf>
    <xf numFmtId="203" fontId="15" fillId="34" borderId="13" xfId="0" applyNumberFormat="1" applyFont="1" applyFill="1" applyBorder="1" applyAlignment="1">
      <alignment horizontal="right" vertical="center"/>
    </xf>
    <xf numFmtId="203" fontId="15" fillId="0" borderId="13" xfId="61" applyNumberFormat="1" applyFont="1" applyFill="1" applyBorder="1" applyAlignment="1" quotePrefix="1">
      <alignment horizontal="right" vertical="center"/>
      <protection/>
    </xf>
    <xf numFmtId="203" fontId="15" fillId="0" borderId="16" xfId="61" applyNumberFormat="1" applyFont="1" applyFill="1" applyBorder="1" applyAlignment="1" quotePrefix="1">
      <alignment horizontal="right" vertical="center"/>
      <protection/>
    </xf>
    <xf numFmtId="203" fontId="14" fillId="0" borderId="16" xfId="61" applyNumberFormat="1" applyFont="1" applyFill="1" applyBorder="1" applyAlignment="1" quotePrefix="1">
      <alignment horizontal="right" vertical="center"/>
      <protection/>
    </xf>
    <xf numFmtId="203" fontId="14" fillId="0" borderId="16" xfId="61" applyNumberFormat="1" applyFont="1" applyFill="1" applyBorder="1" applyAlignment="1" applyProtection="1">
      <alignment horizontal="right" vertical="center"/>
      <protection/>
    </xf>
    <xf numFmtId="203" fontId="14" fillId="34" borderId="16" xfId="0" applyNumberFormat="1" applyFont="1" applyFill="1" applyBorder="1" applyAlignment="1">
      <alignment horizontal="right" vertical="center"/>
    </xf>
    <xf numFmtId="203" fontId="15" fillId="34" borderId="16" xfId="0" applyNumberFormat="1" applyFont="1" applyFill="1" applyBorder="1" applyAlignment="1">
      <alignment horizontal="right" vertical="center"/>
    </xf>
    <xf numFmtId="203" fontId="15" fillId="34" borderId="24" xfId="0" applyNumberFormat="1" applyFont="1" applyFill="1" applyBorder="1" applyAlignment="1">
      <alignment horizontal="right" vertical="center"/>
    </xf>
    <xf numFmtId="203" fontId="15" fillId="0" borderId="25" xfId="61" applyNumberFormat="1" applyFont="1" applyBorder="1" applyAlignment="1" quotePrefix="1">
      <alignment horizontal="right" vertical="center"/>
      <protection/>
    </xf>
    <xf numFmtId="203" fontId="15" fillId="34" borderId="17" xfId="0" applyNumberFormat="1" applyFont="1" applyFill="1" applyBorder="1" applyAlignment="1">
      <alignment horizontal="right" vertical="center"/>
    </xf>
    <xf numFmtId="37" fontId="2" fillId="0" borderId="0" xfId="61" applyFont="1" applyFill="1" applyBorder="1" applyAlignment="1">
      <alignment vertical="center"/>
      <protection/>
    </xf>
    <xf numFmtId="37" fontId="4" fillId="0" borderId="0" xfId="6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horizontal="center" vertical="center"/>
      <protection/>
    </xf>
    <xf numFmtId="3" fontId="5" fillId="0" borderId="0" xfId="61" applyNumberFormat="1" applyFont="1" applyFill="1" applyBorder="1" applyAlignment="1" applyProtection="1">
      <alignment horizontal="center" vertical="center"/>
      <protection/>
    </xf>
    <xf numFmtId="3" fontId="14" fillId="0" borderId="0" xfId="6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17" fillId="35" borderId="0" xfId="0" applyFont="1" applyFill="1" applyAlignment="1" applyProtection="1">
      <alignment/>
      <protection/>
    </xf>
    <xf numFmtId="0" fontId="4" fillId="2" borderId="0" xfId="0" applyFont="1" applyAlignment="1" applyProtection="1">
      <alignment/>
      <protection/>
    </xf>
    <xf numFmtId="0" fontId="17" fillId="2" borderId="0" xfId="0" applyFont="1" applyAlignment="1" applyProtection="1">
      <alignment/>
      <protection/>
    </xf>
    <xf numFmtId="0" fontId="17" fillId="2" borderId="0" xfId="0" applyFont="1" applyAlignment="1" applyProtection="1">
      <alignment/>
      <protection/>
    </xf>
    <xf numFmtId="0" fontId="0" fillId="35" borderId="0" xfId="0" applyFill="1" applyAlignment="1">
      <alignment/>
    </xf>
    <xf numFmtId="3" fontId="14" fillId="36" borderId="12" xfId="61" applyNumberFormat="1" applyFont="1" applyFill="1" applyBorder="1" applyAlignment="1">
      <alignment horizontal="center" vertical="center"/>
      <protection/>
    </xf>
    <xf numFmtId="3" fontId="14" fillId="36" borderId="25" xfId="61" applyNumberFormat="1" applyFont="1" applyFill="1" applyBorder="1" applyAlignment="1">
      <alignment horizontal="center" vertical="center"/>
      <protection/>
    </xf>
    <xf numFmtId="3" fontId="14" fillId="36" borderId="16" xfId="61" applyNumberFormat="1" applyFont="1" applyFill="1" applyBorder="1" applyAlignment="1">
      <alignment horizontal="center" vertical="center"/>
      <protection/>
    </xf>
    <xf numFmtId="203" fontId="14" fillId="35" borderId="13" xfId="61" applyNumberFormat="1" applyFont="1" applyFill="1" applyBorder="1" applyAlignment="1" quotePrefix="1">
      <alignment horizontal="right" vertical="center"/>
      <protection/>
    </xf>
    <xf numFmtId="203" fontId="14" fillId="35" borderId="13" xfId="61" applyNumberFormat="1" applyFont="1" applyFill="1" applyBorder="1" applyAlignment="1" applyProtection="1">
      <alignment horizontal="right" vertical="center"/>
      <protection/>
    </xf>
    <xf numFmtId="203" fontId="14" fillId="35" borderId="13" xfId="0" applyNumberFormat="1" applyFont="1" applyFill="1" applyBorder="1" applyAlignment="1">
      <alignment horizontal="right" vertical="center"/>
    </xf>
    <xf numFmtId="203" fontId="14" fillId="35" borderId="20" xfId="61" applyNumberFormat="1" applyFont="1" applyFill="1" applyBorder="1" applyAlignment="1" quotePrefix="1">
      <alignment horizontal="right" vertical="center"/>
      <protection/>
    </xf>
    <xf numFmtId="203" fontId="14" fillId="35" borderId="20" xfId="61" applyNumberFormat="1" applyFont="1" applyFill="1" applyBorder="1" applyAlignment="1" applyProtection="1">
      <alignment horizontal="right" vertical="center"/>
      <protection/>
    </xf>
    <xf numFmtId="203" fontId="14" fillId="35" borderId="20" xfId="0" applyNumberFormat="1" applyFont="1" applyFill="1" applyBorder="1" applyAlignment="1">
      <alignment horizontal="right" vertical="center"/>
    </xf>
    <xf numFmtId="0" fontId="16" fillId="2" borderId="0" xfId="0" applyFont="1" applyAlignment="1">
      <alignment vertical="center"/>
    </xf>
    <xf numFmtId="0" fontId="17" fillId="37" borderId="0" xfId="0" applyFont="1" applyFill="1" applyAlignment="1" applyProtection="1">
      <alignment horizontal="center"/>
      <protection locked="0"/>
    </xf>
    <xf numFmtId="4" fontId="22" fillId="1" borderId="26" xfId="61" applyNumberFormat="1" applyFont="1" applyFill="1" applyBorder="1" applyAlignment="1">
      <alignment horizontal="center" vertical="center"/>
      <protection/>
    </xf>
    <xf numFmtId="4" fontId="22" fillId="1" borderId="27" xfId="61" applyNumberFormat="1" applyFont="1" applyFill="1" applyBorder="1" applyAlignment="1">
      <alignment horizontal="center" vertical="center"/>
      <protection/>
    </xf>
    <xf numFmtId="3" fontId="22" fillId="0" borderId="0" xfId="61" applyNumberFormat="1" applyFont="1" applyFill="1" applyBorder="1" applyAlignment="1">
      <alignment horizontal="center" vertical="center"/>
      <protection/>
    </xf>
    <xf numFmtId="0" fontId="23" fillId="2" borderId="0" xfId="0" applyFont="1" applyAlignment="1">
      <alignment vertical="center"/>
    </xf>
    <xf numFmtId="0" fontId="17" fillId="2" borderId="0" xfId="0" applyFont="1" applyAlignment="1" applyProtection="1">
      <alignment horizontal="right"/>
      <protection/>
    </xf>
    <xf numFmtId="3" fontId="5" fillId="38" borderId="28" xfId="61" applyNumberFormat="1" applyFont="1" applyFill="1" applyBorder="1" applyAlignment="1" applyProtection="1">
      <alignment horizontal="center" vertical="center"/>
      <protection/>
    </xf>
    <xf numFmtId="3" fontId="14" fillId="38" borderId="29" xfId="61" applyNumberFormat="1" applyFont="1" applyFill="1" applyBorder="1" applyAlignment="1" applyProtection="1">
      <alignment horizontal="center" vertical="center"/>
      <protection/>
    </xf>
    <xf numFmtId="3" fontId="14" fillId="38" borderId="30" xfId="61" applyNumberFormat="1" applyFont="1" applyFill="1" applyBorder="1" applyAlignment="1" applyProtection="1">
      <alignment horizontal="center" vertical="center"/>
      <protection/>
    </xf>
    <xf numFmtId="3" fontId="14" fillId="38" borderId="31" xfId="61" applyNumberFormat="1" applyFont="1" applyFill="1" applyBorder="1" applyAlignment="1" applyProtection="1">
      <alignment horizontal="center" vertical="center"/>
      <protection/>
    </xf>
    <xf numFmtId="3" fontId="5" fillId="38" borderId="30" xfId="61" applyNumberFormat="1" applyFont="1" applyFill="1" applyBorder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/>
      <protection/>
    </xf>
    <xf numFmtId="0" fontId="20" fillId="38" borderId="0" xfId="0" applyFont="1" applyFill="1" applyAlignment="1" applyProtection="1">
      <alignment horizontal="right"/>
      <protection/>
    </xf>
    <xf numFmtId="0" fontId="29" fillId="38" borderId="32" xfId="0" applyFont="1" applyFill="1" applyBorder="1" applyAlignment="1" applyProtection="1">
      <alignment horizontal="right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29" fillId="38" borderId="34" xfId="0" applyFont="1" applyFill="1" applyBorder="1" applyAlignment="1" applyProtection="1">
      <alignment horizontal="right"/>
      <protection/>
    </xf>
    <xf numFmtId="0" fontId="29" fillId="35" borderId="35" xfId="0" applyFont="1" applyFill="1" applyBorder="1" applyAlignment="1" applyProtection="1">
      <alignment horizontal="center"/>
      <protection/>
    </xf>
    <xf numFmtId="3" fontId="22" fillId="38" borderId="28" xfId="61" applyNumberFormat="1" applyFont="1" applyFill="1" applyBorder="1" applyAlignment="1">
      <alignment vertical="center"/>
      <protection/>
    </xf>
    <xf numFmtId="3" fontId="22" fillId="38" borderId="30" xfId="61" applyNumberFormat="1" applyFont="1" applyFill="1" applyBorder="1" applyAlignment="1">
      <alignment vertical="center"/>
      <protection/>
    </xf>
    <xf numFmtId="0" fontId="30" fillId="2" borderId="0" xfId="0" applyFont="1" applyAlignment="1">
      <alignment horizontal="center"/>
    </xf>
    <xf numFmtId="39" fontId="6" fillId="2" borderId="19" xfId="0" applyNumberFormat="1" applyFont="1" applyBorder="1" applyAlignment="1">
      <alignment horizontal="right" vertical="center"/>
    </xf>
    <xf numFmtId="14" fontId="17" fillId="37" borderId="0" xfId="0" applyNumberFormat="1" applyFont="1" applyFill="1" applyAlignment="1" applyProtection="1">
      <alignment horizontal="center"/>
      <protection locked="0"/>
    </xf>
    <xf numFmtId="1" fontId="17" fillId="38" borderId="0" xfId="0" applyNumberFormat="1" applyFont="1" applyFill="1" applyAlignment="1" applyProtection="1">
      <alignment horizontal="center"/>
      <protection hidden="1"/>
    </xf>
    <xf numFmtId="2" fontId="17" fillId="2" borderId="0" xfId="0" applyNumberFormat="1" applyFont="1" applyAlignment="1" applyProtection="1">
      <alignment/>
      <protection hidden="1"/>
    </xf>
    <xf numFmtId="43" fontId="17" fillId="2" borderId="0" xfId="42" applyFont="1" applyFill="1" applyAlignment="1" applyProtection="1">
      <alignment/>
      <protection hidden="1"/>
    </xf>
    <xf numFmtId="2" fontId="0" fillId="2" borderId="0" xfId="0" applyNumberFormat="1" applyAlignment="1">
      <alignment/>
    </xf>
    <xf numFmtId="3" fontId="8" fillId="34" borderId="13" xfId="61" applyNumberFormat="1" applyFont="1" applyFill="1" applyBorder="1" applyAlignment="1">
      <alignment horizontal="center" vertical="center"/>
      <protection/>
    </xf>
    <xf numFmtId="3" fontId="8" fillId="34" borderId="19" xfId="61" applyNumberFormat="1" applyFont="1" applyFill="1" applyBorder="1" applyAlignment="1">
      <alignment horizontal="center" vertical="center"/>
      <protection/>
    </xf>
    <xf numFmtId="3" fontId="8" fillId="34" borderId="25" xfId="61" applyNumberFormat="1" applyFont="1" applyFill="1" applyBorder="1" applyAlignment="1">
      <alignment horizontal="center" vertical="center"/>
      <protection/>
    </xf>
    <xf numFmtId="0" fontId="29" fillId="35" borderId="36" xfId="0" applyFont="1" applyFill="1" applyBorder="1" applyAlignment="1" applyProtection="1">
      <alignment horizontal="center"/>
      <protection/>
    </xf>
    <xf numFmtId="0" fontId="29" fillId="35" borderId="37" xfId="0" applyFont="1" applyFill="1" applyBorder="1" applyAlignment="1" applyProtection="1">
      <alignment horizontal="center"/>
      <protection/>
    </xf>
    <xf numFmtId="0" fontId="32" fillId="2" borderId="0" xfId="0" applyFont="1" applyAlignment="1">
      <alignment/>
    </xf>
    <xf numFmtId="1" fontId="17" fillId="37" borderId="0" xfId="0" applyNumberFormat="1" applyFont="1" applyFill="1" applyAlignment="1" applyProtection="1">
      <alignment horizontal="center"/>
      <protection locked="0"/>
    </xf>
    <xf numFmtId="14" fontId="17" fillId="0" borderId="0" xfId="0" applyNumberFormat="1" applyFont="1" applyFill="1" applyAlignment="1" applyProtection="1">
      <alignment horizontal="center"/>
      <protection/>
    </xf>
    <xf numFmtId="14" fontId="17" fillId="0" borderId="0" xfId="0" applyNumberFormat="1" applyFont="1" applyFill="1" applyAlignment="1" applyProtection="1">
      <alignment horizontal="center"/>
      <protection locked="0"/>
    </xf>
    <xf numFmtId="1" fontId="17" fillId="0" borderId="38" xfId="0" applyNumberFormat="1" applyFont="1" applyFill="1" applyBorder="1" applyAlignment="1" applyProtection="1">
      <alignment horizontal="center"/>
      <protection hidden="1"/>
    </xf>
    <xf numFmtId="0" fontId="17" fillId="39" borderId="0" xfId="0" applyFont="1" applyFill="1" applyAlignment="1" applyProtection="1">
      <alignment horizontal="center"/>
      <protection locked="0"/>
    </xf>
    <xf numFmtId="199" fontId="17" fillId="39" borderId="0" xfId="42" applyNumberFormat="1" applyFont="1" applyFill="1" applyBorder="1" applyAlignment="1" applyProtection="1">
      <alignment horizontal="center"/>
      <protection locked="0"/>
    </xf>
    <xf numFmtId="0" fontId="17" fillId="39" borderId="0" xfId="0" applyFont="1" applyFill="1" applyAlignment="1" applyProtection="1">
      <alignment/>
      <protection/>
    </xf>
    <xf numFmtId="1" fontId="17" fillId="0" borderId="38" xfId="0" applyNumberFormat="1" applyFont="1" applyFill="1" applyBorder="1" applyAlignment="1" applyProtection="1">
      <alignment/>
      <protection/>
    </xf>
    <xf numFmtId="1" fontId="17" fillId="39" borderId="0" xfId="0" applyNumberFormat="1" applyFont="1" applyFill="1" applyAlignment="1" applyProtection="1">
      <alignment/>
      <protection/>
    </xf>
    <xf numFmtId="203" fontId="14" fillId="0" borderId="20" xfId="61" applyNumberFormat="1" applyFont="1" applyFill="1" applyBorder="1" applyAlignment="1" applyProtection="1">
      <alignment horizontal="right" vertical="center"/>
      <protection/>
    </xf>
    <xf numFmtId="203" fontId="14" fillId="2" borderId="20" xfId="0" applyNumberFormat="1" applyFont="1" applyBorder="1" applyAlignment="1">
      <alignment horizontal="right" vertical="center"/>
    </xf>
    <xf numFmtId="203" fontId="14" fillId="35" borderId="13" xfId="61" applyNumberFormat="1" applyFont="1" applyFill="1" applyBorder="1" applyAlignment="1" applyProtection="1">
      <alignment horizontal="right" vertical="center"/>
      <protection/>
    </xf>
    <xf numFmtId="203" fontId="14" fillId="35" borderId="13" xfId="0" applyNumberFormat="1" applyFont="1" applyFill="1" applyBorder="1" applyAlignment="1">
      <alignment horizontal="right" vertical="center"/>
    </xf>
    <xf numFmtId="203" fontId="14" fillId="35" borderId="20" xfId="61" applyNumberFormat="1" applyFont="1" applyFill="1" applyBorder="1" applyAlignment="1" applyProtection="1">
      <alignment horizontal="right" vertical="center"/>
      <protection/>
    </xf>
    <xf numFmtId="203" fontId="14" fillId="35" borderId="20" xfId="0" applyNumberFormat="1" applyFont="1" applyFill="1" applyBorder="1" applyAlignment="1">
      <alignment horizontal="right" vertical="center"/>
    </xf>
    <xf numFmtId="203" fontId="14" fillId="0" borderId="13" xfId="61" applyNumberFormat="1" applyFont="1" applyFill="1" applyBorder="1" applyAlignment="1" applyProtection="1">
      <alignment horizontal="right" vertical="center"/>
      <protection/>
    </xf>
    <xf numFmtId="203" fontId="14" fillId="2" borderId="13" xfId="0" applyNumberFormat="1" applyFont="1" applyBorder="1" applyAlignment="1">
      <alignment horizontal="right" vertical="center"/>
    </xf>
    <xf numFmtId="39" fontId="14" fillId="34" borderId="13" xfId="0" applyNumberFormat="1" applyFont="1" applyFill="1" applyBorder="1" applyAlignment="1">
      <alignment horizontal="right" vertical="center"/>
    </xf>
    <xf numFmtId="39" fontId="14" fillId="34" borderId="20" xfId="0" applyNumberFormat="1" applyFont="1" applyFill="1" applyBorder="1" applyAlignment="1">
      <alignment horizontal="right" vertical="center"/>
    </xf>
    <xf numFmtId="203" fontId="14" fillId="34" borderId="13" xfId="0" applyNumberFormat="1" applyFont="1" applyFill="1" applyBorder="1" applyAlignment="1">
      <alignment horizontal="right" vertical="center"/>
    </xf>
    <xf numFmtId="203" fontId="14" fillId="34" borderId="16" xfId="0" applyNumberFormat="1" applyFont="1" applyFill="1" applyBorder="1" applyAlignment="1">
      <alignment horizontal="right" vertical="center"/>
    </xf>
    <xf numFmtId="0" fontId="31" fillId="2" borderId="0" xfId="0" applyFont="1" applyAlignment="1">
      <alignment vertical="center"/>
    </xf>
    <xf numFmtId="203" fontId="14" fillId="0" borderId="13" xfId="0" applyNumberFormat="1" applyFont="1" applyFill="1" applyBorder="1" applyAlignment="1">
      <alignment horizontal="right" vertical="center"/>
    </xf>
    <xf numFmtId="39" fontId="14" fillId="0" borderId="13" xfId="0" applyNumberFormat="1" applyFont="1" applyFill="1" applyBorder="1" applyAlignment="1">
      <alignment horizontal="right" vertical="center"/>
    </xf>
    <xf numFmtId="39" fontId="14" fillId="0" borderId="20" xfId="0" applyNumberFormat="1" applyFont="1" applyFill="1" applyBorder="1" applyAlignment="1">
      <alignment horizontal="right" vertical="center"/>
    </xf>
    <xf numFmtId="39" fontId="14" fillId="0" borderId="15" xfId="0" applyNumberFormat="1" applyFont="1" applyFill="1" applyBorder="1" applyAlignment="1">
      <alignment horizontal="right" vertical="center"/>
    </xf>
    <xf numFmtId="39" fontId="14" fillId="34" borderId="12" xfId="0" applyNumberFormat="1" applyFont="1" applyFill="1" applyBorder="1" applyAlignment="1">
      <alignment horizontal="right" vertical="center"/>
    </xf>
    <xf numFmtId="39" fontId="14" fillId="0" borderId="0" xfId="0" applyNumberFormat="1" applyFont="1" applyFill="1" applyBorder="1" applyAlignment="1">
      <alignment horizontal="right" vertical="center"/>
    </xf>
    <xf numFmtId="0" fontId="33" fillId="2" borderId="0" xfId="0" applyFont="1" applyAlignment="1">
      <alignment vertical="center"/>
    </xf>
    <xf numFmtId="203" fontId="14" fillId="0" borderId="16" xfId="0" applyNumberFormat="1" applyFont="1" applyFill="1" applyBorder="1" applyAlignment="1">
      <alignment horizontal="right" vertical="center"/>
    </xf>
    <xf numFmtId="39" fontId="14" fillId="0" borderId="13" xfId="61" applyNumberFormat="1" applyFont="1" applyFill="1" applyBorder="1" applyAlignment="1" quotePrefix="1">
      <alignment horizontal="right" vertical="center"/>
      <protection/>
    </xf>
    <xf numFmtId="39" fontId="14" fillId="0" borderId="13" xfId="0" applyNumberFormat="1" applyFont="1" applyFill="1" applyBorder="1" applyAlignment="1">
      <alignment horizontal="right" vertical="center"/>
    </xf>
    <xf numFmtId="3" fontId="14" fillId="38" borderId="28" xfId="61" applyNumberFormat="1" applyFont="1" applyFill="1" applyBorder="1" applyAlignment="1" applyProtection="1">
      <alignment horizontal="center" vertical="center"/>
      <protection/>
    </xf>
    <xf numFmtId="39" fontId="14" fillId="0" borderId="20" xfId="0" applyNumberFormat="1" applyFont="1" applyFill="1" applyBorder="1" applyAlignment="1">
      <alignment horizontal="right" vertical="center"/>
    </xf>
    <xf numFmtId="0" fontId="34" fillId="2" borderId="0" xfId="0" applyFont="1" applyAlignment="1">
      <alignment/>
    </xf>
    <xf numFmtId="0" fontId="35" fillId="2" borderId="0" xfId="0" applyFont="1" applyAlignment="1">
      <alignment/>
    </xf>
    <xf numFmtId="0" fontId="35" fillId="2" borderId="0" xfId="0" applyFont="1" applyAlignment="1">
      <alignment horizontal="center"/>
    </xf>
    <xf numFmtId="39" fontId="14" fillId="0" borderId="12" xfId="61" applyNumberFormat="1" applyFont="1" applyBorder="1" applyAlignment="1" quotePrefix="1">
      <alignment horizontal="right" vertical="center"/>
      <protection/>
    </xf>
    <xf numFmtId="39" fontId="14" fillId="0" borderId="13" xfId="61" applyNumberFormat="1" applyFont="1" applyBorder="1" applyAlignment="1" quotePrefix="1">
      <alignment horizontal="right" vertical="center"/>
      <protection/>
    </xf>
    <xf numFmtId="39" fontId="14" fillId="0" borderId="13" xfId="61" applyNumberFormat="1" applyFont="1" applyFill="1" applyBorder="1" applyAlignment="1" applyProtection="1">
      <alignment horizontal="right" vertical="center"/>
      <protection/>
    </xf>
    <xf numFmtId="39" fontId="14" fillId="2" borderId="13" xfId="0" applyNumberFormat="1" applyFont="1" applyBorder="1" applyAlignment="1">
      <alignment horizontal="right" vertical="center"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39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19" fillId="2" borderId="0" xfId="0" applyFont="1" applyAlignment="1" applyProtection="1">
      <alignment horizontal="center"/>
      <protection/>
    </xf>
    <xf numFmtId="0" fontId="29" fillId="35" borderId="36" xfId="0" applyFont="1" applyFill="1" applyBorder="1" applyAlignment="1" applyProtection="1">
      <alignment horizontal="left"/>
      <protection/>
    </xf>
    <xf numFmtId="0" fontId="29" fillId="35" borderId="40" xfId="0" applyFont="1" applyFill="1" applyBorder="1" applyAlignment="1" applyProtection="1">
      <alignment horizontal="left"/>
      <protection/>
    </xf>
    <xf numFmtId="199" fontId="17" fillId="37" borderId="0" xfId="42" applyNumberFormat="1" applyFont="1" applyFill="1" applyBorder="1" applyAlignment="1" applyProtection="1" quotePrefix="1">
      <alignment horizontal="center"/>
      <protection locked="0"/>
    </xf>
    <xf numFmtId="43" fontId="17" fillId="2" borderId="0" xfId="42" applyFont="1" applyFill="1" applyAlignment="1" applyProtection="1">
      <alignment horizontal="center"/>
      <protection hidden="1"/>
    </xf>
    <xf numFmtId="2" fontId="17" fillId="2" borderId="0" xfId="0" applyNumberFormat="1" applyFont="1" applyAlignment="1" applyProtection="1">
      <alignment horizontal="center"/>
      <protection hidden="1"/>
    </xf>
    <xf numFmtId="0" fontId="27" fillId="36" borderId="41" xfId="0" applyFont="1" applyFill="1" applyBorder="1" applyAlignment="1">
      <alignment horizontal="center"/>
    </xf>
    <xf numFmtId="0" fontId="27" fillId="36" borderId="42" xfId="0" applyFont="1" applyFill="1" applyBorder="1" applyAlignment="1">
      <alignment horizontal="center"/>
    </xf>
    <xf numFmtId="0" fontId="27" fillId="36" borderId="43" xfId="0" applyFont="1" applyFill="1" applyBorder="1" applyAlignment="1">
      <alignment horizontal="center"/>
    </xf>
    <xf numFmtId="0" fontId="27" fillId="36" borderId="44" xfId="0" applyFont="1" applyFill="1" applyBorder="1" applyAlignment="1" applyProtection="1">
      <alignment horizontal="center"/>
      <protection locked="0"/>
    </xf>
    <xf numFmtId="0" fontId="27" fillId="36" borderId="45" xfId="0" applyFont="1" applyFill="1" applyBorder="1" applyAlignment="1" applyProtection="1">
      <alignment horizontal="center"/>
      <protection locked="0"/>
    </xf>
    <xf numFmtId="0" fontId="27" fillId="36" borderId="46" xfId="0" applyFont="1" applyFill="1" applyBorder="1" applyAlignment="1" applyProtection="1">
      <alignment horizontal="center"/>
      <protection locked="0"/>
    </xf>
    <xf numFmtId="0" fontId="20" fillId="35" borderId="0" xfId="0" applyFont="1" applyFill="1" applyAlignment="1" applyProtection="1">
      <alignment horizontal="left"/>
      <protection/>
    </xf>
    <xf numFmtId="0" fontId="28" fillId="35" borderId="0" xfId="0" applyFont="1" applyFill="1" applyAlignment="1" applyProtection="1">
      <alignment horizontal="center"/>
      <protection/>
    </xf>
    <xf numFmtId="0" fontId="26" fillId="2" borderId="0" xfId="0" applyFont="1" applyAlignment="1">
      <alignment horizontal="center" vertical="center"/>
    </xf>
    <xf numFmtId="3" fontId="22" fillId="38" borderId="28" xfId="61" applyNumberFormat="1" applyFont="1" applyFill="1" applyBorder="1" applyAlignment="1">
      <alignment horizontal="center" vertical="center"/>
      <protection/>
    </xf>
    <xf numFmtId="3" fontId="22" fillId="38" borderId="30" xfId="61" applyNumberFormat="1" applyFont="1" applyFill="1" applyBorder="1" applyAlignment="1">
      <alignment horizontal="center" vertical="center"/>
      <protection/>
    </xf>
    <xf numFmtId="0" fontId="16" fillId="2" borderId="0" xfId="0" applyFont="1" applyAlignment="1">
      <alignment horizontal="center" vertical="center"/>
    </xf>
    <xf numFmtId="37" fontId="13" fillId="0" borderId="0" xfId="61" applyFont="1" applyBorder="1" applyAlignment="1">
      <alignment horizontal="center"/>
      <protection/>
    </xf>
    <xf numFmtId="0" fontId="0" fillId="2" borderId="0" xfId="0" applyAlignment="1">
      <alignment horizontal="center"/>
    </xf>
    <xf numFmtId="4" fontId="12" fillId="0" borderId="0" xfId="61" applyNumberFormat="1" applyFont="1" applyBorder="1" applyAlignment="1">
      <alignment horizontal="center" vertical="center"/>
      <protection/>
    </xf>
    <xf numFmtId="0" fontId="0" fillId="2" borderId="0" xfId="0" applyAlignment="1">
      <alignment horizontal="center" vertical="center"/>
    </xf>
    <xf numFmtId="0" fontId="24" fillId="2" borderId="18" xfId="0" applyFont="1" applyBorder="1" applyAlignment="1">
      <alignment horizontal="center" vertical="center"/>
    </xf>
    <xf numFmtId="0" fontId="25" fillId="2" borderId="18" xfId="0" applyFont="1" applyBorder="1" applyAlignment="1">
      <alignment horizontal="center" vertical="center"/>
    </xf>
    <xf numFmtId="4" fontId="7" fillId="0" borderId="0" xfId="61" applyNumberFormat="1" applyFont="1" applyAlignment="1">
      <alignment horizontal="center" vertical="center"/>
      <protection/>
    </xf>
    <xf numFmtId="3" fontId="22" fillId="38" borderId="31" xfId="61" applyNumberFormat="1" applyFont="1" applyFill="1" applyBorder="1" applyAlignment="1">
      <alignment horizontal="center" vertical="center"/>
      <protection/>
    </xf>
    <xf numFmtId="0" fontId="0" fillId="2" borderId="0" xfId="0" applyAlignment="1">
      <alignment/>
    </xf>
    <xf numFmtId="4" fontId="22" fillId="36" borderId="47" xfId="61" applyNumberFormat="1" applyFont="1" applyFill="1" applyBorder="1" applyAlignment="1">
      <alignment horizontal="center" vertical="center"/>
      <protection/>
    </xf>
    <xf numFmtId="4" fontId="22" fillId="36" borderId="26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ingle" xfId="61"/>
  </cellStyles>
  <dxfs count="3">
    <dxf>
      <font>
        <b/>
        <i/>
        <strike val="0"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171450</xdr:rowOff>
    </xdr:from>
    <xdr:to>
      <xdr:col>10</xdr:col>
      <xdr:colOff>504825</xdr:colOff>
      <xdr:row>2</xdr:row>
      <xdr:rowOff>581025</xdr:rowOff>
    </xdr:to>
    <xdr:pic>
      <xdr:nvPicPr>
        <xdr:cNvPr id="1" name="Picture 2" descr="Logo A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71450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6"/>
  <sheetViews>
    <sheetView tabSelected="1" zoomScale="75" zoomScaleNormal="75" zoomScalePageLayoutView="0" workbookViewId="0" topLeftCell="A3">
      <selection activeCell="B3" sqref="B3:I3"/>
    </sheetView>
  </sheetViews>
  <sheetFormatPr defaultColWidth="9.00390625" defaultRowHeight="20.25"/>
  <cols>
    <col min="1" max="1" width="3.625" style="0" customWidth="1"/>
    <col min="2" max="2" width="45.50390625" style="0" bestFit="1" customWidth="1"/>
    <col min="3" max="3" width="12.75390625" style="0" customWidth="1"/>
    <col min="4" max="5" width="7.875" style="0" customWidth="1"/>
    <col min="6" max="6" width="6.25390625" style="0" customWidth="1"/>
    <col min="7" max="7" width="10.00390625" style="0" customWidth="1"/>
    <col min="8" max="8" width="43.875" style="0" customWidth="1"/>
    <col min="9" max="9" width="9.125" style="0" bestFit="1" customWidth="1"/>
    <col min="10" max="10" width="10.75390625" style="0" bestFit="1" customWidth="1"/>
    <col min="23" max="25" width="0" style="164" hidden="1" customWidth="1"/>
    <col min="26" max="26" width="13.375" style="164" hidden="1" customWidth="1"/>
    <col min="27" max="27" width="0" style="165" hidden="1" customWidth="1"/>
    <col min="28" max="29" width="9.00390625" style="129" customWidth="1"/>
  </cols>
  <sheetData>
    <row r="1" ht="21" thickBot="1"/>
    <row r="2" spans="2:9" ht="47.25" customHeight="1" thickTop="1">
      <c r="B2" s="180" t="s">
        <v>21</v>
      </c>
      <c r="C2" s="181"/>
      <c r="D2" s="181"/>
      <c r="E2" s="181"/>
      <c r="F2" s="181"/>
      <c r="G2" s="181"/>
      <c r="H2" s="181"/>
      <c r="I2" s="182"/>
    </row>
    <row r="3" spans="2:9" ht="47.25" customHeight="1" thickBot="1">
      <c r="B3" s="183" t="s">
        <v>45</v>
      </c>
      <c r="C3" s="184"/>
      <c r="D3" s="184"/>
      <c r="E3" s="184"/>
      <c r="F3" s="184"/>
      <c r="G3" s="184"/>
      <c r="H3" s="184"/>
      <c r="I3" s="185"/>
    </row>
    <row r="4" ht="26.25" thickTop="1"/>
    <row r="5" spans="24:27" ht="25.5">
      <c r="X5" s="165" t="s">
        <v>29</v>
      </c>
      <c r="Y5" s="165" t="s">
        <v>30</v>
      </c>
      <c r="Z5" s="165" t="s">
        <v>43</v>
      </c>
      <c r="AA5" s="165" t="s">
        <v>13</v>
      </c>
    </row>
    <row r="6" spans="2:27" ht="33" customHeight="1">
      <c r="B6" s="110" t="s">
        <v>8</v>
      </c>
      <c r="C6" s="186" t="s">
        <v>9</v>
      </c>
      <c r="D6" s="186"/>
      <c r="E6" s="186"/>
      <c r="F6" s="186"/>
      <c r="G6" s="186"/>
      <c r="H6" s="186"/>
      <c r="I6" s="186"/>
      <c r="X6" s="166">
        <v>1</v>
      </c>
      <c r="Y6" s="165" t="s">
        <v>32</v>
      </c>
      <c r="Z6" s="164">
        <v>1</v>
      </c>
      <c r="AA6" s="165">
        <f>2554-65</f>
        <v>2489</v>
      </c>
    </row>
    <row r="7" spans="2:27" ht="31.5">
      <c r="B7" s="110" t="s">
        <v>10</v>
      </c>
      <c r="C7" s="109" t="s">
        <v>25</v>
      </c>
      <c r="D7" s="109"/>
      <c r="E7" s="109"/>
      <c r="F7" s="109"/>
      <c r="G7" s="109"/>
      <c r="H7" s="187" t="s">
        <v>27</v>
      </c>
      <c r="I7" s="187"/>
      <c r="X7" s="166">
        <v>2</v>
      </c>
      <c r="Y7" s="165" t="s">
        <v>31</v>
      </c>
      <c r="Z7" s="164">
        <v>2</v>
      </c>
      <c r="AA7" s="165">
        <f>AA6+1</f>
        <v>2490</v>
      </c>
    </row>
    <row r="8" spans="2:27" ht="33">
      <c r="B8" s="110" t="s">
        <v>11</v>
      </c>
      <c r="C8" s="109" t="s">
        <v>28</v>
      </c>
      <c r="D8" s="109"/>
      <c r="E8" s="109"/>
      <c r="F8" s="109"/>
      <c r="G8" s="109"/>
      <c r="H8" s="83"/>
      <c r="I8" s="87"/>
      <c r="X8" s="166">
        <v>3</v>
      </c>
      <c r="Y8" s="165" t="s">
        <v>33</v>
      </c>
      <c r="Z8" s="164">
        <v>3</v>
      </c>
      <c r="AA8" s="165">
        <f aca="true" t="shared" si="0" ref="AA8:AA56">AA7+1</f>
        <v>2491</v>
      </c>
    </row>
    <row r="9" spans="2:27" ht="25.5">
      <c r="B9" s="84"/>
      <c r="C9" s="84"/>
      <c r="D9" s="84"/>
      <c r="E9" s="84"/>
      <c r="F9" s="84"/>
      <c r="G9" s="84"/>
      <c r="H9" s="84"/>
      <c r="X9" s="166">
        <v>4</v>
      </c>
      <c r="Y9" s="165" t="s">
        <v>34</v>
      </c>
      <c r="Z9" s="164">
        <v>4</v>
      </c>
      <c r="AA9" s="165">
        <f t="shared" si="0"/>
        <v>2492</v>
      </c>
    </row>
    <row r="10" spans="2:27" ht="35.25" customHeight="1">
      <c r="B10" s="173" t="s">
        <v>22</v>
      </c>
      <c r="C10" s="173"/>
      <c r="D10" s="173"/>
      <c r="E10" s="173"/>
      <c r="F10" s="173"/>
      <c r="G10" s="173"/>
      <c r="H10" s="173"/>
      <c r="I10" s="173"/>
      <c r="X10" s="166">
        <v>5</v>
      </c>
      <c r="Y10" s="165" t="s">
        <v>35</v>
      </c>
      <c r="Z10" s="164">
        <v>5</v>
      </c>
      <c r="AA10" s="165">
        <f t="shared" si="0"/>
        <v>2493</v>
      </c>
    </row>
    <row r="11" spans="2:27" ht="33" customHeight="1">
      <c r="B11" s="174" t="s">
        <v>23</v>
      </c>
      <c r="C11" s="174"/>
      <c r="D11" s="174"/>
      <c r="E11" s="174"/>
      <c r="F11" s="174"/>
      <c r="G11" s="174"/>
      <c r="H11" s="174"/>
      <c r="I11" s="174"/>
      <c r="X11" s="166">
        <v>6</v>
      </c>
      <c r="Y11" s="165" t="s">
        <v>36</v>
      </c>
      <c r="Z11" s="164">
        <v>6</v>
      </c>
      <c r="AA11" s="165">
        <f t="shared" si="0"/>
        <v>2494</v>
      </c>
    </row>
    <row r="12" spans="2:27" ht="33">
      <c r="B12" s="103" t="s">
        <v>12</v>
      </c>
      <c r="C12" s="98" t="s">
        <v>46</v>
      </c>
      <c r="D12" s="134"/>
      <c r="E12" s="134"/>
      <c r="F12" s="134"/>
      <c r="G12" s="134"/>
      <c r="H12" s="86"/>
      <c r="I12" s="117"/>
      <c r="X12" s="166">
        <v>7</v>
      </c>
      <c r="Y12" s="165" t="s">
        <v>37</v>
      </c>
      <c r="Z12" s="164">
        <v>7</v>
      </c>
      <c r="AA12" s="165">
        <f t="shared" si="0"/>
        <v>2495</v>
      </c>
    </row>
    <row r="13" spans="2:27" ht="33">
      <c r="B13" s="103" t="s">
        <v>29</v>
      </c>
      <c r="C13" s="130">
        <v>21</v>
      </c>
      <c r="D13" s="131" t="s">
        <v>30</v>
      </c>
      <c r="E13" s="119" t="s">
        <v>37</v>
      </c>
      <c r="F13" s="132" t="s">
        <v>13</v>
      </c>
      <c r="G13" s="130">
        <v>2521</v>
      </c>
      <c r="H13" s="117"/>
      <c r="I13" s="117"/>
      <c r="J13" s="123"/>
      <c r="X13" s="166">
        <v>8</v>
      </c>
      <c r="Y13" s="165" t="s">
        <v>38</v>
      </c>
      <c r="Z13" s="164">
        <v>8</v>
      </c>
      <c r="AA13" s="165">
        <f t="shared" si="0"/>
        <v>2496</v>
      </c>
    </row>
    <row r="14" spans="2:27" ht="33">
      <c r="B14" s="103" t="s">
        <v>0</v>
      </c>
      <c r="C14" s="120">
        <f ca="1">VALUE(DATEDIF(C13&amp;"/"&amp;E13&amp;"/"&amp;(G13-543),TODAY(),"Y"))</f>
        <v>43</v>
      </c>
      <c r="D14" s="133" t="s">
        <v>13</v>
      </c>
      <c r="E14" s="133"/>
      <c r="F14" s="133"/>
      <c r="G14" s="133"/>
      <c r="H14" s="137"/>
      <c r="X14" s="166">
        <v>9</v>
      </c>
      <c r="Y14" s="165" t="s">
        <v>39</v>
      </c>
      <c r="Z14" s="164">
        <v>9</v>
      </c>
      <c r="AA14" s="165">
        <f t="shared" si="0"/>
        <v>2497</v>
      </c>
    </row>
    <row r="15" spans="2:27" ht="33">
      <c r="B15" s="103" t="s">
        <v>14</v>
      </c>
      <c r="C15" s="177">
        <v>1200000</v>
      </c>
      <c r="D15" s="177"/>
      <c r="E15" s="177"/>
      <c r="F15" s="177"/>
      <c r="G15" s="135" t="s">
        <v>44</v>
      </c>
      <c r="H15" s="138"/>
      <c r="I15" s="117"/>
      <c r="X15" s="166">
        <v>10</v>
      </c>
      <c r="Y15" s="165" t="s">
        <v>40</v>
      </c>
      <c r="Z15" s="164">
        <v>10</v>
      </c>
      <c r="AA15" s="165">
        <f t="shared" si="0"/>
        <v>2498</v>
      </c>
    </row>
    <row r="16" spans="2:27" ht="33">
      <c r="B16" s="103" t="s">
        <v>16</v>
      </c>
      <c r="C16" s="98">
        <v>13</v>
      </c>
      <c r="D16" s="133" t="s">
        <v>13</v>
      </c>
      <c r="E16" s="134"/>
      <c r="F16" s="134"/>
      <c r="G16" s="134"/>
      <c r="H16" s="136"/>
      <c r="I16" s="117"/>
      <c r="X16" s="166">
        <v>11</v>
      </c>
      <c r="Y16" s="165" t="s">
        <v>41</v>
      </c>
      <c r="Z16" s="164">
        <v>11</v>
      </c>
      <c r="AA16" s="165">
        <f t="shared" si="0"/>
        <v>2499</v>
      </c>
    </row>
    <row r="17" spans="2:27" ht="33">
      <c r="B17" s="103" t="s">
        <v>17</v>
      </c>
      <c r="C17" s="179">
        <f>IF(ISERROR(IF($C$12="ชาย",INDEX('Life+TPD'!$A$7:$Z$58,'Premium Cal'!$C$14-13,$C$16+1),INDEX('Life+TPD'!$AI$7:$BH$58,'Premium Cal'!$C$14-13,$C$16+1))),"ไม่สามารถคำนวณได้",IF($C$12="ชาย",INDEX('Life+TPD'!$A$7:$Z$58,'Premium Cal'!$C$14-13,$C$16+1),INDEX('Life+TPD'!$AI$7:$BH$58,'Premium Cal'!$C$14-13,$C$16+1)))</f>
        <v>28.2</v>
      </c>
      <c r="D17" s="179"/>
      <c r="E17" s="179"/>
      <c r="F17" s="86" t="s">
        <v>15</v>
      </c>
      <c r="G17" s="121"/>
      <c r="H17" s="86"/>
      <c r="I17" s="117"/>
      <c r="X17" s="166">
        <v>12</v>
      </c>
      <c r="Y17" s="165" t="s">
        <v>42</v>
      </c>
      <c r="Z17" s="164">
        <v>12</v>
      </c>
      <c r="AA17" s="165">
        <f t="shared" si="0"/>
        <v>2500</v>
      </c>
    </row>
    <row r="18" spans="2:27" ht="33">
      <c r="B18" s="103" t="s">
        <v>18</v>
      </c>
      <c r="C18" s="178">
        <f>IF(ISERROR(+(C17*C15)/1000),"ไม่สามารถคำนวณได้",+(C17*C15)/1000)</f>
        <v>33840</v>
      </c>
      <c r="D18" s="178"/>
      <c r="E18" s="178"/>
      <c r="F18" s="86" t="s">
        <v>15</v>
      </c>
      <c r="G18" s="122"/>
      <c r="H18" s="86"/>
      <c r="I18" s="117"/>
      <c r="X18" s="166">
        <v>13</v>
      </c>
      <c r="AA18" s="165">
        <f t="shared" si="0"/>
        <v>2501</v>
      </c>
    </row>
    <row r="19" spans="2:27" ht="33.75" thickBot="1">
      <c r="B19" s="85"/>
      <c r="C19" s="85"/>
      <c r="D19" s="85"/>
      <c r="E19" s="85"/>
      <c r="F19" s="85"/>
      <c r="G19" s="85"/>
      <c r="H19" s="85"/>
      <c r="X19" s="166">
        <v>14</v>
      </c>
      <c r="AA19" s="165">
        <f t="shared" si="0"/>
        <v>2502</v>
      </c>
    </row>
    <row r="20" spans="2:27" ht="31.5">
      <c r="B20" s="111" t="s">
        <v>19</v>
      </c>
      <c r="C20" s="112">
        <f>IF(($C$14+$C$16)&lt;66,$C$14+$C$16,C14+C16)</f>
        <v>56</v>
      </c>
      <c r="D20" s="127"/>
      <c r="E20" s="127"/>
      <c r="F20" s="127"/>
      <c r="G20" s="127"/>
      <c r="H20" s="175" t="s">
        <v>13</v>
      </c>
      <c r="I20" s="176"/>
      <c r="X20" s="166">
        <v>15</v>
      </c>
      <c r="AA20" s="165">
        <f t="shared" si="0"/>
        <v>2503</v>
      </c>
    </row>
    <row r="21" spans="2:27" ht="32.25" thickBot="1">
      <c r="B21" s="113" t="s">
        <v>26</v>
      </c>
      <c r="C21" s="114" t="str">
        <f>IF(C14&lt;66,IF(C14&gt;15,IF((C14+C16)&lt;71,"คุ้มครอง","ไม่คุ้มครอง"),"ไม่คุ้มครอง"),"ไม่คุ้มครอง")</f>
        <v>คุ้มครอง</v>
      </c>
      <c r="D21" s="128"/>
      <c r="E21" s="128"/>
      <c r="F21" s="128"/>
      <c r="G21" s="128"/>
      <c r="H21" s="171" t="s">
        <v>20</v>
      </c>
      <c r="I21" s="172"/>
      <c r="X21" s="166">
        <v>16</v>
      </c>
      <c r="AA21" s="165">
        <f t="shared" si="0"/>
        <v>2504</v>
      </c>
    </row>
    <row r="22" spans="24:27" ht="25.5">
      <c r="X22" s="166">
        <v>17</v>
      </c>
      <c r="AA22" s="165">
        <f t="shared" si="0"/>
        <v>2505</v>
      </c>
    </row>
    <row r="23" spans="24:27" ht="25.5">
      <c r="X23" s="166">
        <v>18</v>
      </c>
      <c r="AA23" s="165">
        <f t="shared" si="0"/>
        <v>2506</v>
      </c>
    </row>
    <row r="24" spans="24:27" ht="25.5">
      <c r="X24" s="166">
        <v>19</v>
      </c>
      <c r="AA24" s="165">
        <f t="shared" si="0"/>
        <v>2507</v>
      </c>
    </row>
    <row r="25" spans="24:27" ht="25.5">
      <c r="X25" s="166">
        <v>20</v>
      </c>
      <c r="AA25" s="165">
        <f t="shared" si="0"/>
        <v>2508</v>
      </c>
    </row>
    <row r="26" spans="24:27" ht="25.5">
      <c r="X26" s="166">
        <v>21</v>
      </c>
      <c r="AA26" s="165">
        <f t="shared" si="0"/>
        <v>2509</v>
      </c>
    </row>
    <row r="27" spans="24:27" ht="25.5">
      <c r="X27" s="166">
        <v>22</v>
      </c>
      <c r="AA27" s="165">
        <f t="shared" si="0"/>
        <v>2510</v>
      </c>
    </row>
    <row r="28" spans="24:27" ht="25.5">
      <c r="X28" s="166">
        <v>23</v>
      </c>
      <c r="AA28" s="165">
        <f t="shared" si="0"/>
        <v>2511</v>
      </c>
    </row>
    <row r="29" spans="24:27" ht="25.5">
      <c r="X29" s="166">
        <v>24</v>
      </c>
      <c r="AA29" s="165">
        <f t="shared" si="0"/>
        <v>2512</v>
      </c>
    </row>
    <row r="30" spans="24:27" ht="25.5">
      <c r="X30" s="166">
        <v>25</v>
      </c>
      <c r="AA30" s="165">
        <f t="shared" si="0"/>
        <v>2513</v>
      </c>
    </row>
    <row r="31" spans="24:27" ht="25.5">
      <c r="X31" s="166">
        <v>26</v>
      </c>
      <c r="AA31" s="165">
        <f t="shared" si="0"/>
        <v>2514</v>
      </c>
    </row>
    <row r="32" spans="24:27" ht="25.5">
      <c r="X32" s="166">
        <v>27</v>
      </c>
      <c r="AA32" s="165">
        <f t="shared" si="0"/>
        <v>2515</v>
      </c>
    </row>
    <row r="33" spans="24:27" ht="25.5">
      <c r="X33" s="166">
        <v>28</v>
      </c>
      <c r="AA33" s="165">
        <f t="shared" si="0"/>
        <v>2516</v>
      </c>
    </row>
    <row r="34" spans="24:27" ht="25.5">
      <c r="X34" s="166">
        <v>29</v>
      </c>
      <c r="AA34" s="165">
        <f t="shared" si="0"/>
        <v>2517</v>
      </c>
    </row>
    <row r="35" spans="24:27" ht="25.5">
      <c r="X35" s="166">
        <v>30</v>
      </c>
      <c r="AA35" s="165">
        <f t="shared" si="0"/>
        <v>2518</v>
      </c>
    </row>
    <row r="36" spans="24:27" ht="25.5">
      <c r="X36" s="166">
        <v>31</v>
      </c>
      <c r="AA36" s="165">
        <f t="shared" si="0"/>
        <v>2519</v>
      </c>
    </row>
    <row r="37" ht="25.5">
      <c r="AA37" s="165">
        <f t="shared" si="0"/>
        <v>2520</v>
      </c>
    </row>
    <row r="38" ht="25.5">
      <c r="AA38" s="165">
        <f t="shared" si="0"/>
        <v>2521</v>
      </c>
    </row>
    <row r="39" ht="25.5">
      <c r="AA39" s="165">
        <f t="shared" si="0"/>
        <v>2522</v>
      </c>
    </row>
    <row r="40" ht="25.5">
      <c r="AA40" s="165">
        <f t="shared" si="0"/>
        <v>2523</v>
      </c>
    </row>
    <row r="41" ht="25.5">
      <c r="AA41" s="165">
        <f t="shared" si="0"/>
        <v>2524</v>
      </c>
    </row>
    <row r="42" ht="25.5">
      <c r="AA42" s="165">
        <f t="shared" si="0"/>
        <v>2525</v>
      </c>
    </row>
    <row r="43" ht="25.5">
      <c r="AA43" s="165">
        <f t="shared" si="0"/>
        <v>2526</v>
      </c>
    </row>
    <row r="44" ht="25.5">
      <c r="AA44" s="165">
        <f t="shared" si="0"/>
        <v>2527</v>
      </c>
    </row>
    <row r="45" ht="25.5">
      <c r="AA45" s="165">
        <f t="shared" si="0"/>
        <v>2528</v>
      </c>
    </row>
    <row r="46" ht="25.5">
      <c r="AA46" s="165">
        <f t="shared" si="0"/>
        <v>2529</v>
      </c>
    </row>
    <row r="47" ht="25.5">
      <c r="AA47" s="165">
        <f t="shared" si="0"/>
        <v>2530</v>
      </c>
    </row>
    <row r="48" ht="25.5">
      <c r="AA48" s="165">
        <f t="shared" si="0"/>
        <v>2531</v>
      </c>
    </row>
    <row r="49" ht="25.5">
      <c r="AA49" s="165">
        <f t="shared" si="0"/>
        <v>2532</v>
      </c>
    </row>
    <row r="50" ht="25.5">
      <c r="AA50" s="165">
        <f t="shared" si="0"/>
        <v>2533</v>
      </c>
    </row>
    <row r="51" ht="25.5">
      <c r="AA51" s="165">
        <f t="shared" si="0"/>
        <v>2534</v>
      </c>
    </row>
    <row r="52" ht="25.5">
      <c r="AA52" s="165">
        <f t="shared" si="0"/>
        <v>2535</v>
      </c>
    </row>
    <row r="53" ht="25.5">
      <c r="AA53" s="165">
        <f t="shared" si="0"/>
        <v>2536</v>
      </c>
    </row>
    <row r="54" ht="25.5">
      <c r="AA54" s="165">
        <f t="shared" si="0"/>
        <v>2537</v>
      </c>
    </row>
    <row r="55" ht="25.5">
      <c r="AA55" s="165">
        <f t="shared" si="0"/>
        <v>2538</v>
      </c>
    </row>
    <row r="56" ht="25.5">
      <c r="AA56" s="165">
        <f t="shared" si="0"/>
        <v>2539</v>
      </c>
    </row>
  </sheetData>
  <sheetProtection password="F2C1" sheet="1" objects="1" scenarios="1" selectLockedCells="1"/>
  <mergeCells count="11">
    <mergeCell ref="B2:I2"/>
    <mergeCell ref="B3:I3"/>
    <mergeCell ref="C6:I6"/>
    <mergeCell ref="H7:I7"/>
    <mergeCell ref="H21:I21"/>
    <mergeCell ref="B10:I10"/>
    <mergeCell ref="B11:I11"/>
    <mergeCell ref="H20:I20"/>
    <mergeCell ref="C15:F15"/>
    <mergeCell ref="C18:E18"/>
    <mergeCell ref="C17:E17"/>
  </mergeCells>
  <conditionalFormatting sqref="C21:G21">
    <cfRule type="expression" priority="1" dxfId="2" stopIfTrue="1">
      <formula>(C$14+$C$16)&gt;=66</formula>
    </cfRule>
  </conditionalFormatting>
  <conditionalFormatting sqref="C20:G20">
    <cfRule type="expression" priority="2" dxfId="2" stopIfTrue="1">
      <formula>($C$14+$C$16)&gt;=66</formula>
    </cfRule>
  </conditionalFormatting>
  <dataValidations count="6">
    <dataValidation type="list" allowBlank="1" showInputMessage="1" showErrorMessage="1" error="ระยะเวลาเอาประกันภัย 1 - 20 ปี&#10;คุ้มครองสูงสุดไม่เกินอายุ 65 ปี" sqref="C16">
      <formula1>"1,2,3,4,5,6,7,8,9,10,11,12,13,14,15,16,17,18,19,20,21,22,23,24,25"</formula1>
    </dataValidation>
    <dataValidation type="list" allowBlank="1" showInputMessage="1" showErrorMessage="1" sqref="C12">
      <formula1>"ชาย, หญิง"</formula1>
    </dataValidation>
    <dataValidation allowBlank="1" showInputMessage="1" showErrorMessage="1" error="คุ้มครองสูงสุดไม่เกินอายุ 65 ปี" sqref="C21:G21"/>
    <dataValidation type="list" allowBlank="1" showInputMessage="1" showErrorMessage="1" sqref="C13">
      <formula1>$X$6:$X$36</formula1>
    </dataValidation>
    <dataValidation type="list" allowBlank="1" showInputMessage="1" showErrorMessage="1" sqref="E13">
      <formula1>$Y$6:$Y$17</formula1>
    </dataValidation>
    <dataValidation type="list" allowBlank="1" showInputMessage="1" showErrorMessage="1" sqref="G13">
      <formula1>$AA$6:$AA$56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45"/>
  <sheetViews>
    <sheetView showGridLines="0" view="pageBreakPreview" zoomScale="85" zoomScaleNormal="75" zoomScaleSheetLayoutView="85" zoomScalePageLayoutView="0" workbookViewId="0" topLeftCell="A1">
      <selection activeCell="B3" sqref="B3:Z3"/>
    </sheetView>
  </sheetViews>
  <sheetFormatPr defaultColWidth="6.625" defaultRowHeight="9.75" customHeight="1"/>
  <cols>
    <col min="1" max="1" width="4.625" style="1" customWidth="1"/>
    <col min="2" max="4" width="6.375" style="1" customWidth="1"/>
    <col min="5" max="16" width="7.125" style="1" bestFit="1" customWidth="1"/>
    <col min="17" max="26" width="7.125" style="1" customWidth="1"/>
    <col min="27" max="32" width="6.625" style="11" hidden="1" customWidth="1"/>
    <col min="33" max="33" width="5.125" style="1" customWidth="1"/>
    <col min="34" max="34" width="1.75390625" style="82" customWidth="1"/>
    <col min="35" max="35" width="5.125" style="1" customWidth="1"/>
    <col min="36" max="39" width="6.375" style="11" customWidth="1"/>
    <col min="40" max="40" width="6.375" style="1" customWidth="1"/>
    <col min="41" max="60" width="7.125" style="1" bestFit="1" customWidth="1"/>
    <col min="61" max="62" width="6.625" style="11" hidden="1" customWidth="1"/>
    <col min="63" max="63" width="5.125" style="1" customWidth="1"/>
    <col min="64" max="16384" width="6.625" style="1" customWidth="1"/>
  </cols>
  <sheetData>
    <row r="1" spans="1:63" ht="21" customHeight="1">
      <c r="A1" s="97"/>
      <c r="B1" s="188" t="s">
        <v>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97"/>
      <c r="AB1" s="97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</row>
    <row r="2" spans="1:63" s="18" customFormat="1" ht="32.25" customHeight="1">
      <c r="A2" s="17"/>
      <c r="B2" s="192" t="s">
        <v>24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3"/>
      <c r="Y2" s="193"/>
      <c r="Z2" s="193"/>
      <c r="AA2" s="25"/>
      <c r="AB2" s="25"/>
      <c r="AC2" s="25" t="s">
        <v>2</v>
      </c>
      <c r="AD2" s="25"/>
      <c r="AE2" s="25"/>
      <c r="AF2" s="25"/>
      <c r="AG2" s="17"/>
      <c r="AH2" s="77"/>
      <c r="AI2" s="17"/>
      <c r="AJ2" s="192" t="s">
        <v>24</v>
      </c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3"/>
      <c r="BG2" s="193"/>
      <c r="BH2" s="193"/>
      <c r="BI2" s="25"/>
      <c r="BJ2" s="25"/>
      <c r="BK2" s="21"/>
    </row>
    <row r="3" spans="1:63" s="18" customFormat="1" ht="27.75" customHeight="1">
      <c r="A3" s="17"/>
      <c r="B3" s="194" t="s">
        <v>7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5"/>
      <c r="Y3" s="195"/>
      <c r="Z3" s="195"/>
      <c r="AA3" s="26"/>
      <c r="AB3" s="26"/>
      <c r="AC3" s="26" t="s">
        <v>5</v>
      </c>
      <c r="AD3" s="26"/>
      <c r="AE3" s="26"/>
      <c r="AF3" s="26"/>
      <c r="AG3" s="17"/>
      <c r="AH3" s="77"/>
      <c r="AI3" s="17"/>
      <c r="AJ3" s="194" t="s">
        <v>7</v>
      </c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5"/>
      <c r="BG3" s="195"/>
      <c r="BH3" s="195"/>
      <c r="BI3" s="26"/>
      <c r="BJ3" s="26"/>
      <c r="BK3" s="17"/>
    </row>
    <row r="4" spans="1:63" s="20" customFormat="1" ht="27.75" customHeight="1">
      <c r="A4" s="19"/>
      <c r="B4" s="198" t="str">
        <f>"อัตราเบี้ยประกันภัยชำระครั้งเดียว ต่อจำนวนเงินเอาประกันภัย 1,000 บาท (คุ้มครองชีวิตและทุพพลภาพถาวรสิ้นเชิง)"</f>
        <v>อัตราเบี้ยประกันภัยชำระครั้งเดียว ต่อจำนวนเงินเอาประกันภัย 1,000 บาท (คุ้มครองชีวิตและทุพพลภาพถาวรสิ้นเชิง)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00"/>
      <c r="Y4" s="200"/>
      <c r="Z4" s="200"/>
      <c r="AA4" s="30"/>
      <c r="AB4" s="30"/>
      <c r="AC4" s="27" t="str">
        <f>"อัตราเบี้ยประกันภัยชำระครั้งเดียว ต่อจำนวนเงินเอาประกันภัย  1,000  บาท  (คุ้มครองกรณีชีวิต) "</f>
        <v>อัตราเบี้ยประกันภัยชำระครั้งเดียว ต่อจำนวนเงินเอาประกันภัย  1,000  บาท  (คุ้มครองกรณีชีวิต) </v>
      </c>
      <c r="AD4" s="27"/>
      <c r="AE4" s="27"/>
      <c r="AF4" s="27"/>
      <c r="AG4" s="19"/>
      <c r="AH4" s="78"/>
      <c r="AI4" s="19"/>
      <c r="AJ4" s="198" t="str">
        <f>"อัตราเบี้ยประกันภัยชำระครั้งเดียว ต่อจำนวนเงินเอาประกันภัย 1,000 บาท (คุ้มครองชีวิตและทุพพลภาพถาวรสิ้นเชิง)"</f>
        <v>อัตราเบี้ยประกันภัยชำระครั้งเดียว ต่อจำนวนเงินเอาประกันภัย 1,000 บาท (คุ้มครองชีวิตและทุพพลภาพถาวรสิ้นเชิง)</v>
      </c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5"/>
      <c r="BG4" s="195"/>
      <c r="BH4" s="195"/>
      <c r="BI4" s="27"/>
      <c r="BJ4" s="27"/>
      <c r="BK4" s="19"/>
    </row>
    <row r="5" spans="1:62" s="20" customFormat="1" ht="21.75" customHeight="1">
      <c r="A5" s="19"/>
      <c r="B5" s="196" t="s">
        <v>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7"/>
      <c r="Y5" s="197"/>
      <c r="Z5" s="197"/>
      <c r="AA5" s="28"/>
      <c r="AB5" s="28"/>
      <c r="AC5" s="29" t="s">
        <v>4</v>
      </c>
      <c r="AD5" s="29"/>
      <c r="AE5" s="29"/>
      <c r="AF5" s="29"/>
      <c r="AG5" s="19"/>
      <c r="AH5" s="78"/>
      <c r="AI5" s="19"/>
      <c r="AJ5" s="196" t="s">
        <v>4</v>
      </c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7"/>
      <c r="BG5" s="197"/>
      <c r="BH5" s="197"/>
      <c r="BI5" s="29"/>
      <c r="BJ5" s="29"/>
    </row>
    <row r="6" spans="1:63" s="102" customFormat="1" ht="26.25" customHeight="1">
      <c r="A6" s="189" t="s">
        <v>0</v>
      </c>
      <c r="B6" s="202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99"/>
      <c r="AB6" s="100"/>
      <c r="AC6" s="99" t="s">
        <v>1</v>
      </c>
      <c r="AD6" s="99"/>
      <c r="AE6" s="99"/>
      <c r="AF6" s="99"/>
      <c r="AG6" s="189" t="s">
        <v>0</v>
      </c>
      <c r="AH6" s="101"/>
      <c r="AI6" s="115" t="s">
        <v>0</v>
      </c>
      <c r="AJ6" s="201" t="s">
        <v>1</v>
      </c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99"/>
      <c r="BJ6" s="99"/>
      <c r="BK6" s="189" t="s">
        <v>0</v>
      </c>
    </row>
    <row r="7" spans="1:63" s="22" customFormat="1" ht="18" customHeight="1">
      <c r="A7" s="199"/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88">
        <v>15</v>
      </c>
      <c r="Q7" s="88">
        <v>16</v>
      </c>
      <c r="R7" s="88">
        <v>17</v>
      </c>
      <c r="S7" s="88">
        <v>18</v>
      </c>
      <c r="T7" s="88">
        <v>19</v>
      </c>
      <c r="U7" s="88">
        <v>20</v>
      </c>
      <c r="V7" s="88">
        <v>21</v>
      </c>
      <c r="W7" s="88">
        <v>22</v>
      </c>
      <c r="X7" s="88">
        <v>23</v>
      </c>
      <c r="Y7" s="88">
        <v>24</v>
      </c>
      <c r="Z7" s="88">
        <v>25</v>
      </c>
      <c r="AA7" s="124">
        <f>+Z7+5</f>
        <v>30</v>
      </c>
      <c r="AB7" s="125">
        <f>+AA7+5</f>
        <v>35</v>
      </c>
      <c r="AC7" s="126">
        <v>1</v>
      </c>
      <c r="AD7" s="126">
        <f>+AC7+1</f>
        <v>2</v>
      </c>
      <c r="AE7" s="126">
        <f>+AD7+1</f>
        <v>3</v>
      </c>
      <c r="AF7" s="126">
        <f>+AE7+1</f>
        <v>4</v>
      </c>
      <c r="AG7" s="190"/>
      <c r="AH7" s="79"/>
      <c r="AI7" s="116"/>
      <c r="AJ7" s="89">
        <v>1</v>
      </c>
      <c r="AK7" s="89">
        <v>2</v>
      </c>
      <c r="AL7" s="89">
        <v>3</v>
      </c>
      <c r="AM7" s="89">
        <v>4</v>
      </c>
      <c r="AN7" s="89">
        <f>+AF7+1</f>
        <v>5</v>
      </c>
      <c r="AO7" s="89">
        <f>+AN7+1</f>
        <v>6</v>
      </c>
      <c r="AP7" s="90">
        <f aca="true" t="shared" si="0" ref="AP7:BH7">AO7+1</f>
        <v>7</v>
      </c>
      <c r="AQ7" s="90">
        <f t="shared" si="0"/>
        <v>8</v>
      </c>
      <c r="AR7" s="90">
        <f t="shared" si="0"/>
        <v>9</v>
      </c>
      <c r="AS7" s="90">
        <f t="shared" si="0"/>
        <v>10</v>
      </c>
      <c r="AT7" s="90">
        <f t="shared" si="0"/>
        <v>11</v>
      </c>
      <c r="AU7" s="90">
        <f t="shared" si="0"/>
        <v>12</v>
      </c>
      <c r="AV7" s="90">
        <f t="shared" si="0"/>
        <v>13</v>
      </c>
      <c r="AW7" s="90">
        <f t="shared" si="0"/>
        <v>14</v>
      </c>
      <c r="AX7" s="90">
        <f t="shared" si="0"/>
        <v>15</v>
      </c>
      <c r="AY7" s="90">
        <f t="shared" si="0"/>
        <v>16</v>
      </c>
      <c r="AZ7" s="90">
        <f t="shared" si="0"/>
        <v>17</v>
      </c>
      <c r="BA7" s="90">
        <f t="shared" si="0"/>
        <v>18</v>
      </c>
      <c r="BB7" s="90">
        <f t="shared" si="0"/>
        <v>19</v>
      </c>
      <c r="BC7" s="90">
        <f t="shared" si="0"/>
        <v>20</v>
      </c>
      <c r="BD7" s="90">
        <f t="shared" si="0"/>
        <v>21</v>
      </c>
      <c r="BE7" s="90">
        <f t="shared" si="0"/>
        <v>22</v>
      </c>
      <c r="BF7" s="90">
        <f t="shared" si="0"/>
        <v>23</v>
      </c>
      <c r="BG7" s="90">
        <f t="shared" si="0"/>
        <v>24</v>
      </c>
      <c r="BH7" s="90">
        <f t="shared" si="0"/>
        <v>25</v>
      </c>
      <c r="BI7" s="23">
        <f>+BH7+5</f>
        <v>30</v>
      </c>
      <c r="BJ7" s="24">
        <f>+BI7+5</f>
        <v>35</v>
      </c>
      <c r="BK7" s="190"/>
    </row>
    <row r="8" spans="1:63" ht="6" customHeight="1">
      <c r="A8" s="104"/>
      <c r="B8" s="10"/>
      <c r="C8" s="10"/>
      <c r="D8" s="10"/>
      <c r="E8" s="10"/>
      <c r="F8" s="2"/>
      <c r="G8" s="3"/>
      <c r="H8" s="3"/>
      <c r="I8" s="3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2"/>
      <c r="AB8" s="13"/>
      <c r="AC8" s="14"/>
      <c r="AD8" s="14"/>
      <c r="AE8" s="14"/>
      <c r="AF8" s="14"/>
      <c r="AG8" s="108"/>
      <c r="AH8" s="80"/>
      <c r="AI8" s="108"/>
      <c r="AJ8" s="14"/>
      <c r="AK8" s="14"/>
      <c r="AL8" s="14"/>
      <c r="AM8" s="14"/>
      <c r="AN8" s="6"/>
      <c r="AO8" s="7"/>
      <c r="AP8" s="7"/>
      <c r="AQ8" s="7"/>
      <c r="AR8" s="8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5"/>
      <c r="BJ8" s="16"/>
      <c r="BK8" s="108"/>
    </row>
    <row r="9" spans="1:63" ht="15" customHeight="1">
      <c r="A9" s="106">
        <v>16</v>
      </c>
      <c r="B9" s="167">
        <v>1.62</v>
      </c>
      <c r="C9" s="167">
        <v>3.29</v>
      </c>
      <c r="D9" s="167">
        <v>5.12</v>
      </c>
      <c r="E9" s="167">
        <v>6.02</v>
      </c>
      <c r="F9" s="167">
        <v>7.85</v>
      </c>
      <c r="G9" s="168">
        <v>9.82</v>
      </c>
      <c r="H9" s="168">
        <v>11.07</v>
      </c>
      <c r="I9" s="168">
        <v>13.1</v>
      </c>
      <c r="J9" s="169">
        <v>15.21</v>
      </c>
      <c r="K9" s="170">
        <v>17.38</v>
      </c>
      <c r="L9" s="170">
        <v>19.59</v>
      </c>
      <c r="M9" s="170">
        <v>21.83</v>
      </c>
      <c r="N9" s="170">
        <v>24.1</v>
      </c>
      <c r="O9" s="170">
        <v>26.4</v>
      </c>
      <c r="P9" s="170">
        <v>28.71</v>
      </c>
      <c r="Q9" s="170">
        <v>31.04</v>
      </c>
      <c r="R9" s="170">
        <v>33.39</v>
      </c>
      <c r="S9" s="170">
        <v>35.76</v>
      </c>
      <c r="T9" s="170">
        <v>38.16</v>
      </c>
      <c r="U9" s="170">
        <v>40.58</v>
      </c>
      <c r="V9" s="170">
        <v>43.03</v>
      </c>
      <c r="W9" s="170">
        <v>45.52</v>
      </c>
      <c r="X9" s="170">
        <v>48.05</v>
      </c>
      <c r="Y9" s="170">
        <v>50.64</v>
      </c>
      <c r="Z9" s="170">
        <v>53.27</v>
      </c>
      <c r="AA9" s="15"/>
      <c r="AB9" s="118"/>
      <c r="AC9" s="14"/>
      <c r="AD9" s="14"/>
      <c r="AE9" s="14"/>
      <c r="AF9" s="14"/>
      <c r="AG9" s="106">
        <v>16</v>
      </c>
      <c r="AH9" s="80"/>
      <c r="AI9" s="106">
        <v>16</v>
      </c>
      <c r="AJ9" s="167">
        <v>0.77</v>
      </c>
      <c r="AK9" s="167">
        <v>1.53</v>
      </c>
      <c r="AL9" s="167">
        <v>2.32</v>
      </c>
      <c r="AM9" s="167">
        <v>2.42</v>
      </c>
      <c r="AN9" s="167">
        <v>3.08</v>
      </c>
      <c r="AO9" s="168">
        <v>3.78</v>
      </c>
      <c r="AP9" s="168">
        <v>4.18</v>
      </c>
      <c r="AQ9" s="168">
        <v>4.88</v>
      </c>
      <c r="AR9" s="169">
        <v>5.59</v>
      </c>
      <c r="AS9" s="170">
        <v>6.32</v>
      </c>
      <c r="AT9" s="170">
        <v>7.07</v>
      </c>
      <c r="AU9" s="170">
        <v>7.83</v>
      </c>
      <c r="AV9" s="170">
        <v>8.61</v>
      </c>
      <c r="AW9" s="170">
        <v>9.41</v>
      </c>
      <c r="AX9" s="170">
        <v>10.22</v>
      </c>
      <c r="AY9" s="170">
        <v>11.05</v>
      </c>
      <c r="AZ9" s="170">
        <v>11.89</v>
      </c>
      <c r="BA9" s="170">
        <v>12.76</v>
      </c>
      <c r="BB9" s="170">
        <v>13.65</v>
      </c>
      <c r="BC9" s="170">
        <v>14.57</v>
      </c>
      <c r="BD9" s="170">
        <v>15.52</v>
      </c>
      <c r="BE9" s="170">
        <v>16.49</v>
      </c>
      <c r="BF9" s="170">
        <v>17.5</v>
      </c>
      <c r="BG9" s="170">
        <v>18.54</v>
      </c>
      <c r="BH9" s="170">
        <v>19.6</v>
      </c>
      <c r="BI9" s="15"/>
      <c r="BJ9" s="16"/>
      <c r="BK9" s="106">
        <v>16</v>
      </c>
    </row>
    <row r="10" spans="1:63" ht="15" customHeight="1">
      <c r="A10" s="106">
        <v>17</v>
      </c>
      <c r="B10" s="167">
        <v>1.84</v>
      </c>
      <c r="C10" s="167">
        <v>3.71</v>
      </c>
      <c r="D10" s="167">
        <v>5.74</v>
      </c>
      <c r="E10" s="167">
        <v>6.72</v>
      </c>
      <c r="F10" s="167">
        <v>8.73</v>
      </c>
      <c r="G10" s="168">
        <v>10.86</v>
      </c>
      <c r="H10" s="168">
        <v>12.14</v>
      </c>
      <c r="I10" s="168">
        <v>14.27</v>
      </c>
      <c r="J10" s="169">
        <v>16.44</v>
      </c>
      <c r="K10" s="170">
        <v>18.67</v>
      </c>
      <c r="L10" s="170">
        <v>20.93</v>
      </c>
      <c r="M10" s="170">
        <v>23.21</v>
      </c>
      <c r="N10" s="170">
        <v>25.51</v>
      </c>
      <c r="O10" s="170">
        <v>27.84</v>
      </c>
      <c r="P10" s="170">
        <v>30.18</v>
      </c>
      <c r="Q10" s="170">
        <v>32.54</v>
      </c>
      <c r="R10" s="170">
        <v>34.92</v>
      </c>
      <c r="S10" s="170">
        <v>37.33</v>
      </c>
      <c r="T10" s="170">
        <v>39.77</v>
      </c>
      <c r="U10" s="170">
        <v>42.23</v>
      </c>
      <c r="V10" s="170">
        <v>44.74</v>
      </c>
      <c r="W10" s="170">
        <v>47.3</v>
      </c>
      <c r="X10" s="170">
        <v>49.89</v>
      </c>
      <c r="Y10" s="170">
        <v>52.57</v>
      </c>
      <c r="Z10" s="170">
        <v>55.29</v>
      </c>
      <c r="AA10" s="15"/>
      <c r="AB10" s="118"/>
      <c r="AC10" s="14"/>
      <c r="AD10" s="14"/>
      <c r="AE10" s="14"/>
      <c r="AF10" s="14"/>
      <c r="AG10" s="106">
        <v>17</v>
      </c>
      <c r="AH10" s="80"/>
      <c r="AI10" s="106">
        <v>17</v>
      </c>
      <c r="AJ10" s="167">
        <v>0.81</v>
      </c>
      <c r="AK10" s="167">
        <v>1.6</v>
      </c>
      <c r="AL10" s="167">
        <v>2.42</v>
      </c>
      <c r="AM10" s="167">
        <v>2.53</v>
      </c>
      <c r="AN10" s="167">
        <v>3.23</v>
      </c>
      <c r="AO10" s="168">
        <v>3.95</v>
      </c>
      <c r="AP10" s="168">
        <v>4.36</v>
      </c>
      <c r="AQ10" s="168">
        <v>5.08</v>
      </c>
      <c r="AR10" s="169">
        <v>5.81</v>
      </c>
      <c r="AS10" s="170">
        <v>6.56</v>
      </c>
      <c r="AT10" s="170">
        <v>7.33</v>
      </c>
      <c r="AU10" s="170">
        <v>8.1</v>
      </c>
      <c r="AV10" s="170">
        <v>8.9</v>
      </c>
      <c r="AW10" s="170">
        <v>9.71</v>
      </c>
      <c r="AX10" s="170">
        <v>10.54</v>
      </c>
      <c r="AY10" s="170">
        <v>11.4</v>
      </c>
      <c r="AZ10" s="170">
        <v>12.27</v>
      </c>
      <c r="BA10" s="170">
        <v>13.16</v>
      </c>
      <c r="BB10" s="170">
        <v>14.09</v>
      </c>
      <c r="BC10" s="170">
        <v>15.04</v>
      </c>
      <c r="BD10" s="170">
        <v>16.03</v>
      </c>
      <c r="BE10" s="170">
        <v>17.04</v>
      </c>
      <c r="BF10" s="170">
        <v>18.09</v>
      </c>
      <c r="BG10" s="170">
        <v>19.17</v>
      </c>
      <c r="BH10" s="170">
        <v>20.28</v>
      </c>
      <c r="BI10" s="15"/>
      <c r="BJ10" s="16"/>
      <c r="BK10" s="106">
        <v>17</v>
      </c>
    </row>
    <row r="11" spans="1:63" ht="15" customHeight="1">
      <c r="A11" s="106">
        <v>18</v>
      </c>
      <c r="B11" s="167">
        <v>2.05</v>
      </c>
      <c r="C11" s="167">
        <v>4.11</v>
      </c>
      <c r="D11" s="167">
        <v>6.35</v>
      </c>
      <c r="E11" s="167">
        <v>7.42</v>
      </c>
      <c r="F11" s="167">
        <v>9.57</v>
      </c>
      <c r="G11" s="168">
        <v>11.8</v>
      </c>
      <c r="H11" s="168">
        <v>13.11</v>
      </c>
      <c r="I11" s="168">
        <v>15.29</v>
      </c>
      <c r="J11" s="169">
        <v>17.52</v>
      </c>
      <c r="K11" s="170">
        <v>19.79</v>
      </c>
      <c r="L11" s="170">
        <v>22.08</v>
      </c>
      <c r="M11" s="170">
        <v>24.38</v>
      </c>
      <c r="N11" s="170">
        <v>26.71</v>
      </c>
      <c r="O11" s="170">
        <v>29.07</v>
      </c>
      <c r="P11" s="170">
        <v>31.44</v>
      </c>
      <c r="Q11" s="170">
        <v>33.83</v>
      </c>
      <c r="R11" s="170">
        <v>36.24</v>
      </c>
      <c r="S11" s="170">
        <v>38.69</v>
      </c>
      <c r="T11" s="170">
        <v>41.17</v>
      </c>
      <c r="U11" s="170">
        <v>43.69</v>
      </c>
      <c r="V11" s="170">
        <v>46.26</v>
      </c>
      <c r="W11" s="170">
        <v>48.89</v>
      </c>
      <c r="X11" s="170">
        <v>51.57</v>
      </c>
      <c r="Y11" s="170">
        <v>54.34</v>
      </c>
      <c r="Z11" s="170">
        <v>57.16</v>
      </c>
      <c r="AA11" s="15"/>
      <c r="AB11" s="118"/>
      <c r="AC11" s="14"/>
      <c r="AD11" s="14"/>
      <c r="AE11" s="14"/>
      <c r="AF11" s="14"/>
      <c r="AG11" s="106">
        <v>18</v>
      </c>
      <c r="AH11" s="80"/>
      <c r="AI11" s="106">
        <v>18</v>
      </c>
      <c r="AJ11" s="167">
        <v>0.84</v>
      </c>
      <c r="AK11" s="167">
        <v>1.66</v>
      </c>
      <c r="AL11" s="167">
        <v>2.53</v>
      </c>
      <c r="AM11" s="167">
        <v>2.64</v>
      </c>
      <c r="AN11" s="167">
        <v>3.37</v>
      </c>
      <c r="AO11" s="168">
        <v>4.12</v>
      </c>
      <c r="AP11" s="168">
        <v>4.54</v>
      </c>
      <c r="AQ11" s="168">
        <v>5.27</v>
      </c>
      <c r="AR11" s="169">
        <v>6.01</v>
      </c>
      <c r="AS11" s="170">
        <v>6.78</v>
      </c>
      <c r="AT11" s="170">
        <v>7.56</v>
      </c>
      <c r="AU11" s="170">
        <v>8.36</v>
      </c>
      <c r="AV11" s="170">
        <v>9.17</v>
      </c>
      <c r="AW11" s="170">
        <v>10.01</v>
      </c>
      <c r="AX11" s="170">
        <v>10.86</v>
      </c>
      <c r="AY11" s="170">
        <v>11.74</v>
      </c>
      <c r="AZ11" s="170">
        <v>12.64</v>
      </c>
      <c r="BA11" s="170">
        <v>13.57</v>
      </c>
      <c r="BB11" s="170">
        <v>14.53</v>
      </c>
      <c r="BC11" s="170">
        <v>15.52</v>
      </c>
      <c r="BD11" s="170">
        <v>16.55</v>
      </c>
      <c r="BE11" s="170">
        <v>17.61</v>
      </c>
      <c r="BF11" s="170">
        <v>18.69</v>
      </c>
      <c r="BG11" s="170">
        <v>19.82</v>
      </c>
      <c r="BH11" s="170">
        <v>20.98</v>
      </c>
      <c r="BI11" s="15"/>
      <c r="BJ11" s="16"/>
      <c r="BK11" s="106">
        <v>18</v>
      </c>
    </row>
    <row r="12" spans="1:63" ht="15" customHeight="1">
      <c r="A12" s="106">
        <v>19</v>
      </c>
      <c r="B12" s="167">
        <v>2.23</v>
      </c>
      <c r="C12" s="167">
        <v>4.52</v>
      </c>
      <c r="D12" s="167">
        <v>6.97</v>
      </c>
      <c r="E12" s="167">
        <v>8.08</v>
      </c>
      <c r="F12" s="167">
        <v>10.33</v>
      </c>
      <c r="G12" s="168">
        <v>12.64</v>
      </c>
      <c r="H12" s="168">
        <v>13.94</v>
      </c>
      <c r="I12" s="168">
        <v>16.16</v>
      </c>
      <c r="J12" s="169">
        <v>18.42</v>
      </c>
      <c r="K12" s="170">
        <v>20.72</v>
      </c>
      <c r="L12" s="170">
        <v>23.03</v>
      </c>
      <c r="M12" s="170">
        <v>25.36</v>
      </c>
      <c r="N12" s="170">
        <v>27.7</v>
      </c>
      <c r="O12" s="170">
        <v>30.08</v>
      </c>
      <c r="P12" s="170">
        <v>32.48</v>
      </c>
      <c r="Q12" s="170">
        <v>34.9</v>
      </c>
      <c r="R12" s="170">
        <v>37.35</v>
      </c>
      <c r="S12" s="170">
        <v>39.85</v>
      </c>
      <c r="T12" s="170">
        <v>42.38</v>
      </c>
      <c r="U12" s="170">
        <v>44.97</v>
      </c>
      <c r="V12" s="170">
        <v>47.62</v>
      </c>
      <c r="W12" s="170">
        <v>50.33</v>
      </c>
      <c r="X12" s="170">
        <v>53.1</v>
      </c>
      <c r="Y12" s="170">
        <v>55.97</v>
      </c>
      <c r="Z12" s="170">
        <v>58.91</v>
      </c>
      <c r="AA12" s="15"/>
      <c r="AB12" s="118"/>
      <c r="AC12" s="14"/>
      <c r="AD12" s="14"/>
      <c r="AE12" s="14"/>
      <c r="AF12" s="14"/>
      <c r="AG12" s="106">
        <v>19</v>
      </c>
      <c r="AH12" s="80"/>
      <c r="AI12" s="106">
        <v>19</v>
      </c>
      <c r="AJ12" s="167">
        <v>0.87</v>
      </c>
      <c r="AK12" s="167">
        <v>1.74</v>
      </c>
      <c r="AL12" s="167">
        <v>2.65</v>
      </c>
      <c r="AM12" s="167">
        <v>2.76</v>
      </c>
      <c r="AN12" s="167">
        <v>3.51</v>
      </c>
      <c r="AO12" s="168">
        <v>4.28</v>
      </c>
      <c r="AP12" s="168">
        <v>4.7</v>
      </c>
      <c r="AQ12" s="168">
        <v>5.45</v>
      </c>
      <c r="AR12" s="169">
        <v>6.21</v>
      </c>
      <c r="AS12" s="170">
        <v>6.99</v>
      </c>
      <c r="AT12" s="170">
        <v>7.79</v>
      </c>
      <c r="AU12" s="170">
        <v>8.6</v>
      </c>
      <c r="AV12" s="170">
        <v>9.44</v>
      </c>
      <c r="AW12" s="170">
        <v>10.29</v>
      </c>
      <c r="AX12" s="170">
        <v>11.18</v>
      </c>
      <c r="AY12" s="170">
        <v>12.08</v>
      </c>
      <c r="AZ12" s="170">
        <v>13.02</v>
      </c>
      <c r="BA12" s="170">
        <v>13.98</v>
      </c>
      <c r="BB12" s="170">
        <v>14.98</v>
      </c>
      <c r="BC12" s="170">
        <v>16.01</v>
      </c>
      <c r="BD12" s="170">
        <v>17.08</v>
      </c>
      <c r="BE12" s="170">
        <v>18.19</v>
      </c>
      <c r="BF12" s="170">
        <v>19.32</v>
      </c>
      <c r="BG12" s="170">
        <v>20.5</v>
      </c>
      <c r="BH12" s="170">
        <v>21.7</v>
      </c>
      <c r="BI12" s="15"/>
      <c r="BJ12" s="16"/>
      <c r="BK12" s="106">
        <v>19</v>
      </c>
    </row>
    <row r="13" spans="1:63" ht="15" customHeight="1">
      <c r="A13" s="105">
        <v>20</v>
      </c>
      <c r="B13" s="41">
        <v>2.53</v>
      </c>
      <c r="C13" s="41">
        <v>5.01</v>
      </c>
      <c r="D13" s="41">
        <v>7.59</v>
      </c>
      <c r="E13" s="41">
        <v>8.68</v>
      </c>
      <c r="F13" s="42">
        <v>10.99</v>
      </c>
      <c r="G13" s="43">
        <v>13.35</v>
      </c>
      <c r="H13" s="43">
        <v>14.63</v>
      </c>
      <c r="I13" s="43">
        <v>16.88</v>
      </c>
      <c r="J13" s="43">
        <v>19.16</v>
      </c>
      <c r="K13" s="43">
        <v>21.47</v>
      </c>
      <c r="L13" s="43">
        <v>23.8</v>
      </c>
      <c r="M13" s="41">
        <v>26.14</v>
      </c>
      <c r="N13" s="41">
        <v>28.51</v>
      </c>
      <c r="O13" s="41">
        <v>30.91</v>
      </c>
      <c r="P13" s="41">
        <v>33.34</v>
      </c>
      <c r="Q13" s="139">
        <v>35.8</v>
      </c>
      <c r="R13" s="140">
        <v>38.3</v>
      </c>
      <c r="S13" s="140">
        <v>40.85</v>
      </c>
      <c r="T13" s="140">
        <v>43.45</v>
      </c>
      <c r="U13" s="140">
        <v>46.11</v>
      </c>
      <c r="V13" s="140">
        <v>48.84</v>
      </c>
      <c r="W13" s="140">
        <v>51.66</v>
      </c>
      <c r="X13" s="140">
        <v>54.53</v>
      </c>
      <c r="Y13" s="140">
        <v>57.51</v>
      </c>
      <c r="Z13" s="140">
        <v>60.58</v>
      </c>
      <c r="AA13" s="44">
        <v>85.18</v>
      </c>
      <c r="AB13" s="45">
        <v>98.83</v>
      </c>
      <c r="AC13" s="46">
        <v>0.8</v>
      </c>
      <c r="AD13" s="40">
        <v>1.58</v>
      </c>
      <c r="AE13" s="40">
        <v>2.39</v>
      </c>
      <c r="AF13" s="40">
        <v>3.22</v>
      </c>
      <c r="AG13" s="105">
        <v>20</v>
      </c>
      <c r="AH13" s="81"/>
      <c r="AI13" s="105">
        <v>20</v>
      </c>
      <c r="AJ13" s="41">
        <v>0.94</v>
      </c>
      <c r="AK13" s="41">
        <v>1.85</v>
      </c>
      <c r="AL13" s="41">
        <v>2.79</v>
      </c>
      <c r="AM13" s="41">
        <v>2.89</v>
      </c>
      <c r="AN13" s="42">
        <v>3.65</v>
      </c>
      <c r="AO13" s="43">
        <v>4.43</v>
      </c>
      <c r="AP13" s="43">
        <v>4.86</v>
      </c>
      <c r="AQ13" s="43">
        <v>5.62</v>
      </c>
      <c r="AR13" s="43">
        <v>6.4</v>
      </c>
      <c r="AS13" s="43">
        <v>7.2</v>
      </c>
      <c r="AT13" s="43">
        <v>8.01</v>
      </c>
      <c r="AU13" s="41">
        <v>8.84</v>
      </c>
      <c r="AV13" s="41">
        <v>9.7</v>
      </c>
      <c r="AW13" s="41">
        <v>10.59</v>
      </c>
      <c r="AX13" s="41">
        <v>11.5</v>
      </c>
      <c r="AY13" s="42">
        <v>12.44</v>
      </c>
      <c r="AZ13" s="43">
        <v>13.41</v>
      </c>
      <c r="BA13" s="43">
        <v>14.42</v>
      </c>
      <c r="BB13" s="43">
        <v>15.46</v>
      </c>
      <c r="BC13" s="43">
        <v>16.53</v>
      </c>
      <c r="BD13" s="43">
        <v>17.65</v>
      </c>
      <c r="BE13" s="43">
        <v>18.8</v>
      </c>
      <c r="BF13" s="43">
        <v>19.98</v>
      </c>
      <c r="BG13" s="43">
        <v>21.21</v>
      </c>
      <c r="BH13" s="43">
        <v>22.47</v>
      </c>
      <c r="BI13" s="44">
        <v>12.99</v>
      </c>
      <c r="BJ13" s="47">
        <v>13.8</v>
      </c>
      <c r="BK13" s="105">
        <v>20</v>
      </c>
    </row>
    <row r="14" spans="1:63" ht="15" customHeight="1">
      <c r="A14" s="106">
        <f aca="true" t="shared" si="1" ref="A14:A58">+A13+1</f>
        <v>21</v>
      </c>
      <c r="B14" s="91">
        <v>2.65</v>
      </c>
      <c r="C14" s="91">
        <v>5.23</v>
      </c>
      <c r="D14" s="91">
        <v>7.88</v>
      </c>
      <c r="E14" s="91">
        <v>8.98</v>
      </c>
      <c r="F14" s="92">
        <v>11.32</v>
      </c>
      <c r="G14" s="93">
        <v>13.71</v>
      </c>
      <c r="H14" s="93">
        <v>14.98</v>
      </c>
      <c r="I14" s="93">
        <v>17.24</v>
      </c>
      <c r="J14" s="93">
        <v>19.53</v>
      </c>
      <c r="K14" s="93">
        <v>21.85</v>
      </c>
      <c r="L14" s="93">
        <v>24.2</v>
      </c>
      <c r="M14" s="91">
        <v>26.56</v>
      </c>
      <c r="N14" s="91">
        <v>28.95</v>
      </c>
      <c r="O14" s="91">
        <v>31.38</v>
      </c>
      <c r="P14" s="91">
        <v>33.85</v>
      </c>
      <c r="Q14" s="141">
        <v>36.36</v>
      </c>
      <c r="R14" s="142">
        <v>38.91</v>
      </c>
      <c r="S14" s="142">
        <v>41.53</v>
      </c>
      <c r="T14" s="142">
        <v>44.2</v>
      </c>
      <c r="U14" s="142">
        <v>46.96</v>
      </c>
      <c r="V14" s="142">
        <v>49.79</v>
      </c>
      <c r="W14" s="142">
        <v>52.71</v>
      </c>
      <c r="X14" s="142">
        <v>55.7</v>
      </c>
      <c r="Y14" s="142">
        <v>58.82</v>
      </c>
      <c r="Z14" s="142">
        <v>62.03</v>
      </c>
      <c r="AA14" s="36">
        <v>86.44</v>
      </c>
      <c r="AB14" s="37">
        <v>100.53</v>
      </c>
      <c r="AC14" s="38">
        <v>0.85</v>
      </c>
      <c r="AD14" s="32">
        <v>1.68</v>
      </c>
      <c r="AE14" s="32">
        <v>2.53</v>
      </c>
      <c r="AF14" s="32">
        <v>3.41</v>
      </c>
      <c r="AG14" s="106">
        <f aca="true" t="shared" si="2" ref="AG14:AI53">+AG13+1</f>
        <v>21</v>
      </c>
      <c r="AH14" s="81"/>
      <c r="AI14" s="106">
        <f t="shared" si="2"/>
        <v>21</v>
      </c>
      <c r="AJ14" s="91">
        <v>0.96</v>
      </c>
      <c r="AK14" s="91">
        <v>1.89</v>
      </c>
      <c r="AL14" s="91">
        <v>2.85</v>
      </c>
      <c r="AM14" s="91">
        <v>2.96</v>
      </c>
      <c r="AN14" s="92">
        <v>3.73</v>
      </c>
      <c r="AO14" s="93">
        <v>4.53</v>
      </c>
      <c r="AP14" s="93">
        <v>4.96</v>
      </c>
      <c r="AQ14" s="93">
        <v>5.74</v>
      </c>
      <c r="AR14" s="93">
        <v>6.53</v>
      </c>
      <c r="AS14" s="93">
        <v>7.34</v>
      </c>
      <c r="AT14" s="93">
        <v>8.18</v>
      </c>
      <c r="AU14" s="91">
        <v>9.03</v>
      </c>
      <c r="AV14" s="91">
        <v>9.92</v>
      </c>
      <c r="AW14" s="91">
        <v>10.83</v>
      </c>
      <c r="AX14" s="91">
        <v>11.78</v>
      </c>
      <c r="AY14" s="92">
        <v>12.75</v>
      </c>
      <c r="AZ14" s="93">
        <v>13.77</v>
      </c>
      <c r="BA14" s="93">
        <v>14.82</v>
      </c>
      <c r="BB14" s="93">
        <v>15.9</v>
      </c>
      <c r="BC14" s="93">
        <v>17.03</v>
      </c>
      <c r="BD14" s="93">
        <v>18.19</v>
      </c>
      <c r="BE14" s="93">
        <v>19.39</v>
      </c>
      <c r="BF14" s="93">
        <v>20.62</v>
      </c>
      <c r="BG14" s="93">
        <v>21.9</v>
      </c>
      <c r="BH14" s="93">
        <v>23.22</v>
      </c>
      <c r="BI14" s="36">
        <v>13.46</v>
      </c>
      <c r="BJ14" s="39">
        <v>14.29</v>
      </c>
      <c r="BK14" s="106">
        <f aca="true" t="shared" si="3" ref="BK14:BK53">+BK13+1</f>
        <v>21</v>
      </c>
    </row>
    <row r="15" spans="1:63" ht="15" customHeight="1">
      <c r="A15" s="106">
        <f t="shared" si="1"/>
        <v>22</v>
      </c>
      <c r="B15" s="91">
        <v>2.73</v>
      </c>
      <c r="C15" s="91">
        <v>5.37</v>
      </c>
      <c r="D15" s="91">
        <v>8.08</v>
      </c>
      <c r="E15" s="91">
        <v>9.17</v>
      </c>
      <c r="F15" s="92">
        <v>11.53</v>
      </c>
      <c r="G15" s="93">
        <v>13.93</v>
      </c>
      <c r="H15" s="93">
        <v>15.19</v>
      </c>
      <c r="I15" s="93">
        <v>17.47</v>
      </c>
      <c r="J15" s="93">
        <v>19.77</v>
      </c>
      <c r="K15" s="93">
        <v>22.1</v>
      </c>
      <c r="L15" s="93">
        <v>24.46</v>
      </c>
      <c r="M15" s="91">
        <v>26.85</v>
      </c>
      <c r="N15" s="91">
        <v>29.27</v>
      </c>
      <c r="O15" s="91">
        <v>31.74</v>
      </c>
      <c r="P15" s="91">
        <v>34.26</v>
      </c>
      <c r="Q15" s="141">
        <v>36.82</v>
      </c>
      <c r="R15" s="142">
        <v>39.44</v>
      </c>
      <c r="S15" s="142">
        <v>42.14</v>
      </c>
      <c r="T15" s="142">
        <v>44.91</v>
      </c>
      <c r="U15" s="142">
        <v>47.76</v>
      </c>
      <c r="V15" s="142">
        <v>50.7</v>
      </c>
      <c r="W15" s="142">
        <v>53.75</v>
      </c>
      <c r="X15" s="142">
        <v>56.88</v>
      </c>
      <c r="Y15" s="142">
        <v>60.14</v>
      </c>
      <c r="Z15" s="142">
        <v>63.51</v>
      </c>
      <c r="AA15" s="36">
        <v>87.43</v>
      </c>
      <c r="AB15" s="37">
        <v>102.02</v>
      </c>
      <c r="AC15" s="38">
        <v>0.9</v>
      </c>
      <c r="AD15" s="32">
        <v>1.77</v>
      </c>
      <c r="AE15" s="32">
        <v>2.66</v>
      </c>
      <c r="AF15" s="32">
        <v>3.57</v>
      </c>
      <c r="AG15" s="106">
        <f t="shared" si="2"/>
        <v>22</v>
      </c>
      <c r="AH15" s="81"/>
      <c r="AI15" s="106">
        <f t="shared" si="2"/>
        <v>22</v>
      </c>
      <c r="AJ15" s="91">
        <v>0.98</v>
      </c>
      <c r="AK15" s="91">
        <v>1.93</v>
      </c>
      <c r="AL15" s="91">
        <v>2.91</v>
      </c>
      <c r="AM15" s="91">
        <v>3.01</v>
      </c>
      <c r="AN15" s="92">
        <v>3.8</v>
      </c>
      <c r="AO15" s="93">
        <v>4.61</v>
      </c>
      <c r="AP15" s="93">
        <v>5.06</v>
      </c>
      <c r="AQ15" s="93">
        <v>5.84</v>
      </c>
      <c r="AR15" s="93">
        <v>6.65</v>
      </c>
      <c r="AS15" s="93">
        <v>7.49</v>
      </c>
      <c r="AT15" s="93">
        <v>8.35</v>
      </c>
      <c r="AU15" s="91">
        <v>9.23</v>
      </c>
      <c r="AV15" s="91">
        <v>10.14</v>
      </c>
      <c r="AW15" s="91">
        <v>11.09</v>
      </c>
      <c r="AX15" s="91">
        <v>12.08</v>
      </c>
      <c r="AY15" s="92">
        <v>13.1</v>
      </c>
      <c r="AZ15" s="93">
        <v>14.15</v>
      </c>
      <c r="BA15" s="93">
        <v>15.25</v>
      </c>
      <c r="BB15" s="93">
        <v>16.38</v>
      </c>
      <c r="BC15" s="93">
        <v>17.56</v>
      </c>
      <c r="BD15" s="93">
        <v>18.77</v>
      </c>
      <c r="BE15" s="93">
        <v>20.02</v>
      </c>
      <c r="BF15" s="93">
        <v>21.31</v>
      </c>
      <c r="BG15" s="93">
        <v>22.65</v>
      </c>
      <c r="BH15" s="93">
        <v>24.04</v>
      </c>
      <c r="BI15" s="36">
        <v>13.91</v>
      </c>
      <c r="BJ15" s="39">
        <v>14.78</v>
      </c>
      <c r="BK15" s="106">
        <f t="shared" si="3"/>
        <v>22</v>
      </c>
    </row>
    <row r="16" spans="1:63" ht="15" customHeight="1">
      <c r="A16" s="106">
        <f t="shared" si="1"/>
        <v>23</v>
      </c>
      <c r="B16" s="91">
        <v>2.79</v>
      </c>
      <c r="C16" s="91">
        <v>5.46</v>
      </c>
      <c r="D16" s="91">
        <v>8.19</v>
      </c>
      <c r="E16" s="91">
        <v>9.28</v>
      </c>
      <c r="F16" s="92">
        <v>11.65</v>
      </c>
      <c r="G16" s="93">
        <v>14.06</v>
      </c>
      <c r="H16" s="93">
        <v>15.32</v>
      </c>
      <c r="I16" s="93">
        <v>17.6</v>
      </c>
      <c r="J16" s="93">
        <v>19.91</v>
      </c>
      <c r="K16" s="93">
        <v>22.26</v>
      </c>
      <c r="L16" s="93">
        <v>24.65</v>
      </c>
      <c r="M16" s="91">
        <v>27.07</v>
      </c>
      <c r="N16" s="91">
        <v>29.53</v>
      </c>
      <c r="O16" s="91">
        <v>32.05</v>
      </c>
      <c r="P16" s="91">
        <v>34.63</v>
      </c>
      <c r="Q16" s="141">
        <v>37.26</v>
      </c>
      <c r="R16" s="142">
        <v>39.96</v>
      </c>
      <c r="S16" s="142">
        <v>42.76</v>
      </c>
      <c r="T16" s="142">
        <v>45.63</v>
      </c>
      <c r="U16" s="142">
        <v>48.59</v>
      </c>
      <c r="V16" s="142">
        <v>51.66</v>
      </c>
      <c r="W16" s="142">
        <v>54.84</v>
      </c>
      <c r="X16" s="142">
        <v>58.13</v>
      </c>
      <c r="Y16" s="142">
        <v>61.55</v>
      </c>
      <c r="Z16" s="142">
        <v>65.07</v>
      </c>
      <c r="AA16" s="36">
        <v>88.27</v>
      </c>
      <c r="AB16" s="37">
        <v>103.44</v>
      </c>
      <c r="AC16" s="38">
        <v>0.94</v>
      </c>
      <c r="AD16" s="32">
        <v>1.85</v>
      </c>
      <c r="AE16" s="32">
        <v>2.77</v>
      </c>
      <c r="AF16" s="32">
        <v>3.71</v>
      </c>
      <c r="AG16" s="106">
        <f t="shared" si="2"/>
        <v>23</v>
      </c>
      <c r="AH16" s="81"/>
      <c r="AI16" s="106">
        <f t="shared" si="2"/>
        <v>23</v>
      </c>
      <c r="AJ16" s="91">
        <v>1</v>
      </c>
      <c r="AK16" s="91">
        <v>1.97</v>
      </c>
      <c r="AL16" s="91">
        <v>2.97</v>
      </c>
      <c r="AM16" s="91">
        <v>3.07</v>
      </c>
      <c r="AN16" s="92">
        <v>3.87</v>
      </c>
      <c r="AO16" s="93">
        <v>4.69</v>
      </c>
      <c r="AP16" s="93">
        <v>5.15</v>
      </c>
      <c r="AQ16" s="93">
        <v>5.95</v>
      </c>
      <c r="AR16" s="93">
        <v>6.78</v>
      </c>
      <c r="AS16" s="93">
        <v>7.64</v>
      </c>
      <c r="AT16" s="93">
        <v>8.53</v>
      </c>
      <c r="AU16" s="91">
        <v>9.44</v>
      </c>
      <c r="AV16" s="91">
        <v>10.39</v>
      </c>
      <c r="AW16" s="91">
        <v>11.38</v>
      </c>
      <c r="AX16" s="91">
        <v>12.41</v>
      </c>
      <c r="AY16" s="92">
        <v>13.47</v>
      </c>
      <c r="AZ16" s="93">
        <v>14.58</v>
      </c>
      <c r="BA16" s="93">
        <v>15.72</v>
      </c>
      <c r="BB16" s="93">
        <v>16.9</v>
      </c>
      <c r="BC16" s="93">
        <v>18.13</v>
      </c>
      <c r="BD16" s="93">
        <v>19.39</v>
      </c>
      <c r="BE16" s="93">
        <v>20.7</v>
      </c>
      <c r="BF16" s="93">
        <v>22.05</v>
      </c>
      <c r="BG16" s="93">
        <v>23.46</v>
      </c>
      <c r="BH16" s="93">
        <v>24.93</v>
      </c>
      <c r="BI16" s="36">
        <v>14.34</v>
      </c>
      <c r="BJ16" s="39">
        <v>15.25</v>
      </c>
      <c r="BK16" s="106">
        <f t="shared" si="3"/>
        <v>23</v>
      </c>
    </row>
    <row r="17" spans="1:63" ht="15" customHeight="1">
      <c r="A17" s="106">
        <f t="shared" si="1"/>
        <v>24</v>
      </c>
      <c r="B17" s="91">
        <v>2.81</v>
      </c>
      <c r="C17" s="91">
        <v>5.51</v>
      </c>
      <c r="D17" s="91">
        <v>8.25</v>
      </c>
      <c r="E17" s="91">
        <v>9.33</v>
      </c>
      <c r="F17" s="92">
        <v>11.71</v>
      </c>
      <c r="G17" s="93">
        <v>14.12</v>
      </c>
      <c r="H17" s="93">
        <v>15.39</v>
      </c>
      <c r="I17" s="93">
        <v>17.68</v>
      </c>
      <c r="J17" s="93">
        <v>20.01</v>
      </c>
      <c r="K17" s="93">
        <v>22.39</v>
      </c>
      <c r="L17" s="93">
        <v>24.81</v>
      </c>
      <c r="M17" s="91">
        <v>27.26</v>
      </c>
      <c r="N17" s="91">
        <v>29.78</v>
      </c>
      <c r="O17" s="91">
        <v>32.36</v>
      </c>
      <c r="P17" s="91">
        <v>35.01</v>
      </c>
      <c r="Q17" s="141">
        <v>37.73</v>
      </c>
      <c r="R17" s="142">
        <v>40.53</v>
      </c>
      <c r="S17" s="142">
        <v>43.43</v>
      </c>
      <c r="T17" s="142">
        <v>46.42</v>
      </c>
      <c r="U17" s="142">
        <v>49.51</v>
      </c>
      <c r="V17" s="142">
        <v>52.73</v>
      </c>
      <c r="W17" s="142">
        <v>56.07</v>
      </c>
      <c r="X17" s="142">
        <v>59.51</v>
      </c>
      <c r="Y17" s="142">
        <v>63.09</v>
      </c>
      <c r="Z17" s="142">
        <v>66.79</v>
      </c>
      <c r="AA17" s="36">
        <v>89.07</v>
      </c>
      <c r="AB17" s="37">
        <v>104.89</v>
      </c>
      <c r="AC17" s="38">
        <v>0.98</v>
      </c>
      <c r="AD17" s="32">
        <v>1.92</v>
      </c>
      <c r="AE17" s="32">
        <v>2.87</v>
      </c>
      <c r="AF17" s="32">
        <v>3.84</v>
      </c>
      <c r="AG17" s="106">
        <f t="shared" si="2"/>
        <v>24</v>
      </c>
      <c r="AH17" s="81"/>
      <c r="AI17" s="106">
        <f t="shared" si="2"/>
        <v>24</v>
      </c>
      <c r="AJ17" s="91">
        <v>1.02</v>
      </c>
      <c r="AK17" s="91">
        <v>2</v>
      </c>
      <c r="AL17" s="91">
        <v>3.02</v>
      </c>
      <c r="AM17" s="91">
        <v>3.12</v>
      </c>
      <c r="AN17" s="92">
        <v>3.94</v>
      </c>
      <c r="AO17" s="93">
        <v>4.78</v>
      </c>
      <c r="AP17" s="93">
        <v>5.24</v>
      </c>
      <c r="AQ17" s="93">
        <v>6.07</v>
      </c>
      <c r="AR17" s="93">
        <v>6.92</v>
      </c>
      <c r="AS17" s="93">
        <v>7.81</v>
      </c>
      <c r="AT17" s="93">
        <v>8.73</v>
      </c>
      <c r="AU17" s="91">
        <v>9.68</v>
      </c>
      <c r="AV17" s="91">
        <v>10.67</v>
      </c>
      <c r="AW17" s="91">
        <v>11.71</v>
      </c>
      <c r="AX17" s="91">
        <v>12.78</v>
      </c>
      <c r="AY17" s="92">
        <v>13.89</v>
      </c>
      <c r="AZ17" s="93">
        <v>15.04</v>
      </c>
      <c r="BA17" s="93">
        <v>16.24</v>
      </c>
      <c r="BB17" s="93">
        <v>17.47</v>
      </c>
      <c r="BC17" s="93">
        <v>18.75</v>
      </c>
      <c r="BD17" s="93">
        <v>20.07</v>
      </c>
      <c r="BE17" s="93">
        <v>21.44</v>
      </c>
      <c r="BF17" s="93">
        <v>22.86</v>
      </c>
      <c r="BG17" s="93">
        <v>24.36</v>
      </c>
      <c r="BH17" s="93">
        <v>25.91</v>
      </c>
      <c r="BI17" s="36">
        <v>14.78</v>
      </c>
      <c r="BJ17" s="39">
        <v>15.74</v>
      </c>
      <c r="BK17" s="106">
        <f t="shared" si="3"/>
        <v>24</v>
      </c>
    </row>
    <row r="18" spans="1:63" ht="15" customHeight="1">
      <c r="A18" s="105">
        <f t="shared" si="1"/>
        <v>25</v>
      </c>
      <c r="B18" s="94">
        <v>2.83</v>
      </c>
      <c r="C18" s="94">
        <v>5.53</v>
      </c>
      <c r="D18" s="94">
        <v>8.27</v>
      </c>
      <c r="E18" s="94">
        <v>9.36</v>
      </c>
      <c r="F18" s="95">
        <v>11.74</v>
      </c>
      <c r="G18" s="96">
        <v>14.16</v>
      </c>
      <c r="H18" s="96">
        <v>15.43</v>
      </c>
      <c r="I18" s="96">
        <v>17.75</v>
      </c>
      <c r="J18" s="96">
        <v>20.1</v>
      </c>
      <c r="K18" s="96">
        <v>22.51</v>
      </c>
      <c r="L18" s="96">
        <v>24.98</v>
      </c>
      <c r="M18" s="94">
        <v>27.49</v>
      </c>
      <c r="N18" s="94">
        <v>30.07</v>
      </c>
      <c r="O18" s="94">
        <v>32.73</v>
      </c>
      <c r="P18" s="94">
        <v>35.46</v>
      </c>
      <c r="Q18" s="143">
        <v>38.28</v>
      </c>
      <c r="R18" s="144">
        <v>41.19</v>
      </c>
      <c r="S18" s="144">
        <v>44.21</v>
      </c>
      <c r="T18" s="144">
        <v>47.34</v>
      </c>
      <c r="U18" s="144">
        <v>50.58</v>
      </c>
      <c r="V18" s="144">
        <v>53.95</v>
      </c>
      <c r="W18" s="144">
        <v>57.46</v>
      </c>
      <c r="X18" s="144">
        <v>61.06</v>
      </c>
      <c r="Y18" s="144">
        <v>64.83</v>
      </c>
      <c r="Z18" s="144">
        <v>68.73</v>
      </c>
      <c r="AA18" s="44">
        <v>89.94</v>
      </c>
      <c r="AB18" s="45">
        <v>106.47</v>
      </c>
      <c r="AC18" s="46">
        <v>1.01</v>
      </c>
      <c r="AD18" s="40">
        <v>1.98</v>
      </c>
      <c r="AE18" s="40">
        <v>2.96</v>
      </c>
      <c r="AF18" s="40">
        <v>3.94</v>
      </c>
      <c r="AG18" s="105">
        <f t="shared" si="2"/>
        <v>25</v>
      </c>
      <c r="AH18" s="81"/>
      <c r="AI18" s="105">
        <f t="shared" si="2"/>
        <v>25</v>
      </c>
      <c r="AJ18" s="94">
        <v>1.04</v>
      </c>
      <c r="AK18" s="94">
        <v>2.04</v>
      </c>
      <c r="AL18" s="94">
        <v>3.06</v>
      </c>
      <c r="AM18" s="94">
        <v>3.17</v>
      </c>
      <c r="AN18" s="95">
        <v>4</v>
      </c>
      <c r="AO18" s="96">
        <v>4.86</v>
      </c>
      <c r="AP18" s="96">
        <v>5.34</v>
      </c>
      <c r="AQ18" s="96">
        <v>6.2</v>
      </c>
      <c r="AR18" s="96">
        <v>7.08</v>
      </c>
      <c r="AS18" s="96">
        <v>8</v>
      </c>
      <c r="AT18" s="96">
        <v>8.96</v>
      </c>
      <c r="AU18" s="94">
        <v>9.96</v>
      </c>
      <c r="AV18" s="94">
        <v>10.99</v>
      </c>
      <c r="AW18" s="94">
        <v>12.07</v>
      </c>
      <c r="AX18" s="94">
        <v>13.19</v>
      </c>
      <c r="AY18" s="95">
        <v>14.36</v>
      </c>
      <c r="AZ18" s="96">
        <v>15.56</v>
      </c>
      <c r="BA18" s="96">
        <v>16.81</v>
      </c>
      <c r="BB18" s="96">
        <v>18.09</v>
      </c>
      <c r="BC18" s="96">
        <v>19.43</v>
      </c>
      <c r="BD18" s="96">
        <v>20.82</v>
      </c>
      <c r="BE18" s="96">
        <v>22.26</v>
      </c>
      <c r="BF18" s="96">
        <v>23.76</v>
      </c>
      <c r="BG18" s="96">
        <v>25.34</v>
      </c>
      <c r="BH18" s="96">
        <v>27</v>
      </c>
      <c r="BI18" s="44">
        <v>15.25</v>
      </c>
      <c r="BJ18" s="47">
        <v>16.26</v>
      </c>
      <c r="BK18" s="105">
        <f t="shared" si="3"/>
        <v>25</v>
      </c>
    </row>
    <row r="19" spans="1:63" ht="15" customHeight="1">
      <c r="A19" s="106">
        <f t="shared" si="1"/>
        <v>26</v>
      </c>
      <c r="B19" s="33">
        <v>2.83</v>
      </c>
      <c r="C19" s="33">
        <v>5.54</v>
      </c>
      <c r="D19" s="33">
        <v>8.28</v>
      </c>
      <c r="E19" s="33">
        <v>9.37</v>
      </c>
      <c r="F19" s="34">
        <v>11.76</v>
      </c>
      <c r="G19" s="35">
        <v>14.2</v>
      </c>
      <c r="H19" s="35">
        <v>15.49</v>
      </c>
      <c r="I19" s="35">
        <v>17.83</v>
      </c>
      <c r="J19" s="35">
        <v>20.22</v>
      </c>
      <c r="K19" s="35">
        <v>22.68</v>
      </c>
      <c r="L19" s="35">
        <v>25.2</v>
      </c>
      <c r="M19" s="33">
        <v>27.78</v>
      </c>
      <c r="N19" s="33">
        <v>30.44</v>
      </c>
      <c r="O19" s="33">
        <v>33.19</v>
      </c>
      <c r="P19" s="33">
        <v>36.03</v>
      </c>
      <c r="Q19" s="145">
        <v>38.96</v>
      </c>
      <c r="R19" s="146">
        <v>42</v>
      </c>
      <c r="S19" s="146">
        <v>45.15</v>
      </c>
      <c r="T19" s="146">
        <v>48.43</v>
      </c>
      <c r="U19" s="146">
        <v>51.84</v>
      </c>
      <c r="V19" s="146">
        <v>55.38</v>
      </c>
      <c r="W19" s="146">
        <v>59.05</v>
      </c>
      <c r="X19" s="146">
        <v>62.84</v>
      </c>
      <c r="Y19" s="146">
        <v>66.82</v>
      </c>
      <c r="Z19" s="146">
        <v>70.94</v>
      </c>
      <c r="AA19" s="36">
        <v>90.94</v>
      </c>
      <c r="AB19" s="37">
        <v>108.24</v>
      </c>
      <c r="AC19" s="38">
        <v>1.04</v>
      </c>
      <c r="AD19" s="32">
        <v>2.03</v>
      </c>
      <c r="AE19" s="32">
        <v>3.03</v>
      </c>
      <c r="AF19" s="32">
        <v>4.04</v>
      </c>
      <c r="AG19" s="106">
        <f t="shared" si="2"/>
        <v>26</v>
      </c>
      <c r="AH19" s="81"/>
      <c r="AI19" s="106">
        <f t="shared" si="2"/>
        <v>26</v>
      </c>
      <c r="AJ19" s="33">
        <v>1.05</v>
      </c>
      <c r="AK19" s="33">
        <v>2.07</v>
      </c>
      <c r="AL19" s="33">
        <v>3.12</v>
      </c>
      <c r="AM19" s="33">
        <v>3.23</v>
      </c>
      <c r="AN19" s="34">
        <v>4.08</v>
      </c>
      <c r="AO19" s="35">
        <v>4.97</v>
      </c>
      <c r="AP19" s="35">
        <v>5.47</v>
      </c>
      <c r="AQ19" s="35">
        <v>6.35</v>
      </c>
      <c r="AR19" s="35">
        <v>7.27</v>
      </c>
      <c r="AS19" s="35">
        <v>8.23</v>
      </c>
      <c r="AT19" s="35">
        <v>9.23</v>
      </c>
      <c r="AU19" s="33">
        <v>10.27</v>
      </c>
      <c r="AV19" s="33">
        <v>11.36</v>
      </c>
      <c r="AW19" s="33">
        <v>12.49</v>
      </c>
      <c r="AX19" s="33">
        <v>13.66</v>
      </c>
      <c r="AY19" s="34">
        <v>14.88</v>
      </c>
      <c r="AZ19" s="35">
        <v>16.13</v>
      </c>
      <c r="BA19" s="35">
        <v>17.43</v>
      </c>
      <c r="BB19" s="35">
        <v>18.78</v>
      </c>
      <c r="BC19" s="35">
        <v>20.18</v>
      </c>
      <c r="BD19" s="35">
        <v>21.64</v>
      </c>
      <c r="BE19" s="35">
        <v>23.17</v>
      </c>
      <c r="BF19" s="35">
        <v>24.76</v>
      </c>
      <c r="BG19" s="35">
        <v>26.45</v>
      </c>
      <c r="BH19" s="35">
        <v>28.22</v>
      </c>
      <c r="BI19" s="36">
        <v>15.76</v>
      </c>
      <c r="BJ19" s="39">
        <v>16.83</v>
      </c>
      <c r="BK19" s="106">
        <f t="shared" si="3"/>
        <v>26</v>
      </c>
    </row>
    <row r="20" spans="1:63" ht="15" customHeight="1">
      <c r="A20" s="106">
        <f t="shared" si="1"/>
        <v>27</v>
      </c>
      <c r="B20" s="33">
        <v>2.83</v>
      </c>
      <c r="C20" s="33">
        <v>5.54</v>
      </c>
      <c r="D20" s="33">
        <v>8.3</v>
      </c>
      <c r="E20" s="33">
        <v>9.39</v>
      </c>
      <c r="F20" s="34">
        <v>11.8</v>
      </c>
      <c r="G20" s="35">
        <v>14.26</v>
      </c>
      <c r="H20" s="35">
        <v>15.58</v>
      </c>
      <c r="I20" s="35">
        <v>17.96</v>
      </c>
      <c r="J20" s="35">
        <v>20.4</v>
      </c>
      <c r="K20" s="35">
        <v>22.92</v>
      </c>
      <c r="L20" s="35">
        <v>25.51</v>
      </c>
      <c r="M20" s="33">
        <v>28.17</v>
      </c>
      <c r="N20" s="33">
        <v>30.92</v>
      </c>
      <c r="O20" s="33">
        <v>33.78</v>
      </c>
      <c r="P20" s="33">
        <v>36.73</v>
      </c>
      <c r="Q20" s="145">
        <v>39.8</v>
      </c>
      <c r="R20" s="146">
        <v>42.97</v>
      </c>
      <c r="S20" s="146">
        <v>46.29</v>
      </c>
      <c r="T20" s="146">
        <v>49.73</v>
      </c>
      <c r="U20" s="146">
        <v>53.31</v>
      </c>
      <c r="V20" s="146">
        <v>57.03</v>
      </c>
      <c r="W20" s="146">
        <v>60.89</v>
      </c>
      <c r="X20" s="146">
        <v>64.9</v>
      </c>
      <c r="Y20" s="146">
        <v>69.1</v>
      </c>
      <c r="Z20" s="146">
        <v>73.47</v>
      </c>
      <c r="AA20" s="36">
        <v>92.13</v>
      </c>
      <c r="AB20" s="37">
        <v>110.28</v>
      </c>
      <c r="AC20" s="38">
        <v>1.06</v>
      </c>
      <c r="AD20" s="32">
        <v>2.07</v>
      </c>
      <c r="AE20" s="32">
        <v>3.1</v>
      </c>
      <c r="AF20" s="32">
        <v>4.12</v>
      </c>
      <c r="AG20" s="106">
        <f t="shared" si="2"/>
        <v>27</v>
      </c>
      <c r="AH20" s="81"/>
      <c r="AI20" s="106">
        <f t="shared" si="2"/>
        <v>27</v>
      </c>
      <c r="AJ20" s="33">
        <v>1.07</v>
      </c>
      <c r="AK20" s="33">
        <v>2.11</v>
      </c>
      <c r="AL20" s="33">
        <v>3.18</v>
      </c>
      <c r="AM20" s="33">
        <v>3.3</v>
      </c>
      <c r="AN20" s="34">
        <v>4.18</v>
      </c>
      <c r="AO20" s="35">
        <v>5.09</v>
      </c>
      <c r="AP20" s="35">
        <v>5.61</v>
      </c>
      <c r="AQ20" s="35">
        <v>6.53</v>
      </c>
      <c r="AR20" s="35">
        <v>7.5</v>
      </c>
      <c r="AS20" s="35">
        <v>8.5</v>
      </c>
      <c r="AT20" s="35">
        <v>9.55</v>
      </c>
      <c r="AU20" s="33">
        <v>10.64</v>
      </c>
      <c r="AV20" s="33">
        <v>11.77</v>
      </c>
      <c r="AW20" s="33">
        <v>12.96</v>
      </c>
      <c r="AX20" s="33">
        <v>14.18</v>
      </c>
      <c r="AY20" s="34">
        <v>15.45</v>
      </c>
      <c r="AZ20" s="35">
        <v>16.76</v>
      </c>
      <c r="BA20" s="35">
        <v>18.12</v>
      </c>
      <c r="BB20" s="35">
        <v>19.54</v>
      </c>
      <c r="BC20" s="35">
        <v>21.02</v>
      </c>
      <c r="BD20" s="35">
        <v>22.56</v>
      </c>
      <c r="BE20" s="35">
        <v>24.18</v>
      </c>
      <c r="BF20" s="35">
        <v>25.88</v>
      </c>
      <c r="BG20" s="35">
        <v>27.68</v>
      </c>
      <c r="BH20" s="35">
        <v>29.58</v>
      </c>
      <c r="BI20" s="36">
        <v>16.32</v>
      </c>
      <c r="BJ20" s="39">
        <v>17.45</v>
      </c>
      <c r="BK20" s="106">
        <f t="shared" si="3"/>
        <v>27</v>
      </c>
    </row>
    <row r="21" spans="1:63" ht="15" customHeight="1">
      <c r="A21" s="106">
        <f t="shared" si="1"/>
        <v>28</v>
      </c>
      <c r="B21" s="33">
        <v>2.84</v>
      </c>
      <c r="C21" s="33">
        <v>5.55</v>
      </c>
      <c r="D21" s="33">
        <v>8.32</v>
      </c>
      <c r="E21" s="33">
        <v>9.44</v>
      </c>
      <c r="F21" s="34">
        <v>11.87</v>
      </c>
      <c r="G21" s="35">
        <v>14.36</v>
      </c>
      <c r="H21" s="35">
        <v>15.72</v>
      </c>
      <c r="I21" s="35">
        <v>18.15</v>
      </c>
      <c r="J21" s="35">
        <v>20.65</v>
      </c>
      <c r="K21" s="35">
        <v>23.24</v>
      </c>
      <c r="L21" s="35">
        <v>25.92</v>
      </c>
      <c r="M21" s="33">
        <v>28.68</v>
      </c>
      <c r="N21" s="33">
        <v>31.54</v>
      </c>
      <c r="O21" s="33">
        <v>34.52</v>
      </c>
      <c r="P21" s="33">
        <v>37.61</v>
      </c>
      <c r="Q21" s="145">
        <v>40.82</v>
      </c>
      <c r="R21" s="146">
        <v>44.16</v>
      </c>
      <c r="S21" s="146">
        <v>47.64</v>
      </c>
      <c r="T21" s="146">
        <v>51.26</v>
      </c>
      <c r="U21" s="146">
        <v>55.02</v>
      </c>
      <c r="V21" s="146">
        <v>58.93</v>
      </c>
      <c r="W21" s="146">
        <v>63.01</v>
      </c>
      <c r="X21" s="146">
        <v>67.25</v>
      </c>
      <c r="Y21" s="146">
        <v>71.71</v>
      </c>
      <c r="Z21" s="146">
        <v>76.36</v>
      </c>
      <c r="AA21" s="36">
        <v>93.56</v>
      </c>
      <c r="AB21" s="37">
        <v>112.61</v>
      </c>
      <c r="AC21" s="38">
        <v>1.08</v>
      </c>
      <c r="AD21" s="32">
        <v>2.12</v>
      </c>
      <c r="AE21" s="32">
        <v>3.16</v>
      </c>
      <c r="AF21" s="32">
        <v>4.21</v>
      </c>
      <c r="AG21" s="106">
        <f t="shared" si="2"/>
        <v>28</v>
      </c>
      <c r="AH21" s="81"/>
      <c r="AI21" s="106">
        <f t="shared" si="2"/>
        <v>28</v>
      </c>
      <c r="AJ21" s="33">
        <v>1.09</v>
      </c>
      <c r="AK21" s="33">
        <v>2.16</v>
      </c>
      <c r="AL21" s="33">
        <v>3.25</v>
      </c>
      <c r="AM21" s="33">
        <v>3.38</v>
      </c>
      <c r="AN21" s="34">
        <v>4.29</v>
      </c>
      <c r="AO21" s="35">
        <v>5.25</v>
      </c>
      <c r="AP21" s="35">
        <v>5.8</v>
      </c>
      <c r="AQ21" s="35">
        <v>6.76</v>
      </c>
      <c r="AR21" s="35">
        <v>7.76</v>
      </c>
      <c r="AS21" s="35">
        <v>8.82</v>
      </c>
      <c r="AT21" s="35">
        <v>9.92</v>
      </c>
      <c r="AU21" s="33">
        <v>11.06</v>
      </c>
      <c r="AV21" s="33">
        <v>12.25</v>
      </c>
      <c r="AW21" s="33">
        <v>13.48</v>
      </c>
      <c r="AX21" s="33">
        <v>14.76</v>
      </c>
      <c r="AY21" s="34">
        <v>16.08</v>
      </c>
      <c r="AZ21" s="35">
        <v>17.46</v>
      </c>
      <c r="BA21" s="35">
        <v>18.89</v>
      </c>
      <c r="BB21" s="35">
        <v>20.38</v>
      </c>
      <c r="BC21" s="35">
        <v>21.94</v>
      </c>
      <c r="BD21" s="35">
        <v>23.58</v>
      </c>
      <c r="BE21" s="35">
        <v>25.31</v>
      </c>
      <c r="BF21" s="35">
        <v>27.13</v>
      </c>
      <c r="BG21" s="35">
        <v>29.06</v>
      </c>
      <c r="BH21" s="35">
        <v>31.13</v>
      </c>
      <c r="BI21" s="36">
        <v>16.95</v>
      </c>
      <c r="BJ21" s="39">
        <v>18.16</v>
      </c>
      <c r="BK21" s="106">
        <f t="shared" si="3"/>
        <v>28</v>
      </c>
    </row>
    <row r="22" spans="1:63" ht="15" customHeight="1">
      <c r="A22" s="106">
        <f t="shared" si="1"/>
        <v>29</v>
      </c>
      <c r="B22" s="33">
        <v>2.85</v>
      </c>
      <c r="C22" s="33">
        <v>5.58</v>
      </c>
      <c r="D22" s="33">
        <v>8.38</v>
      </c>
      <c r="E22" s="33">
        <v>9.51</v>
      </c>
      <c r="F22" s="34">
        <v>11.99</v>
      </c>
      <c r="G22" s="35">
        <v>14.53</v>
      </c>
      <c r="H22" s="35">
        <v>15.92</v>
      </c>
      <c r="I22" s="35">
        <v>18.42</v>
      </c>
      <c r="J22" s="35">
        <v>21</v>
      </c>
      <c r="K22" s="35">
        <v>23.68</v>
      </c>
      <c r="L22" s="35">
        <v>26.46</v>
      </c>
      <c r="M22" s="33">
        <v>29.34</v>
      </c>
      <c r="N22" s="33">
        <v>32.32</v>
      </c>
      <c r="O22" s="33">
        <v>35.44</v>
      </c>
      <c r="P22" s="33">
        <v>38.68</v>
      </c>
      <c r="Q22" s="145">
        <v>42.05</v>
      </c>
      <c r="R22" s="146">
        <v>45.57</v>
      </c>
      <c r="S22" s="146">
        <v>49.24</v>
      </c>
      <c r="T22" s="146">
        <v>53.04</v>
      </c>
      <c r="U22" s="146">
        <v>57</v>
      </c>
      <c r="V22" s="146">
        <v>61.13</v>
      </c>
      <c r="W22" s="146">
        <v>65.45</v>
      </c>
      <c r="X22" s="146">
        <v>69.94</v>
      </c>
      <c r="Y22" s="146">
        <v>74.69</v>
      </c>
      <c r="Z22" s="146">
        <v>79.64</v>
      </c>
      <c r="AA22" s="36">
        <v>95.26</v>
      </c>
      <c r="AB22" s="37">
        <v>115.3</v>
      </c>
      <c r="AC22" s="38">
        <v>1.11</v>
      </c>
      <c r="AD22" s="32">
        <v>2.16</v>
      </c>
      <c r="AE22" s="32">
        <v>3.22</v>
      </c>
      <c r="AF22" s="32">
        <v>4.3</v>
      </c>
      <c r="AG22" s="106">
        <f t="shared" si="2"/>
        <v>29</v>
      </c>
      <c r="AH22" s="81"/>
      <c r="AI22" s="106">
        <f t="shared" si="2"/>
        <v>29</v>
      </c>
      <c r="AJ22" s="33">
        <v>1.12</v>
      </c>
      <c r="AK22" s="33">
        <v>2.21</v>
      </c>
      <c r="AL22" s="33">
        <v>3.35</v>
      </c>
      <c r="AM22" s="33">
        <v>3.49</v>
      </c>
      <c r="AN22" s="34">
        <v>4.44</v>
      </c>
      <c r="AO22" s="35">
        <v>5.43</v>
      </c>
      <c r="AP22" s="35">
        <v>6.01</v>
      </c>
      <c r="AQ22" s="35">
        <v>7.02</v>
      </c>
      <c r="AR22" s="35">
        <v>8.08</v>
      </c>
      <c r="AS22" s="35">
        <v>9.18</v>
      </c>
      <c r="AT22" s="35">
        <v>10.33</v>
      </c>
      <c r="AU22" s="33">
        <v>11.53</v>
      </c>
      <c r="AV22" s="33">
        <v>12.77</v>
      </c>
      <c r="AW22" s="33">
        <v>14.06</v>
      </c>
      <c r="AX22" s="33">
        <v>15.4</v>
      </c>
      <c r="AY22" s="34">
        <v>16.79</v>
      </c>
      <c r="AZ22" s="35">
        <v>18.23</v>
      </c>
      <c r="BA22" s="35">
        <v>19.74</v>
      </c>
      <c r="BB22" s="35">
        <v>21.32</v>
      </c>
      <c r="BC22" s="35">
        <v>22.97</v>
      </c>
      <c r="BD22" s="35">
        <v>24.72</v>
      </c>
      <c r="BE22" s="35">
        <v>26.57</v>
      </c>
      <c r="BF22" s="35">
        <v>28.53</v>
      </c>
      <c r="BG22" s="35">
        <v>30.63</v>
      </c>
      <c r="BH22" s="35">
        <v>32.87</v>
      </c>
      <c r="BI22" s="36">
        <v>17.67</v>
      </c>
      <c r="BJ22" s="39">
        <v>18.97</v>
      </c>
      <c r="BK22" s="106">
        <f t="shared" si="3"/>
        <v>29</v>
      </c>
    </row>
    <row r="23" spans="1:63" ht="15" customHeight="1">
      <c r="A23" s="105">
        <f t="shared" si="1"/>
        <v>30</v>
      </c>
      <c r="B23" s="41">
        <v>2.87</v>
      </c>
      <c r="C23" s="41">
        <v>5.64</v>
      </c>
      <c r="D23" s="41">
        <v>8.47</v>
      </c>
      <c r="E23" s="41">
        <v>9.63</v>
      </c>
      <c r="F23" s="42">
        <v>12.16</v>
      </c>
      <c r="G23" s="43">
        <v>14.76</v>
      </c>
      <c r="H23" s="43">
        <v>16.21</v>
      </c>
      <c r="I23" s="43">
        <v>18.79</v>
      </c>
      <c r="J23" s="43">
        <v>21.46</v>
      </c>
      <c r="K23" s="43">
        <v>24.25</v>
      </c>
      <c r="L23" s="43">
        <v>27.15</v>
      </c>
      <c r="M23" s="41">
        <v>30.15</v>
      </c>
      <c r="N23" s="41">
        <v>33.28</v>
      </c>
      <c r="O23" s="41">
        <v>36.55</v>
      </c>
      <c r="P23" s="41">
        <v>39.96</v>
      </c>
      <c r="Q23" s="139">
        <v>43.52</v>
      </c>
      <c r="R23" s="140">
        <v>47.21</v>
      </c>
      <c r="S23" s="140">
        <v>51.07</v>
      </c>
      <c r="T23" s="140">
        <v>55.07</v>
      </c>
      <c r="U23" s="140">
        <v>59.26</v>
      </c>
      <c r="V23" s="140">
        <v>63.64</v>
      </c>
      <c r="W23" s="140">
        <v>68.22</v>
      </c>
      <c r="X23" s="140">
        <v>73.01</v>
      </c>
      <c r="Y23" s="140">
        <v>78.06</v>
      </c>
      <c r="Z23" s="140">
        <v>83.36</v>
      </c>
      <c r="AA23" s="44">
        <v>97.27</v>
      </c>
      <c r="AB23" s="45">
        <v>118.39</v>
      </c>
      <c r="AC23" s="46">
        <v>1.13</v>
      </c>
      <c r="AD23" s="40">
        <v>2.2</v>
      </c>
      <c r="AE23" s="40">
        <v>3.29</v>
      </c>
      <c r="AF23" s="40">
        <v>4.39</v>
      </c>
      <c r="AG23" s="105">
        <f t="shared" si="2"/>
        <v>30</v>
      </c>
      <c r="AH23" s="81"/>
      <c r="AI23" s="105">
        <f t="shared" si="2"/>
        <v>30</v>
      </c>
      <c r="AJ23" s="41">
        <v>1.16</v>
      </c>
      <c r="AK23" s="41">
        <v>2.29</v>
      </c>
      <c r="AL23" s="41">
        <v>3.47</v>
      </c>
      <c r="AM23" s="41">
        <v>3.62</v>
      </c>
      <c r="AN23" s="42">
        <v>4.62</v>
      </c>
      <c r="AO23" s="43">
        <v>5.66</v>
      </c>
      <c r="AP23" s="43">
        <v>6.27</v>
      </c>
      <c r="AQ23" s="43">
        <v>7.33</v>
      </c>
      <c r="AR23" s="43">
        <v>8.44</v>
      </c>
      <c r="AS23" s="43">
        <v>9.59</v>
      </c>
      <c r="AT23" s="43">
        <v>10.8</v>
      </c>
      <c r="AU23" s="41">
        <v>12.05</v>
      </c>
      <c r="AV23" s="41">
        <v>13.35</v>
      </c>
      <c r="AW23" s="41">
        <v>14.7</v>
      </c>
      <c r="AX23" s="41">
        <v>16.1</v>
      </c>
      <c r="AY23" s="42">
        <v>17.55</v>
      </c>
      <c r="AZ23" s="43">
        <v>19.08</v>
      </c>
      <c r="BA23" s="43">
        <v>20.67</v>
      </c>
      <c r="BB23" s="43">
        <v>22.35</v>
      </c>
      <c r="BC23" s="43">
        <v>24.12</v>
      </c>
      <c r="BD23" s="43">
        <v>25.99</v>
      </c>
      <c r="BE23" s="43">
        <v>27.98</v>
      </c>
      <c r="BF23" s="43">
        <v>30.1</v>
      </c>
      <c r="BG23" s="43">
        <v>32.39</v>
      </c>
      <c r="BH23" s="43">
        <v>34.85</v>
      </c>
      <c r="BI23" s="44">
        <v>18.51</v>
      </c>
      <c r="BJ23" s="47">
        <v>19.89</v>
      </c>
      <c r="BK23" s="105">
        <f t="shared" si="3"/>
        <v>30</v>
      </c>
    </row>
    <row r="24" spans="1:63" ht="15" customHeight="1">
      <c r="A24" s="106">
        <f t="shared" si="1"/>
        <v>31</v>
      </c>
      <c r="B24" s="91">
        <v>2.91</v>
      </c>
      <c r="C24" s="91">
        <v>5.72</v>
      </c>
      <c r="D24" s="91">
        <v>8.6</v>
      </c>
      <c r="E24" s="91">
        <v>9.8</v>
      </c>
      <c r="F24" s="92">
        <v>12.39</v>
      </c>
      <c r="G24" s="93">
        <v>15.07</v>
      </c>
      <c r="H24" s="93">
        <v>16.58</v>
      </c>
      <c r="I24" s="93">
        <v>19.26</v>
      </c>
      <c r="J24" s="93">
        <v>22.05</v>
      </c>
      <c r="K24" s="93">
        <v>24.96</v>
      </c>
      <c r="L24" s="93">
        <v>27.99</v>
      </c>
      <c r="M24" s="91">
        <v>31.13</v>
      </c>
      <c r="N24" s="91">
        <v>34.42</v>
      </c>
      <c r="O24" s="91">
        <v>37.87</v>
      </c>
      <c r="P24" s="91">
        <v>41.47</v>
      </c>
      <c r="Q24" s="141">
        <v>45.21</v>
      </c>
      <c r="R24" s="142">
        <v>49.1</v>
      </c>
      <c r="S24" s="142">
        <v>53.16</v>
      </c>
      <c r="T24" s="142">
        <v>57.4</v>
      </c>
      <c r="U24" s="142">
        <v>61.83</v>
      </c>
      <c r="V24" s="142">
        <v>66.48</v>
      </c>
      <c r="W24" s="142">
        <v>71.36</v>
      </c>
      <c r="X24" s="142">
        <v>76.46</v>
      </c>
      <c r="Y24" s="142">
        <v>81.87</v>
      </c>
      <c r="Z24" s="142">
        <v>87.54</v>
      </c>
      <c r="AA24" s="36">
        <v>99.63</v>
      </c>
      <c r="AB24" s="37">
        <v>121.92</v>
      </c>
      <c r="AC24" s="38">
        <v>1.15</v>
      </c>
      <c r="AD24" s="32">
        <v>2.25</v>
      </c>
      <c r="AE24" s="32">
        <v>3.37</v>
      </c>
      <c r="AF24" s="32">
        <v>4.51</v>
      </c>
      <c r="AG24" s="106">
        <f t="shared" si="2"/>
        <v>31</v>
      </c>
      <c r="AH24" s="81"/>
      <c r="AI24" s="106">
        <f t="shared" si="2"/>
        <v>31</v>
      </c>
      <c r="AJ24" s="91">
        <v>1.2</v>
      </c>
      <c r="AK24" s="91">
        <v>2.38</v>
      </c>
      <c r="AL24" s="91">
        <v>3.62</v>
      </c>
      <c r="AM24" s="91">
        <v>3.78</v>
      </c>
      <c r="AN24" s="92">
        <v>4.82</v>
      </c>
      <c r="AO24" s="93">
        <v>5.92</v>
      </c>
      <c r="AP24" s="93">
        <v>6.56</v>
      </c>
      <c r="AQ24" s="93">
        <v>7.67</v>
      </c>
      <c r="AR24" s="93">
        <v>8.83</v>
      </c>
      <c r="AS24" s="93">
        <v>10.05</v>
      </c>
      <c r="AT24" s="93">
        <v>11.31</v>
      </c>
      <c r="AU24" s="91">
        <v>12.61</v>
      </c>
      <c r="AV24" s="91">
        <v>13.97</v>
      </c>
      <c r="AW24" s="91">
        <v>15.38</v>
      </c>
      <c r="AX24" s="91">
        <v>16.85</v>
      </c>
      <c r="AY24" s="92">
        <v>18.39</v>
      </c>
      <c r="AZ24" s="93">
        <v>20</v>
      </c>
      <c r="BA24" s="93">
        <v>21.7</v>
      </c>
      <c r="BB24" s="93">
        <v>23.49</v>
      </c>
      <c r="BC24" s="93">
        <v>25.38</v>
      </c>
      <c r="BD24" s="93">
        <v>27.4</v>
      </c>
      <c r="BE24" s="93">
        <v>29.56</v>
      </c>
      <c r="BF24" s="93">
        <v>31.88</v>
      </c>
      <c r="BG24" s="93">
        <v>34.38</v>
      </c>
      <c r="BH24" s="93">
        <v>37.09</v>
      </c>
      <c r="BI24" s="36">
        <v>19.46</v>
      </c>
      <c r="BJ24" s="39">
        <v>20.96</v>
      </c>
      <c r="BK24" s="106">
        <f t="shared" si="3"/>
        <v>31</v>
      </c>
    </row>
    <row r="25" spans="1:63" ht="15" customHeight="1">
      <c r="A25" s="106">
        <f t="shared" si="1"/>
        <v>32</v>
      </c>
      <c r="B25" s="91">
        <v>2.96</v>
      </c>
      <c r="C25" s="91">
        <v>5.82</v>
      </c>
      <c r="D25" s="91">
        <v>8.78</v>
      </c>
      <c r="E25" s="91">
        <v>10.02</v>
      </c>
      <c r="F25" s="92">
        <v>12.69</v>
      </c>
      <c r="G25" s="93">
        <v>15.47</v>
      </c>
      <c r="H25" s="93">
        <v>17.06</v>
      </c>
      <c r="I25" s="93">
        <v>19.85</v>
      </c>
      <c r="J25" s="93">
        <v>22.76</v>
      </c>
      <c r="K25" s="93">
        <v>25.81</v>
      </c>
      <c r="L25" s="93">
        <v>28.99</v>
      </c>
      <c r="M25" s="91">
        <v>32.3</v>
      </c>
      <c r="N25" s="91">
        <v>35.77</v>
      </c>
      <c r="O25" s="91">
        <v>39.41</v>
      </c>
      <c r="P25" s="91">
        <v>43.19</v>
      </c>
      <c r="Q25" s="141">
        <v>47.13</v>
      </c>
      <c r="R25" s="142">
        <v>51.23</v>
      </c>
      <c r="S25" s="142">
        <v>55.53</v>
      </c>
      <c r="T25" s="142">
        <v>60.02</v>
      </c>
      <c r="U25" s="142">
        <v>64.73</v>
      </c>
      <c r="V25" s="142">
        <v>69.69</v>
      </c>
      <c r="W25" s="142">
        <v>74.89</v>
      </c>
      <c r="X25" s="142">
        <v>80.35</v>
      </c>
      <c r="Y25" s="142">
        <v>86.14</v>
      </c>
      <c r="Z25" s="142">
        <v>92.23</v>
      </c>
      <c r="AA25" s="36">
        <v>102.38</v>
      </c>
      <c r="AB25" s="37">
        <v>125.95</v>
      </c>
      <c r="AC25" s="38">
        <v>1.18</v>
      </c>
      <c r="AD25" s="32">
        <v>2.32</v>
      </c>
      <c r="AE25" s="32">
        <v>3.47</v>
      </c>
      <c r="AF25" s="32">
        <v>4.65</v>
      </c>
      <c r="AG25" s="106">
        <f t="shared" si="2"/>
        <v>32</v>
      </c>
      <c r="AH25" s="81"/>
      <c r="AI25" s="106">
        <f t="shared" si="2"/>
        <v>32</v>
      </c>
      <c r="AJ25" s="91">
        <v>1.26</v>
      </c>
      <c r="AK25" s="91">
        <v>2.49</v>
      </c>
      <c r="AL25" s="91">
        <v>3.79</v>
      </c>
      <c r="AM25" s="91">
        <v>3.96</v>
      </c>
      <c r="AN25" s="92">
        <v>5.06</v>
      </c>
      <c r="AO25" s="93">
        <v>6.21</v>
      </c>
      <c r="AP25" s="93">
        <v>6.88</v>
      </c>
      <c r="AQ25" s="93">
        <v>8.05</v>
      </c>
      <c r="AR25" s="93">
        <v>9.27</v>
      </c>
      <c r="AS25" s="93">
        <v>10.53</v>
      </c>
      <c r="AT25" s="93">
        <v>11.85</v>
      </c>
      <c r="AU25" s="91">
        <v>13.21</v>
      </c>
      <c r="AV25" s="91">
        <v>14.63</v>
      </c>
      <c r="AW25" s="91">
        <v>16.12</v>
      </c>
      <c r="AX25" s="91">
        <v>17.67</v>
      </c>
      <c r="AY25" s="92">
        <v>19.3</v>
      </c>
      <c r="AZ25" s="93">
        <v>21.01</v>
      </c>
      <c r="BA25" s="93">
        <v>22.83</v>
      </c>
      <c r="BB25" s="93">
        <v>24.75</v>
      </c>
      <c r="BC25" s="93">
        <v>26.79</v>
      </c>
      <c r="BD25" s="93">
        <v>28.98</v>
      </c>
      <c r="BE25" s="93">
        <v>31.34</v>
      </c>
      <c r="BF25" s="93">
        <v>33.87</v>
      </c>
      <c r="BG25" s="93">
        <v>36.64</v>
      </c>
      <c r="BH25" s="93">
        <v>39.63</v>
      </c>
      <c r="BI25" s="36">
        <v>20.56</v>
      </c>
      <c r="BJ25" s="39">
        <v>22.16</v>
      </c>
      <c r="BK25" s="106">
        <f t="shared" si="3"/>
        <v>32</v>
      </c>
    </row>
    <row r="26" spans="1:63" ht="15" customHeight="1">
      <c r="A26" s="106">
        <f t="shared" si="1"/>
        <v>33</v>
      </c>
      <c r="B26" s="91">
        <v>3.03</v>
      </c>
      <c r="C26" s="91">
        <v>5.97</v>
      </c>
      <c r="D26" s="91">
        <v>9.01</v>
      </c>
      <c r="E26" s="91">
        <v>10.3</v>
      </c>
      <c r="F26" s="92">
        <v>13.08</v>
      </c>
      <c r="G26" s="93">
        <v>15.97</v>
      </c>
      <c r="H26" s="93">
        <v>17.64</v>
      </c>
      <c r="I26" s="93">
        <v>20.56</v>
      </c>
      <c r="J26" s="93">
        <v>23.62</v>
      </c>
      <c r="K26" s="93">
        <v>26.82</v>
      </c>
      <c r="L26" s="93">
        <v>30.17</v>
      </c>
      <c r="M26" s="91">
        <v>33.66</v>
      </c>
      <c r="N26" s="91">
        <v>37.32</v>
      </c>
      <c r="O26" s="91">
        <v>41.16</v>
      </c>
      <c r="P26" s="91">
        <v>45.14</v>
      </c>
      <c r="Q26" s="141">
        <v>49.3</v>
      </c>
      <c r="R26" s="142">
        <v>53.64</v>
      </c>
      <c r="S26" s="142">
        <v>58.2</v>
      </c>
      <c r="T26" s="142">
        <v>62.97</v>
      </c>
      <c r="U26" s="142">
        <v>67.99</v>
      </c>
      <c r="V26" s="142">
        <v>73.28</v>
      </c>
      <c r="W26" s="142">
        <v>78.85</v>
      </c>
      <c r="X26" s="142">
        <v>84.7</v>
      </c>
      <c r="Y26" s="142">
        <v>90.92</v>
      </c>
      <c r="Z26" s="142">
        <v>97.47</v>
      </c>
      <c r="AA26" s="36">
        <v>105.54</v>
      </c>
      <c r="AB26" s="37">
        <v>130.53</v>
      </c>
      <c r="AC26" s="38">
        <v>1.22</v>
      </c>
      <c r="AD26" s="32">
        <v>2.39</v>
      </c>
      <c r="AE26" s="32">
        <v>3.59</v>
      </c>
      <c r="AF26" s="32">
        <v>4.82</v>
      </c>
      <c r="AG26" s="106">
        <f t="shared" si="2"/>
        <v>33</v>
      </c>
      <c r="AH26" s="81"/>
      <c r="AI26" s="106">
        <f t="shared" si="2"/>
        <v>33</v>
      </c>
      <c r="AJ26" s="91">
        <v>1.32</v>
      </c>
      <c r="AK26" s="91">
        <v>2.62</v>
      </c>
      <c r="AL26" s="91">
        <v>3.98</v>
      </c>
      <c r="AM26" s="91">
        <v>4.16</v>
      </c>
      <c r="AN26" s="92">
        <v>5.31</v>
      </c>
      <c r="AO26" s="93">
        <v>6.52</v>
      </c>
      <c r="AP26" s="93">
        <v>7.23</v>
      </c>
      <c r="AQ26" s="93">
        <v>8.45</v>
      </c>
      <c r="AR26" s="93">
        <v>9.72</v>
      </c>
      <c r="AS26" s="93">
        <v>11.04</v>
      </c>
      <c r="AT26" s="93">
        <v>12.42</v>
      </c>
      <c r="AU26" s="91">
        <v>13.85</v>
      </c>
      <c r="AV26" s="91">
        <v>15.34</v>
      </c>
      <c r="AW26" s="91">
        <v>16.91</v>
      </c>
      <c r="AX26" s="91">
        <v>18.56</v>
      </c>
      <c r="AY26" s="92">
        <v>20.29</v>
      </c>
      <c r="AZ26" s="93">
        <v>22.12</v>
      </c>
      <c r="BA26" s="93">
        <v>24.06</v>
      </c>
      <c r="BB26" s="93">
        <v>26.13</v>
      </c>
      <c r="BC26" s="93">
        <v>28.36</v>
      </c>
      <c r="BD26" s="93">
        <v>30.75</v>
      </c>
      <c r="BE26" s="93">
        <v>33.33</v>
      </c>
      <c r="BF26" s="93">
        <v>36.13</v>
      </c>
      <c r="BG26" s="93">
        <v>39.19</v>
      </c>
      <c r="BH26" s="93">
        <v>42.51</v>
      </c>
      <c r="BI26" s="36">
        <v>21.81</v>
      </c>
      <c r="BJ26" s="39">
        <v>23.54</v>
      </c>
      <c r="BK26" s="106">
        <f t="shared" si="3"/>
        <v>33</v>
      </c>
    </row>
    <row r="27" spans="1:63" ht="15" customHeight="1">
      <c r="A27" s="106">
        <f t="shared" si="1"/>
        <v>34</v>
      </c>
      <c r="B27" s="91">
        <v>3.12</v>
      </c>
      <c r="C27" s="91">
        <v>6.15</v>
      </c>
      <c r="D27" s="91">
        <v>9.3</v>
      </c>
      <c r="E27" s="91">
        <v>10.65</v>
      </c>
      <c r="F27" s="92">
        <v>13.55</v>
      </c>
      <c r="G27" s="93">
        <v>16.57</v>
      </c>
      <c r="H27" s="93">
        <v>18.33</v>
      </c>
      <c r="I27" s="93">
        <v>21.4</v>
      </c>
      <c r="J27" s="93">
        <v>24.61</v>
      </c>
      <c r="K27" s="93">
        <v>27.98</v>
      </c>
      <c r="L27" s="93">
        <v>31.52</v>
      </c>
      <c r="M27" s="91">
        <v>35.21</v>
      </c>
      <c r="N27" s="91">
        <v>39.08</v>
      </c>
      <c r="O27" s="91">
        <v>43.11</v>
      </c>
      <c r="P27" s="91">
        <v>47.32</v>
      </c>
      <c r="Q27" s="141">
        <v>51.72</v>
      </c>
      <c r="R27" s="142">
        <v>56.33</v>
      </c>
      <c r="S27" s="142">
        <v>61.18</v>
      </c>
      <c r="T27" s="142">
        <v>66.27</v>
      </c>
      <c r="U27" s="142">
        <v>71.63</v>
      </c>
      <c r="V27" s="142">
        <v>77.29</v>
      </c>
      <c r="W27" s="142">
        <v>83.26</v>
      </c>
      <c r="X27" s="142">
        <v>89.55</v>
      </c>
      <c r="Y27" s="142">
        <v>96.24</v>
      </c>
      <c r="Z27" s="142">
        <v>103.3</v>
      </c>
      <c r="AA27" s="36">
        <v>109.18</v>
      </c>
      <c r="AB27" s="37">
        <v>135.72</v>
      </c>
      <c r="AC27" s="38">
        <v>1.27</v>
      </c>
      <c r="AD27" s="32">
        <v>2.48</v>
      </c>
      <c r="AE27" s="32">
        <v>3.74</v>
      </c>
      <c r="AF27" s="32">
        <v>5.03</v>
      </c>
      <c r="AG27" s="106">
        <f t="shared" si="2"/>
        <v>34</v>
      </c>
      <c r="AH27" s="81"/>
      <c r="AI27" s="106">
        <f t="shared" si="2"/>
        <v>34</v>
      </c>
      <c r="AJ27" s="91">
        <v>1.39</v>
      </c>
      <c r="AK27" s="91">
        <v>2.75</v>
      </c>
      <c r="AL27" s="91">
        <v>4.18</v>
      </c>
      <c r="AM27" s="91">
        <v>4.37</v>
      </c>
      <c r="AN27" s="92">
        <v>5.58</v>
      </c>
      <c r="AO27" s="93">
        <v>6.85</v>
      </c>
      <c r="AP27" s="93">
        <v>7.59</v>
      </c>
      <c r="AQ27" s="93">
        <v>8.87</v>
      </c>
      <c r="AR27" s="93">
        <v>10.19</v>
      </c>
      <c r="AS27" s="93">
        <v>11.57</v>
      </c>
      <c r="AT27" s="93">
        <v>13.01</v>
      </c>
      <c r="AU27" s="91">
        <v>14.52</v>
      </c>
      <c r="AV27" s="91">
        <v>16.09</v>
      </c>
      <c r="AW27" s="91">
        <v>17.76</v>
      </c>
      <c r="AX27" s="91">
        <v>19.51</v>
      </c>
      <c r="AY27" s="92">
        <v>21.36</v>
      </c>
      <c r="AZ27" s="93">
        <v>23.33</v>
      </c>
      <c r="BA27" s="93">
        <v>25.43</v>
      </c>
      <c r="BB27" s="93">
        <v>27.68</v>
      </c>
      <c r="BC27" s="93">
        <v>30.1</v>
      </c>
      <c r="BD27" s="93">
        <v>32.73</v>
      </c>
      <c r="BE27" s="93">
        <v>35.59</v>
      </c>
      <c r="BF27" s="93">
        <v>38.68</v>
      </c>
      <c r="BG27" s="93">
        <v>42.08</v>
      </c>
      <c r="BH27" s="93">
        <v>45.78</v>
      </c>
      <c r="BI27" s="36">
        <v>23.23</v>
      </c>
      <c r="BJ27" s="39">
        <v>25.11</v>
      </c>
      <c r="BK27" s="106">
        <f t="shared" si="3"/>
        <v>34</v>
      </c>
    </row>
    <row r="28" spans="1:63" ht="15" customHeight="1">
      <c r="A28" s="105">
        <f t="shared" si="1"/>
        <v>35</v>
      </c>
      <c r="B28" s="94">
        <v>3.22</v>
      </c>
      <c r="C28" s="94">
        <v>6.37</v>
      </c>
      <c r="D28" s="94">
        <v>9.65</v>
      </c>
      <c r="E28" s="94">
        <v>11.07</v>
      </c>
      <c r="F28" s="95">
        <v>14.1</v>
      </c>
      <c r="G28" s="96">
        <v>17.28</v>
      </c>
      <c r="H28" s="96">
        <v>19.14</v>
      </c>
      <c r="I28" s="96">
        <v>22.37</v>
      </c>
      <c r="J28" s="96">
        <v>25.76</v>
      </c>
      <c r="K28" s="96">
        <v>29.32</v>
      </c>
      <c r="L28" s="96">
        <v>33.06</v>
      </c>
      <c r="M28" s="94">
        <v>36.96</v>
      </c>
      <c r="N28" s="94">
        <v>41.03</v>
      </c>
      <c r="O28" s="94">
        <v>45.29</v>
      </c>
      <c r="P28" s="94">
        <v>49.75</v>
      </c>
      <c r="Q28" s="143">
        <v>54.42</v>
      </c>
      <c r="R28" s="144">
        <v>59.32</v>
      </c>
      <c r="S28" s="144">
        <v>64.49</v>
      </c>
      <c r="T28" s="144">
        <v>69.93</v>
      </c>
      <c r="U28" s="144">
        <v>75.67</v>
      </c>
      <c r="V28" s="144">
        <v>81.74</v>
      </c>
      <c r="W28" s="144">
        <v>88.16</v>
      </c>
      <c r="X28" s="144">
        <v>94.93</v>
      </c>
      <c r="Y28" s="144">
        <v>102.14</v>
      </c>
      <c r="Z28" s="144">
        <v>109.77</v>
      </c>
      <c r="AA28" s="44">
        <v>113.34</v>
      </c>
      <c r="AB28" s="45">
        <v>141.58</v>
      </c>
      <c r="AC28" s="46">
        <v>1.32</v>
      </c>
      <c r="AD28" s="40">
        <v>2.6</v>
      </c>
      <c r="AE28" s="40">
        <v>3.92</v>
      </c>
      <c r="AF28" s="40">
        <v>5.28</v>
      </c>
      <c r="AG28" s="105">
        <f t="shared" si="2"/>
        <v>35</v>
      </c>
      <c r="AH28" s="81"/>
      <c r="AI28" s="105">
        <f t="shared" si="2"/>
        <v>35</v>
      </c>
      <c r="AJ28" s="94">
        <v>1.46</v>
      </c>
      <c r="AK28" s="94">
        <v>2.89</v>
      </c>
      <c r="AL28" s="94">
        <v>4.4</v>
      </c>
      <c r="AM28" s="94">
        <v>4.6</v>
      </c>
      <c r="AN28" s="95">
        <v>5.86</v>
      </c>
      <c r="AO28" s="96">
        <v>7.19</v>
      </c>
      <c r="AP28" s="96">
        <v>7.96</v>
      </c>
      <c r="AQ28" s="96">
        <v>9.29</v>
      </c>
      <c r="AR28" s="96">
        <v>10.67</v>
      </c>
      <c r="AS28" s="96">
        <v>12.12</v>
      </c>
      <c r="AT28" s="96">
        <v>13.64</v>
      </c>
      <c r="AU28" s="94">
        <v>15.23</v>
      </c>
      <c r="AV28" s="94">
        <v>16.9</v>
      </c>
      <c r="AW28" s="94">
        <v>18.67</v>
      </c>
      <c r="AX28" s="94">
        <v>20.54</v>
      </c>
      <c r="AY28" s="95">
        <v>22.54</v>
      </c>
      <c r="AZ28" s="96">
        <v>24.66</v>
      </c>
      <c r="BA28" s="96">
        <v>26.95</v>
      </c>
      <c r="BB28" s="96">
        <v>29.41</v>
      </c>
      <c r="BC28" s="96">
        <v>32.07</v>
      </c>
      <c r="BD28" s="96">
        <v>34.98</v>
      </c>
      <c r="BE28" s="96">
        <v>38.14</v>
      </c>
      <c r="BF28" s="96">
        <v>41.58</v>
      </c>
      <c r="BG28" s="96">
        <v>45.36</v>
      </c>
      <c r="BH28" s="96">
        <v>49.48</v>
      </c>
      <c r="BI28" s="44">
        <v>24.83</v>
      </c>
      <c r="BJ28" s="47">
        <v>26.87</v>
      </c>
      <c r="BK28" s="105">
        <f t="shared" si="3"/>
        <v>35</v>
      </c>
    </row>
    <row r="29" spans="1:63" ht="15" customHeight="1">
      <c r="A29" s="106">
        <f t="shared" si="1"/>
        <v>36</v>
      </c>
      <c r="B29" s="33">
        <v>3.35</v>
      </c>
      <c r="C29" s="33">
        <v>6.63</v>
      </c>
      <c r="D29" s="33">
        <v>10.07</v>
      </c>
      <c r="E29" s="33">
        <v>11.57</v>
      </c>
      <c r="F29" s="34">
        <v>14.75</v>
      </c>
      <c r="G29" s="35">
        <v>18.09</v>
      </c>
      <c r="H29" s="35">
        <v>20.06</v>
      </c>
      <c r="I29" s="35">
        <v>23.47</v>
      </c>
      <c r="J29" s="35">
        <v>27.05</v>
      </c>
      <c r="K29" s="35">
        <v>30.83</v>
      </c>
      <c r="L29" s="35">
        <v>34.78</v>
      </c>
      <c r="M29" s="33">
        <v>38.88</v>
      </c>
      <c r="N29" s="33">
        <v>43.18</v>
      </c>
      <c r="O29" s="33">
        <v>47.7</v>
      </c>
      <c r="P29" s="33">
        <v>52.43</v>
      </c>
      <c r="Q29" s="145">
        <v>57.4</v>
      </c>
      <c r="R29" s="146">
        <v>62.63</v>
      </c>
      <c r="S29" s="146">
        <v>68.16</v>
      </c>
      <c r="T29" s="146">
        <v>73.98</v>
      </c>
      <c r="U29" s="146">
        <v>80.15</v>
      </c>
      <c r="V29" s="146">
        <v>86.67</v>
      </c>
      <c r="W29" s="146">
        <v>93.59</v>
      </c>
      <c r="X29" s="146">
        <v>100.89</v>
      </c>
      <c r="Y29" s="146">
        <v>108.69</v>
      </c>
      <c r="Z29" s="146">
        <v>116.93</v>
      </c>
      <c r="AA29" s="36">
        <v>118.09</v>
      </c>
      <c r="AB29" s="48"/>
      <c r="AC29" s="38">
        <v>1.39</v>
      </c>
      <c r="AD29" s="32">
        <v>2.73</v>
      </c>
      <c r="AE29" s="32">
        <v>4.13</v>
      </c>
      <c r="AF29" s="32">
        <v>5.57</v>
      </c>
      <c r="AG29" s="106">
        <f t="shared" si="2"/>
        <v>36</v>
      </c>
      <c r="AH29" s="81"/>
      <c r="AI29" s="106">
        <f t="shared" si="2"/>
        <v>36</v>
      </c>
      <c r="AJ29" s="33">
        <v>1.53</v>
      </c>
      <c r="AK29" s="33">
        <v>3.04</v>
      </c>
      <c r="AL29" s="33">
        <v>4.62</v>
      </c>
      <c r="AM29" s="33">
        <v>4.82</v>
      </c>
      <c r="AN29" s="34">
        <v>6.15</v>
      </c>
      <c r="AO29" s="35">
        <v>7.53</v>
      </c>
      <c r="AP29" s="35">
        <v>8.33</v>
      </c>
      <c r="AQ29" s="35">
        <v>9.72</v>
      </c>
      <c r="AR29" s="35">
        <v>11.17</v>
      </c>
      <c r="AS29" s="35">
        <v>12.7</v>
      </c>
      <c r="AT29" s="35">
        <v>14.3</v>
      </c>
      <c r="AU29" s="33">
        <v>15.99</v>
      </c>
      <c r="AV29" s="33">
        <v>17.77</v>
      </c>
      <c r="AW29" s="33">
        <v>19.67</v>
      </c>
      <c r="AX29" s="33">
        <v>21.68</v>
      </c>
      <c r="AY29" s="34">
        <v>23.84</v>
      </c>
      <c r="AZ29" s="35">
        <v>26.15</v>
      </c>
      <c r="BA29" s="35">
        <v>28.65</v>
      </c>
      <c r="BB29" s="35">
        <v>31.36</v>
      </c>
      <c r="BC29" s="35">
        <v>34.31</v>
      </c>
      <c r="BD29" s="35">
        <v>37.52</v>
      </c>
      <c r="BE29" s="35">
        <v>41.04</v>
      </c>
      <c r="BF29" s="35">
        <v>44.87</v>
      </c>
      <c r="BG29" s="35">
        <v>49.09</v>
      </c>
      <c r="BH29" s="35">
        <v>53.69</v>
      </c>
      <c r="BI29" s="36">
        <v>26.64</v>
      </c>
      <c r="BJ29" s="49">
        <v>28.85</v>
      </c>
      <c r="BK29" s="106">
        <f t="shared" si="3"/>
        <v>36</v>
      </c>
    </row>
    <row r="30" spans="1:63" ht="15" customHeight="1">
      <c r="A30" s="106">
        <f t="shared" si="1"/>
        <v>37</v>
      </c>
      <c r="B30" s="33">
        <v>3.5</v>
      </c>
      <c r="C30" s="33">
        <v>6.94</v>
      </c>
      <c r="D30" s="33">
        <v>10.55</v>
      </c>
      <c r="E30" s="33">
        <v>12.13</v>
      </c>
      <c r="F30" s="34">
        <v>15.49</v>
      </c>
      <c r="G30" s="35">
        <v>19.01</v>
      </c>
      <c r="H30" s="35">
        <v>21.09</v>
      </c>
      <c r="I30" s="35">
        <v>24.7</v>
      </c>
      <c r="J30" s="35">
        <v>28.5</v>
      </c>
      <c r="K30" s="35">
        <v>32.49</v>
      </c>
      <c r="L30" s="35">
        <v>36.65</v>
      </c>
      <c r="M30" s="33">
        <v>40.98</v>
      </c>
      <c r="N30" s="33">
        <v>45.54</v>
      </c>
      <c r="O30" s="33">
        <v>50.34</v>
      </c>
      <c r="P30" s="33">
        <v>55.38</v>
      </c>
      <c r="Q30" s="145">
        <v>60.69</v>
      </c>
      <c r="R30" s="146">
        <v>66.29</v>
      </c>
      <c r="S30" s="146">
        <v>72.21</v>
      </c>
      <c r="T30" s="146">
        <v>78.47</v>
      </c>
      <c r="U30" s="146">
        <v>85.09</v>
      </c>
      <c r="V30" s="146">
        <v>92.13</v>
      </c>
      <c r="W30" s="146">
        <v>99.59</v>
      </c>
      <c r="X30" s="146">
        <v>107.48</v>
      </c>
      <c r="Y30" s="146">
        <v>115.92</v>
      </c>
      <c r="Z30" s="146">
        <v>124.85</v>
      </c>
      <c r="AA30" s="36">
        <v>123.47</v>
      </c>
      <c r="AB30" s="48"/>
      <c r="AC30" s="38">
        <v>1.47</v>
      </c>
      <c r="AD30" s="32">
        <v>2.89</v>
      </c>
      <c r="AE30" s="32">
        <v>4.38</v>
      </c>
      <c r="AF30" s="32">
        <v>5.92</v>
      </c>
      <c r="AG30" s="106">
        <f t="shared" si="2"/>
        <v>37</v>
      </c>
      <c r="AH30" s="81"/>
      <c r="AI30" s="106">
        <f t="shared" si="2"/>
        <v>37</v>
      </c>
      <c r="AJ30" s="33">
        <v>1.61</v>
      </c>
      <c r="AK30" s="33">
        <v>3.19</v>
      </c>
      <c r="AL30" s="33">
        <v>4.84</v>
      </c>
      <c r="AM30" s="33">
        <v>5.06</v>
      </c>
      <c r="AN30" s="34">
        <v>6.44</v>
      </c>
      <c r="AO30" s="35">
        <v>7.88</v>
      </c>
      <c r="AP30" s="35">
        <v>8.71</v>
      </c>
      <c r="AQ30" s="35">
        <v>10.17</v>
      </c>
      <c r="AR30" s="35">
        <v>11.7</v>
      </c>
      <c r="AS30" s="35">
        <v>13.31</v>
      </c>
      <c r="AT30" s="35">
        <v>15.02</v>
      </c>
      <c r="AU30" s="33">
        <v>16.81</v>
      </c>
      <c r="AV30" s="33">
        <v>18.72</v>
      </c>
      <c r="AW30" s="33">
        <v>20.77</v>
      </c>
      <c r="AX30" s="33">
        <v>22.95</v>
      </c>
      <c r="AY30" s="34">
        <v>25.3</v>
      </c>
      <c r="AZ30" s="35">
        <v>27.83</v>
      </c>
      <c r="BA30" s="35">
        <v>30.59</v>
      </c>
      <c r="BB30" s="35">
        <v>33.58</v>
      </c>
      <c r="BC30" s="35">
        <v>36.85</v>
      </c>
      <c r="BD30" s="35">
        <v>40.43</v>
      </c>
      <c r="BE30" s="35">
        <v>44.35</v>
      </c>
      <c r="BF30" s="35">
        <v>48.63</v>
      </c>
      <c r="BG30" s="35">
        <v>53.33</v>
      </c>
      <c r="BH30" s="35">
        <v>58.46</v>
      </c>
      <c r="BI30" s="36">
        <v>28.66</v>
      </c>
      <c r="BJ30" s="49">
        <v>31.05</v>
      </c>
      <c r="BK30" s="106">
        <f t="shared" si="3"/>
        <v>37</v>
      </c>
    </row>
    <row r="31" spans="1:63" ht="15" customHeight="1">
      <c r="A31" s="106">
        <f t="shared" si="1"/>
        <v>38</v>
      </c>
      <c r="B31" s="33">
        <v>3.68</v>
      </c>
      <c r="C31" s="33">
        <v>7.29</v>
      </c>
      <c r="D31" s="33">
        <v>11.1</v>
      </c>
      <c r="E31" s="33">
        <v>12.77</v>
      </c>
      <c r="F31" s="34">
        <v>16.3</v>
      </c>
      <c r="G31" s="35">
        <v>20.03</v>
      </c>
      <c r="H31" s="35">
        <v>22.24</v>
      </c>
      <c r="I31" s="35">
        <v>26.07</v>
      </c>
      <c r="J31" s="35">
        <v>30.08</v>
      </c>
      <c r="K31" s="35">
        <v>34.28</v>
      </c>
      <c r="L31" s="35">
        <v>38.68</v>
      </c>
      <c r="M31" s="33">
        <v>43.28</v>
      </c>
      <c r="N31" s="33">
        <v>48.13</v>
      </c>
      <c r="O31" s="33">
        <v>53.24</v>
      </c>
      <c r="P31" s="33">
        <v>58.63</v>
      </c>
      <c r="Q31" s="145">
        <v>64.31</v>
      </c>
      <c r="R31" s="146">
        <v>70.31</v>
      </c>
      <c r="S31" s="146">
        <v>76.67</v>
      </c>
      <c r="T31" s="146">
        <v>83.41</v>
      </c>
      <c r="U31" s="146">
        <v>90.55</v>
      </c>
      <c r="V31" s="146">
        <v>98.15</v>
      </c>
      <c r="W31" s="146">
        <v>106.22</v>
      </c>
      <c r="X31" s="146">
        <v>114.76</v>
      </c>
      <c r="Y31" s="146">
        <v>123.9</v>
      </c>
      <c r="Z31" s="146">
        <v>133.59</v>
      </c>
      <c r="AA31" s="36">
        <v>129.56</v>
      </c>
      <c r="AB31" s="48"/>
      <c r="AC31" s="38">
        <v>1.56</v>
      </c>
      <c r="AD31" s="32">
        <v>3.08</v>
      </c>
      <c r="AE31" s="32">
        <v>4.67</v>
      </c>
      <c r="AF31" s="32">
        <v>6.32</v>
      </c>
      <c r="AG31" s="106">
        <f t="shared" si="2"/>
        <v>38</v>
      </c>
      <c r="AH31" s="81"/>
      <c r="AI31" s="106">
        <f t="shared" si="2"/>
        <v>38</v>
      </c>
      <c r="AJ31" s="33">
        <v>1.69</v>
      </c>
      <c r="AK31" s="33">
        <v>3.34</v>
      </c>
      <c r="AL31" s="33">
        <v>5.07</v>
      </c>
      <c r="AM31" s="33">
        <v>5.29</v>
      </c>
      <c r="AN31" s="34">
        <v>6.73</v>
      </c>
      <c r="AO31" s="35">
        <v>8.23</v>
      </c>
      <c r="AP31" s="35">
        <v>9.11</v>
      </c>
      <c r="AQ31" s="35">
        <v>10.64</v>
      </c>
      <c r="AR31" s="35">
        <v>12.26</v>
      </c>
      <c r="AS31" s="35">
        <v>13.98</v>
      </c>
      <c r="AT31" s="35">
        <v>15.8</v>
      </c>
      <c r="AU31" s="33">
        <v>17.72</v>
      </c>
      <c r="AV31" s="33">
        <v>19.79</v>
      </c>
      <c r="AW31" s="33">
        <v>22</v>
      </c>
      <c r="AX31" s="33">
        <v>24.38</v>
      </c>
      <c r="AY31" s="34">
        <v>26.96</v>
      </c>
      <c r="AZ31" s="35">
        <v>29.75</v>
      </c>
      <c r="BA31" s="35">
        <v>32.8</v>
      </c>
      <c r="BB31" s="35">
        <v>36.13</v>
      </c>
      <c r="BC31" s="35">
        <v>39.77</v>
      </c>
      <c r="BD31" s="35">
        <v>43.76</v>
      </c>
      <c r="BE31" s="35">
        <v>48.14</v>
      </c>
      <c r="BF31" s="35">
        <v>52.91</v>
      </c>
      <c r="BG31" s="35">
        <v>58.16</v>
      </c>
      <c r="BH31" s="35">
        <v>63.88</v>
      </c>
      <c r="BI31" s="36">
        <v>30.89</v>
      </c>
      <c r="BJ31" s="49">
        <v>33.48</v>
      </c>
      <c r="BK31" s="106">
        <f t="shared" si="3"/>
        <v>38</v>
      </c>
    </row>
    <row r="32" spans="1:63" ht="15" customHeight="1">
      <c r="A32" s="106">
        <f t="shared" si="1"/>
        <v>39</v>
      </c>
      <c r="B32" s="33">
        <v>3.88</v>
      </c>
      <c r="C32" s="33">
        <v>7.69</v>
      </c>
      <c r="D32" s="33">
        <v>11.7</v>
      </c>
      <c r="E32" s="33">
        <v>13.46</v>
      </c>
      <c r="F32" s="34">
        <v>17.2</v>
      </c>
      <c r="G32" s="35">
        <v>21.15</v>
      </c>
      <c r="H32" s="35">
        <v>23.52</v>
      </c>
      <c r="I32" s="35">
        <v>27.56</v>
      </c>
      <c r="J32" s="35">
        <v>31.78</v>
      </c>
      <c r="K32" s="35">
        <v>36.22</v>
      </c>
      <c r="L32" s="35">
        <v>40.89</v>
      </c>
      <c r="M32" s="33">
        <v>45.78</v>
      </c>
      <c r="N32" s="33">
        <v>50.95</v>
      </c>
      <c r="O32" s="33">
        <v>56.42</v>
      </c>
      <c r="P32" s="33">
        <v>62.18</v>
      </c>
      <c r="Q32" s="145">
        <v>68.28</v>
      </c>
      <c r="R32" s="146">
        <v>74.73</v>
      </c>
      <c r="S32" s="146">
        <v>81.59</v>
      </c>
      <c r="T32" s="146">
        <v>88.85</v>
      </c>
      <c r="U32" s="146">
        <v>96.57</v>
      </c>
      <c r="V32" s="146">
        <v>104.78</v>
      </c>
      <c r="W32" s="146">
        <v>113.52</v>
      </c>
      <c r="X32" s="146">
        <v>122.78</v>
      </c>
      <c r="Y32" s="146">
        <v>132.7</v>
      </c>
      <c r="Z32" s="146">
        <v>143.21</v>
      </c>
      <c r="AA32" s="36">
        <v>136.39</v>
      </c>
      <c r="AB32" s="48"/>
      <c r="AC32" s="38">
        <v>1.67</v>
      </c>
      <c r="AD32" s="32">
        <v>3.29</v>
      </c>
      <c r="AE32" s="32">
        <v>4.99</v>
      </c>
      <c r="AF32" s="32">
        <v>6.76</v>
      </c>
      <c r="AG32" s="106">
        <f t="shared" si="2"/>
        <v>39</v>
      </c>
      <c r="AH32" s="81"/>
      <c r="AI32" s="106">
        <f t="shared" si="2"/>
        <v>39</v>
      </c>
      <c r="AJ32" s="33">
        <v>1.77</v>
      </c>
      <c r="AK32" s="33">
        <v>3.5</v>
      </c>
      <c r="AL32" s="33">
        <v>5.3</v>
      </c>
      <c r="AM32" s="33">
        <v>5.51</v>
      </c>
      <c r="AN32" s="34">
        <v>7.02</v>
      </c>
      <c r="AO32" s="35">
        <v>8.59</v>
      </c>
      <c r="AP32" s="35">
        <v>9.53</v>
      </c>
      <c r="AQ32" s="35">
        <v>11.16</v>
      </c>
      <c r="AR32" s="35">
        <v>12.88</v>
      </c>
      <c r="AS32" s="35">
        <v>14.71</v>
      </c>
      <c r="AT32" s="35">
        <v>16.67</v>
      </c>
      <c r="AU32" s="33">
        <v>18.75</v>
      </c>
      <c r="AV32" s="33">
        <v>20.99</v>
      </c>
      <c r="AW32" s="33">
        <v>23.41</v>
      </c>
      <c r="AX32" s="33">
        <v>26.02</v>
      </c>
      <c r="AY32" s="34">
        <v>28.86</v>
      </c>
      <c r="AZ32" s="35">
        <v>31.96</v>
      </c>
      <c r="BA32" s="35">
        <v>35.35</v>
      </c>
      <c r="BB32" s="35">
        <v>39.06</v>
      </c>
      <c r="BC32" s="35">
        <v>43.12</v>
      </c>
      <c r="BD32" s="35">
        <v>47.59</v>
      </c>
      <c r="BE32" s="35">
        <v>52.47</v>
      </c>
      <c r="BF32" s="35">
        <v>57.8</v>
      </c>
      <c r="BG32" s="35">
        <v>63.65</v>
      </c>
      <c r="BH32" s="35">
        <v>70.02</v>
      </c>
      <c r="BI32" s="36">
        <v>33.36</v>
      </c>
      <c r="BJ32" s="49">
        <v>36.17</v>
      </c>
      <c r="BK32" s="106">
        <f t="shared" si="3"/>
        <v>39</v>
      </c>
    </row>
    <row r="33" spans="1:63" ht="15" customHeight="1">
      <c r="A33" s="105">
        <f t="shared" si="1"/>
        <v>40</v>
      </c>
      <c r="B33" s="41">
        <v>4.1</v>
      </c>
      <c r="C33" s="41">
        <v>8.11</v>
      </c>
      <c r="D33" s="41">
        <v>12.34</v>
      </c>
      <c r="E33" s="41">
        <v>14.22</v>
      </c>
      <c r="F33" s="42">
        <v>18.19</v>
      </c>
      <c r="G33" s="43">
        <v>22.39</v>
      </c>
      <c r="H33" s="43">
        <v>24.88</v>
      </c>
      <c r="I33" s="43">
        <v>29.14</v>
      </c>
      <c r="J33" s="43">
        <v>33.61</v>
      </c>
      <c r="K33" s="43">
        <v>38.32</v>
      </c>
      <c r="L33" s="43">
        <v>43.29</v>
      </c>
      <c r="M33" s="41">
        <v>48.51</v>
      </c>
      <c r="N33" s="41">
        <v>54.03</v>
      </c>
      <c r="O33" s="41">
        <v>59.89</v>
      </c>
      <c r="P33" s="41">
        <v>66.08</v>
      </c>
      <c r="Q33" s="139">
        <v>72.64</v>
      </c>
      <c r="R33" s="140">
        <v>79.59</v>
      </c>
      <c r="S33" s="140">
        <v>86.99</v>
      </c>
      <c r="T33" s="140">
        <v>94.84</v>
      </c>
      <c r="U33" s="140">
        <v>103.19</v>
      </c>
      <c r="V33" s="140">
        <v>112.09</v>
      </c>
      <c r="W33" s="140">
        <v>121.57</v>
      </c>
      <c r="X33" s="140">
        <v>131.62</v>
      </c>
      <c r="Y33" s="140">
        <v>142.39</v>
      </c>
      <c r="Z33" s="140">
        <v>153.81</v>
      </c>
      <c r="AA33" s="44">
        <v>144.03</v>
      </c>
      <c r="AB33" s="50"/>
      <c r="AC33" s="46">
        <v>1.78</v>
      </c>
      <c r="AD33" s="40">
        <v>3.53</v>
      </c>
      <c r="AE33" s="40">
        <v>5.35</v>
      </c>
      <c r="AF33" s="40">
        <v>7.26</v>
      </c>
      <c r="AG33" s="105">
        <f t="shared" si="2"/>
        <v>40</v>
      </c>
      <c r="AH33" s="81"/>
      <c r="AI33" s="105">
        <f t="shared" si="2"/>
        <v>40</v>
      </c>
      <c r="AJ33" s="41">
        <v>1.85</v>
      </c>
      <c r="AK33" s="41">
        <v>3.64</v>
      </c>
      <c r="AL33" s="41">
        <v>5.5</v>
      </c>
      <c r="AM33" s="41">
        <v>5.74</v>
      </c>
      <c r="AN33" s="42">
        <v>7.32</v>
      </c>
      <c r="AO33" s="43">
        <v>8.99</v>
      </c>
      <c r="AP33" s="43">
        <v>9.99</v>
      </c>
      <c r="AQ33" s="43">
        <v>11.72</v>
      </c>
      <c r="AR33" s="43">
        <v>13.57</v>
      </c>
      <c r="AS33" s="43">
        <v>15.54</v>
      </c>
      <c r="AT33" s="43">
        <v>17.66</v>
      </c>
      <c r="AU33" s="41">
        <v>19.92</v>
      </c>
      <c r="AV33" s="41">
        <v>22.37</v>
      </c>
      <c r="AW33" s="41">
        <v>25.03</v>
      </c>
      <c r="AX33" s="41">
        <v>27.92</v>
      </c>
      <c r="AY33" s="42">
        <v>31.07</v>
      </c>
      <c r="AZ33" s="43">
        <v>34.51</v>
      </c>
      <c r="BA33" s="43">
        <v>38.3</v>
      </c>
      <c r="BB33" s="43">
        <v>42.44</v>
      </c>
      <c r="BC33" s="43">
        <v>46.98</v>
      </c>
      <c r="BD33" s="43">
        <v>51.97</v>
      </c>
      <c r="BE33" s="43">
        <v>57.42</v>
      </c>
      <c r="BF33" s="43">
        <v>63.36</v>
      </c>
      <c r="BG33" s="43">
        <v>69.88</v>
      </c>
      <c r="BH33" s="43">
        <v>76.96</v>
      </c>
      <c r="BI33" s="44">
        <v>36.07</v>
      </c>
      <c r="BJ33" s="51">
        <v>39.11</v>
      </c>
      <c r="BK33" s="105">
        <f t="shared" si="3"/>
        <v>40</v>
      </c>
    </row>
    <row r="34" spans="1:63" ht="15" customHeight="1">
      <c r="A34" s="106">
        <f t="shared" si="1"/>
        <v>41</v>
      </c>
      <c r="B34" s="91">
        <v>4.3</v>
      </c>
      <c r="C34" s="91">
        <v>8.55</v>
      </c>
      <c r="D34" s="91">
        <v>13.03</v>
      </c>
      <c r="E34" s="91">
        <v>15.04</v>
      </c>
      <c r="F34" s="92">
        <v>19.27</v>
      </c>
      <c r="G34" s="93">
        <v>23.7</v>
      </c>
      <c r="H34" s="93">
        <v>26.31</v>
      </c>
      <c r="I34" s="93">
        <v>30.82</v>
      </c>
      <c r="J34" s="93">
        <v>35.57</v>
      </c>
      <c r="K34" s="93">
        <v>40.59</v>
      </c>
      <c r="L34" s="93">
        <v>45.89</v>
      </c>
      <c r="M34" s="91">
        <v>51.48</v>
      </c>
      <c r="N34" s="91">
        <v>57.4</v>
      </c>
      <c r="O34" s="91">
        <v>63.69</v>
      </c>
      <c r="P34" s="91">
        <v>70.36</v>
      </c>
      <c r="Q34" s="141">
        <v>77.43</v>
      </c>
      <c r="R34" s="142">
        <v>84.93</v>
      </c>
      <c r="S34" s="142">
        <v>92.94</v>
      </c>
      <c r="T34" s="142">
        <v>101.43</v>
      </c>
      <c r="U34" s="142">
        <v>110.49</v>
      </c>
      <c r="V34" s="142">
        <v>120.15</v>
      </c>
      <c r="W34" s="142">
        <v>130.44</v>
      </c>
      <c r="X34" s="142">
        <v>141.36</v>
      </c>
      <c r="Y34" s="142">
        <v>153.05</v>
      </c>
      <c r="Z34" s="142">
        <v>165.44</v>
      </c>
      <c r="AA34" s="53"/>
      <c r="AB34" s="48"/>
      <c r="AC34" s="38">
        <v>1.92</v>
      </c>
      <c r="AD34" s="32">
        <v>3.79</v>
      </c>
      <c r="AE34" s="32">
        <v>5.75</v>
      </c>
      <c r="AF34" s="32">
        <v>7.8</v>
      </c>
      <c r="AG34" s="106">
        <f t="shared" si="2"/>
        <v>41</v>
      </c>
      <c r="AH34" s="81"/>
      <c r="AI34" s="106">
        <f t="shared" si="2"/>
        <v>41</v>
      </c>
      <c r="AJ34" s="91">
        <v>1.88</v>
      </c>
      <c r="AK34" s="91">
        <v>3.74</v>
      </c>
      <c r="AL34" s="91">
        <v>5.69</v>
      </c>
      <c r="AM34" s="91">
        <v>5.97</v>
      </c>
      <c r="AN34" s="92">
        <v>7.64</v>
      </c>
      <c r="AO34" s="93">
        <v>9.42</v>
      </c>
      <c r="AP34" s="93">
        <v>10.5</v>
      </c>
      <c r="AQ34" s="93">
        <v>12.36</v>
      </c>
      <c r="AR34" s="93">
        <v>14.35</v>
      </c>
      <c r="AS34" s="93">
        <v>16.49</v>
      </c>
      <c r="AT34" s="93">
        <v>18.79</v>
      </c>
      <c r="AU34" s="91">
        <v>21.27</v>
      </c>
      <c r="AV34" s="91">
        <v>23.97</v>
      </c>
      <c r="AW34" s="91">
        <v>26.91</v>
      </c>
      <c r="AX34" s="91">
        <v>30.12</v>
      </c>
      <c r="AY34" s="92">
        <v>33.63</v>
      </c>
      <c r="AZ34" s="93">
        <v>37.47</v>
      </c>
      <c r="BA34" s="93">
        <v>41.71</v>
      </c>
      <c r="BB34" s="93">
        <v>46.33</v>
      </c>
      <c r="BC34" s="93">
        <v>51.42</v>
      </c>
      <c r="BD34" s="93">
        <v>56.98</v>
      </c>
      <c r="BE34" s="93">
        <v>63.07</v>
      </c>
      <c r="BF34" s="93">
        <v>69.69</v>
      </c>
      <c r="BG34" s="93">
        <v>76.94</v>
      </c>
      <c r="BH34" s="93">
        <v>84.81</v>
      </c>
      <c r="BI34" s="53">
        <v>39.03</v>
      </c>
      <c r="BJ34" s="49">
        <v>42.34</v>
      </c>
      <c r="BK34" s="106">
        <f t="shared" si="3"/>
        <v>41</v>
      </c>
    </row>
    <row r="35" spans="1:63" ht="15" customHeight="1">
      <c r="A35" s="106">
        <f t="shared" si="1"/>
        <v>42</v>
      </c>
      <c r="B35" s="91">
        <v>4.57</v>
      </c>
      <c r="C35" s="91">
        <v>9.08</v>
      </c>
      <c r="D35" s="91">
        <v>13.86</v>
      </c>
      <c r="E35" s="91">
        <v>16</v>
      </c>
      <c r="F35" s="92">
        <v>20.46</v>
      </c>
      <c r="G35" s="93">
        <v>25.12</v>
      </c>
      <c r="H35" s="93">
        <v>27.89</v>
      </c>
      <c r="I35" s="93">
        <v>32.68</v>
      </c>
      <c r="J35" s="93">
        <v>37.73</v>
      </c>
      <c r="K35" s="93">
        <v>43.1</v>
      </c>
      <c r="L35" s="93">
        <v>48.78</v>
      </c>
      <c r="M35" s="91">
        <v>54.77</v>
      </c>
      <c r="N35" s="91">
        <v>61.14</v>
      </c>
      <c r="O35" s="91">
        <v>67.92</v>
      </c>
      <c r="P35" s="91">
        <v>75.11</v>
      </c>
      <c r="Q35" s="141">
        <v>82.75</v>
      </c>
      <c r="R35" s="142">
        <v>90.87</v>
      </c>
      <c r="S35" s="142">
        <v>99.54</v>
      </c>
      <c r="T35" s="142">
        <v>108.76</v>
      </c>
      <c r="U35" s="142">
        <v>118.59</v>
      </c>
      <c r="V35" s="142">
        <v>129.09</v>
      </c>
      <c r="W35" s="142">
        <v>140.27</v>
      </c>
      <c r="X35" s="142">
        <v>152.14</v>
      </c>
      <c r="Y35" s="142">
        <v>164.82</v>
      </c>
      <c r="Z35" s="142">
        <v>178.24</v>
      </c>
      <c r="AA35" s="53"/>
      <c r="AB35" s="48"/>
      <c r="AC35" s="38">
        <v>2.06</v>
      </c>
      <c r="AD35" s="32">
        <v>4.08</v>
      </c>
      <c r="AE35" s="32">
        <v>6.19</v>
      </c>
      <c r="AF35" s="32">
        <v>8.4</v>
      </c>
      <c r="AG35" s="106">
        <f t="shared" si="2"/>
        <v>42</v>
      </c>
      <c r="AH35" s="81"/>
      <c r="AI35" s="106">
        <f t="shared" si="2"/>
        <v>42</v>
      </c>
      <c r="AJ35" s="91">
        <v>1.99</v>
      </c>
      <c r="AK35" s="91">
        <v>3.95</v>
      </c>
      <c r="AL35" s="91">
        <v>6.02</v>
      </c>
      <c r="AM35" s="91">
        <v>6.32</v>
      </c>
      <c r="AN35" s="92">
        <v>8.11</v>
      </c>
      <c r="AO35" s="93">
        <v>10.01</v>
      </c>
      <c r="AP35" s="93">
        <v>11.18</v>
      </c>
      <c r="AQ35" s="93">
        <v>13.19</v>
      </c>
      <c r="AR35" s="93">
        <v>15.35</v>
      </c>
      <c r="AS35" s="93">
        <v>17.68</v>
      </c>
      <c r="AT35" s="93">
        <v>20.2</v>
      </c>
      <c r="AU35" s="91">
        <v>22.94</v>
      </c>
      <c r="AV35" s="91">
        <v>25.92</v>
      </c>
      <c r="AW35" s="91">
        <v>29.19</v>
      </c>
      <c r="AX35" s="91">
        <v>32.77</v>
      </c>
      <c r="AY35" s="92">
        <v>36.69</v>
      </c>
      <c r="AZ35" s="93">
        <v>41</v>
      </c>
      <c r="BA35" s="93">
        <v>45.73</v>
      </c>
      <c r="BB35" s="93">
        <v>50.91</v>
      </c>
      <c r="BC35" s="93">
        <v>56.58</v>
      </c>
      <c r="BD35" s="93">
        <v>62.8</v>
      </c>
      <c r="BE35" s="93">
        <v>69.58</v>
      </c>
      <c r="BF35" s="93">
        <v>76.94</v>
      </c>
      <c r="BG35" s="93">
        <v>85</v>
      </c>
      <c r="BH35" s="93">
        <v>93.74</v>
      </c>
      <c r="BI35" s="53">
        <v>42.3</v>
      </c>
      <c r="BJ35" s="49">
        <v>45.9</v>
      </c>
      <c r="BK35" s="106">
        <f t="shared" si="3"/>
        <v>42</v>
      </c>
    </row>
    <row r="36" spans="1:63" ht="15" customHeight="1">
      <c r="A36" s="106">
        <f t="shared" si="1"/>
        <v>43</v>
      </c>
      <c r="B36" s="91">
        <v>4.86</v>
      </c>
      <c r="C36" s="91">
        <v>9.67</v>
      </c>
      <c r="D36" s="91">
        <v>14.76</v>
      </c>
      <c r="E36" s="91">
        <v>16.99</v>
      </c>
      <c r="F36" s="92">
        <v>21.68</v>
      </c>
      <c r="G36" s="93">
        <v>26.61</v>
      </c>
      <c r="H36" s="93">
        <v>29.56</v>
      </c>
      <c r="I36" s="93">
        <v>34.67</v>
      </c>
      <c r="J36" s="93">
        <v>40.08</v>
      </c>
      <c r="K36" s="93">
        <v>45.83</v>
      </c>
      <c r="L36" s="93">
        <v>51.93</v>
      </c>
      <c r="M36" s="91">
        <v>58.38</v>
      </c>
      <c r="N36" s="91">
        <v>65.25</v>
      </c>
      <c r="O36" s="91">
        <v>72.57</v>
      </c>
      <c r="P36" s="91">
        <v>80.34</v>
      </c>
      <c r="Q36" s="141">
        <v>88.61</v>
      </c>
      <c r="R36" s="142">
        <v>97.42</v>
      </c>
      <c r="S36" s="142">
        <v>106.83</v>
      </c>
      <c r="T36" s="142">
        <v>116.84</v>
      </c>
      <c r="U36" s="142">
        <v>127.53</v>
      </c>
      <c r="V36" s="142">
        <v>138.94</v>
      </c>
      <c r="W36" s="142">
        <v>151.1</v>
      </c>
      <c r="X36" s="142">
        <v>163.97</v>
      </c>
      <c r="Y36" s="142">
        <v>177.72</v>
      </c>
      <c r="Z36" s="142">
        <v>192.22</v>
      </c>
      <c r="AA36" s="53"/>
      <c r="AB36" s="48"/>
      <c r="AC36" s="38">
        <v>2.22</v>
      </c>
      <c r="AD36" s="32">
        <v>4.39</v>
      </c>
      <c r="AE36" s="32">
        <v>6.67</v>
      </c>
      <c r="AF36" s="32">
        <v>9.06</v>
      </c>
      <c r="AG36" s="106">
        <f t="shared" si="2"/>
        <v>43</v>
      </c>
      <c r="AH36" s="81"/>
      <c r="AI36" s="106">
        <f t="shared" si="2"/>
        <v>43</v>
      </c>
      <c r="AJ36" s="91">
        <v>2.11</v>
      </c>
      <c r="AK36" s="91">
        <v>4.19</v>
      </c>
      <c r="AL36" s="91">
        <v>6.39</v>
      </c>
      <c r="AM36" s="91">
        <v>6.72</v>
      </c>
      <c r="AN36" s="92">
        <v>8.64</v>
      </c>
      <c r="AO36" s="93">
        <v>10.68</v>
      </c>
      <c r="AP36" s="93">
        <v>11.96</v>
      </c>
      <c r="AQ36" s="93">
        <v>14.14</v>
      </c>
      <c r="AR36" s="93">
        <v>16.5</v>
      </c>
      <c r="AS36" s="93">
        <v>19.06</v>
      </c>
      <c r="AT36" s="93">
        <v>21.85</v>
      </c>
      <c r="AU36" s="91">
        <v>24.88</v>
      </c>
      <c r="AV36" s="91">
        <v>28.2</v>
      </c>
      <c r="AW36" s="91">
        <v>31.85</v>
      </c>
      <c r="AX36" s="91">
        <v>35.85</v>
      </c>
      <c r="AY36" s="92">
        <v>40.25</v>
      </c>
      <c r="AZ36" s="93">
        <v>45.06</v>
      </c>
      <c r="BA36" s="93">
        <v>50.36</v>
      </c>
      <c r="BB36" s="93">
        <v>56.14</v>
      </c>
      <c r="BC36" s="93">
        <v>62.48</v>
      </c>
      <c r="BD36" s="93">
        <v>69.41</v>
      </c>
      <c r="BE36" s="93">
        <v>76.95</v>
      </c>
      <c r="BF36" s="93">
        <v>85.14</v>
      </c>
      <c r="BG36" s="93">
        <v>94.09</v>
      </c>
      <c r="BH36" s="93">
        <v>103.78</v>
      </c>
      <c r="BI36" s="53">
        <v>45.89</v>
      </c>
      <c r="BJ36" s="49">
        <v>49.8</v>
      </c>
      <c r="BK36" s="106">
        <f t="shared" si="3"/>
        <v>43</v>
      </c>
    </row>
    <row r="37" spans="1:63" ht="15" customHeight="1">
      <c r="A37" s="106">
        <f t="shared" si="1"/>
        <v>44</v>
      </c>
      <c r="B37" s="91">
        <v>5.18</v>
      </c>
      <c r="C37" s="91">
        <v>10.31</v>
      </c>
      <c r="D37" s="91">
        <v>15.66</v>
      </c>
      <c r="E37" s="91">
        <v>17.97</v>
      </c>
      <c r="F37" s="92">
        <v>22.93</v>
      </c>
      <c r="G37" s="93">
        <v>28.19</v>
      </c>
      <c r="H37" s="93">
        <v>31.35</v>
      </c>
      <c r="I37" s="93">
        <v>36.82</v>
      </c>
      <c r="J37" s="93">
        <v>42.62</v>
      </c>
      <c r="K37" s="93">
        <v>48.8</v>
      </c>
      <c r="L37" s="93">
        <v>55.38</v>
      </c>
      <c r="M37" s="91">
        <v>62.34</v>
      </c>
      <c r="N37" s="91">
        <v>69.76</v>
      </c>
      <c r="O37" s="91">
        <v>77.68</v>
      </c>
      <c r="P37" s="91">
        <v>86.1</v>
      </c>
      <c r="Q37" s="141">
        <v>95.08</v>
      </c>
      <c r="R37" s="142">
        <v>104.64</v>
      </c>
      <c r="S37" s="142">
        <v>114.87</v>
      </c>
      <c r="T37" s="142">
        <v>125.76</v>
      </c>
      <c r="U37" s="142">
        <v>137.39</v>
      </c>
      <c r="V37" s="142">
        <v>149.79</v>
      </c>
      <c r="W37" s="142">
        <v>162.99</v>
      </c>
      <c r="X37" s="142">
        <v>176.95</v>
      </c>
      <c r="Y37" s="142">
        <v>191.82</v>
      </c>
      <c r="Z37" s="142">
        <v>207.45</v>
      </c>
      <c r="AA37" s="53"/>
      <c r="AB37" s="48"/>
      <c r="AC37" s="38">
        <v>2.39</v>
      </c>
      <c r="AD37" s="32">
        <v>4.74</v>
      </c>
      <c r="AE37" s="32">
        <v>7.21</v>
      </c>
      <c r="AF37" s="32">
        <v>9.8</v>
      </c>
      <c r="AG37" s="106">
        <f t="shared" si="2"/>
        <v>44</v>
      </c>
      <c r="AH37" s="81"/>
      <c r="AI37" s="106">
        <f t="shared" si="2"/>
        <v>44</v>
      </c>
      <c r="AJ37" s="91">
        <v>2.24</v>
      </c>
      <c r="AK37" s="91">
        <v>4.46</v>
      </c>
      <c r="AL37" s="91">
        <v>6.82</v>
      </c>
      <c r="AM37" s="91">
        <v>7.18</v>
      </c>
      <c r="AN37" s="92">
        <v>9.24</v>
      </c>
      <c r="AO37" s="93">
        <v>11.45</v>
      </c>
      <c r="AP37" s="93">
        <v>12.85</v>
      </c>
      <c r="AQ37" s="93">
        <v>15.24</v>
      </c>
      <c r="AR37" s="93">
        <v>17.84</v>
      </c>
      <c r="AS37" s="93">
        <v>20.67</v>
      </c>
      <c r="AT37" s="93">
        <v>23.77</v>
      </c>
      <c r="AU37" s="91">
        <v>27.14</v>
      </c>
      <c r="AV37" s="91">
        <v>30.86</v>
      </c>
      <c r="AW37" s="91">
        <v>34.95</v>
      </c>
      <c r="AX37" s="91">
        <v>39.43</v>
      </c>
      <c r="AY37" s="92">
        <v>44.35</v>
      </c>
      <c r="AZ37" s="93">
        <v>49.74</v>
      </c>
      <c r="BA37" s="93">
        <v>55.66</v>
      </c>
      <c r="BB37" s="93">
        <v>62.12</v>
      </c>
      <c r="BC37" s="93">
        <v>69.19</v>
      </c>
      <c r="BD37" s="93">
        <v>76.9</v>
      </c>
      <c r="BE37" s="93">
        <v>85.29</v>
      </c>
      <c r="BF37" s="93">
        <v>94.38</v>
      </c>
      <c r="BG37" s="93">
        <v>104.3</v>
      </c>
      <c r="BH37" s="93">
        <v>115.02</v>
      </c>
      <c r="BI37" s="53">
        <v>49.83</v>
      </c>
      <c r="BJ37" s="49">
        <v>54.11</v>
      </c>
      <c r="BK37" s="106">
        <f t="shared" si="3"/>
        <v>44</v>
      </c>
    </row>
    <row r="38" spans="1:63" ht="15" customHeight="1">
      <c r="A38" s="105">
        <f t="shared" si="1"/>
        <v>45</v>
      </c>
      <c r="B38" s="94">
        <v>5.54</v>
      </c>
      <c r="C38" s="94">
        <v>10.88</v>
      </c>
      <c r="D38" s="94">
        <v>16.48</v>
      </c>
      <c r="E38" s="94">
        <v>18.95</v>
      </c>
      <c r="F38" s="95">
        <v>24.24</v>
      </c>
      <c r="G38" s="96">
        <v>29.85</v>
      </c>
      <c r="H38" s="96">
        <v>33.27</v>
      </c>
      <c r="I38" s="96">
        <v>39.15</v>
      </c>
      <c r="J38" s="96">
        <v>45.4</v>
      </c>
      <c r="K38" s="96">
        <v>52.06</v>
      </c>
      <c r="L38" s="96">
        <v>59.16</v>
      </c>
      <c r="M38" s="94">
        <v>66.69</v>
      </c>
      <c r="N38" s="94">
        <v>74.73</v>
      </c>
      <c r="O38" s="94">
        <v>83.32</v>
      </c>
      <c r="P38" s="94">
        <v>92.47</v>
      </c>
      <c r="Q38" s="143">
        <v>102.22</v>
      </c>
      <c r="R38" s="144">
        <v>112.62</v>
      </c>
      <c r="S38" s="144">
        <v>123.75</v>
      </c>
      <c r="T38" s="144">
        <v>135.6</v>
      </c>
      <c r="U38" s="144">
        <v>148.26</v>
      </c>
      <c r="V38" s="144">
        <v>161.74</v>
      </c>
      <c r="W38" s="94">
        <v>176.05</v>
      </c>
      <c r="X38" s="144">
        <v>191.15</v>
      </c>
      <c r="Y38" s="144">
        <v>207.18</v>
      </c>
      <c r="Z38" s="144">
        <v>223.97</v>
      </c>
      <c r="AA38" s="55"/>
      <c r="AB38" s="50"/>
      <c r="AC38" s="46">
        <v>2.59</v>
      </c>
      <c r="AD38" s="40">
        <v>5.13</v>
      </c>
      <c r="AE38" s="40">
        <v>7.81</v>
      </c>
      <c r="AF38" s="40">
        <v>10.62</v>
      </c>
      <c r="AG38" s="105">
        <f t="shared" si="2"/>
        <v>45</v>
      </c>
      <c r="AH38" s="81"/>
      <c r="AI38" s="105">
        <f t="shared" si="2"/>
        <v>45</v>
      </c>
      <c r="AJ38" s="94">
        <v>2.39</v>
      </c>
      <c r="AK38" s="94">
        <v>4.77</v>
      </c>
      <c r="AL38" s="94">
        <v>7.3</v>
      </c>
      <c r="AM38" s="94">
        <v>7.71</v>
      </c>
      <c r="AN38" s="95">
        <v>9.94</v>
      </c>
      <c r="AO38" s="96">
        <v>12.36</v>
      </c>
      <c r="AP38" s="96">
        <v>13.91</v>
      </c>
      <c r="AQ38" s="96">
        <v>16.54</v>
      </c>
      <c r="AR38" s="96">
        <v>19.41</v>
      </c>
      <c r="AS38" s="96">
        <v>22.56</v>
      </c>
      <c r="AT38" s="96">
        <v>26.02</v>
      </c>
      <c r="AU38" s="94">
        <v>29.8</v>
      </c>
      <c r="AV38" s="94">
        <v>33.96</v>
      </c>
      <c r="AW38" s="94">
        <v>38.54</v>
      </c>
      <c r="AX38" s="94">
        <v>43.57</v>
      </c>
      <c r="AY38" s="95">
        <v>49.08</v>
      </c>
      <c r="AZ38" s="96">
        <v>55.11</v>
      </c>
      <c r="BA38" s="96">
        <v>61.72</v>
      </c>
      <c r="BB38" s="96">
        <v>68.93</v>
      </c>
      <c r="BC38" s="96">
        <v>76.8</v>
      </c>
      <c r="BD38" s="96">
        <v>85.37</v>
      </c>
      <c r="BE38" s="96">
        <v>94.69</v>
      </c>
      <c r="BF38" s="96">
        <v>104.77</v>
      </c>
      <c r="BG38" s="96">
        <v>115.75</v>
      </c>
      <c r="BH38" s="96">
        <v>127.58</v>
      </c>
      <c r="BI38" s="55">
        <v>54.18</v>
      </c>
      <c r="BJ38" s="51">
        <v>58.86</v>
      </c>
      <c r="BK38" s="105">
        <f t="shared" si="3"/>
        <v>45</v>
      </c>
    </row>
    <row r="39" spans="1:63" ht="15" customHeight="1">
      <c r="A39" s="106">
        <f t="shared" si="1"/>
        <v>46</v>
      </c>
      <c r="B39" s="33">
        <v>5.66</v>
      </c>
      <c r="C39" s="33">
        <v>11.27</v>
      </c>
      <c r="D39" s="33">
        <v>17.23</v>
      </c>
      <c r="E39" s="33">
        <v>19.93</v>
      </c>
      <c r="F39" s="34">
        <v>25.61</v>
      </c>
      <c r="G39" s="35">
        <v>31.64</v>
      </c>
      <c r="H39" s="35">
        <v>35.36</v>
      </c>
      <c r="I39" s="35">
        <v>41.69</v>
      </c>
      <c r="J39" s="35">
        <v>48.44</v>
      </c>
      <c r="K39" s="35">
        <v>55.65</v>
      </c>
      <c r="L39" s="35">
        <v>63.33</v>
      </c>
      <c r="M39" s="33">
        <v>71.5</v>
      </c>
      <c r="N39" s="33">
        <v>80.22</v>
      </c>
      <c r="O39" s="33">
        <v>89.56</v>
      </c>
      <c r="P39" s="33">
        <v>99.51</v>
      </c>
      <c r="Q39" s="145">
        <v>110.12</v>
      </c>
      <c r="R39" s="152">
        <v>121.45</v>
      </c>
      <c r="S39" s="152">
        <v>133.57</v>
      </c>
      <c r="T39" s="152">
        <v>146.47</v>
      </c>
      <c r="U39" s="153">
        <v>160.23</v>
      </c>
      <c r="V39" s="153">
        <v>174.86</v>
      </c>
      <c r="W39" s="153">
        <v>190.34</v>
      </c>
      <c r="X39" s="153">
        <v>206.63</v>
      </c>
      <c r="Y39" s="153">
        <v>223.85</v>
      </c>
      <c r="Z39" s="147"/>
      <c r="AA39" s="53"/>
      <c r="AB39" s="48"/>
      <c r="AC39" s="38">
        <v>2.81</v>
      </c>
      <c r="AD39" s="32">
        <v>5.57</v>
      </c>
      <c r="AE39" s="32">
        <v>8.48</v>
      </c>
      <c r="AF39" s="32">
        <v>11.54</v>
      </c>
      <c r="AG39" s="106">
        <f t="shared" si="2"/>
        <v>46</v>
      </c>
      <c r="AH39" s="81"/>
      <c r="AI39" s="106">
        <f t="shared" si="2"/>
        <v>46</v>
      </c>
      <c r="AJ39" s="33">
        <v>2.57</v>
      </c>
      <c r="AK39" s="33">
        <v>5.12</v>
      </c>
      <c r="AL39" s="33">
        <v>7.87</v>
      </c>
      <c r="AM39" s="33">
        <v>8.32</v>
      </c>
      <c r="AN39" s="34">
        <v>10.77</v>
      </c>
      <c r="AO39" s="35">
        <v>13.42</v>
      </c>
      <c r="AP39" s="35">
        <v>15.14</v>
      </c>
      <c r="AQ39" s="35">
        <v>18.06</v>
      </c>
      <c r="AR39" s="35">
        <v>21.26</v>
      </c>
      <c r="AS39" s="35">
        <v>24.79</v>
      </c>
      <c r="AT39" s="35">
        <v>28.66</v>
      </c>
      <c r="AU39" s="33">
        <v>32.9</v>
      </c>
      <c r="AV39" s="33">
        <v>37.56</v>
      </c>
      <c r="AW39" s="33">
        <v>42.71</v>
      </c>
      <c r="AX39" s="33">
        <v>48.34</v>
      </c>
      <c r="AY39" s="34">
        <v>54.5</v>
      </c>
      <c r="AZ39" s="59">
        <v>61.24</v>
      </c>
      <c r="BA39" s="35">
        <v>68.62</v>
      </c>
      <c r="BB39" s="35">
        <v>76.65</v>
      </c>
      <c r="BC39" s="161">
        <v>85.4</v>
      </c>
      <c r="BD39" s="161">
        <v>94.92</v>
      </c>
      <c r="BE39" s="161">
        <v>105.25</v>
      </c>
      <c r="BF39" s="161">
        <v>116.41</v>
      </c>
      <c r="BG39" s="161">
        <v>128.54</v>
      </c>
      <c r="BH39" s="52"/>
      <c r="BI39" s="53">
        <v>58.98</v>
      </c>
      <c r="BJ39" s="49">
        <v>64.1</v>
      </c>
      <c r="BK39" s="106">
        <f t="shared" si="3"/>
        <v>46</v>
      </c>
    </row>
    <row r="40" spans="1:63" ht="15" customHeight="1">
      <c r="A40" s="106">
        <f t="shared" si="1"/>
        <v>47</v>
      </c>
      <c r="B40" s="33">
        <v>6.07</v>
      </c>
      <c r="C40" s="33">
        <v>12.08</v>
      </c>
      <c r="D40" s="33">
        <v>18.48</v>
      </c>
      <c r="E40" s="33">
        <v>21.39</v>
      </c>
      <c r="F40" s="34">
        <v>27.5</v>
      </c>
      <c r="G40" s="35">
        <v>34</v>
      </c>
      <c r="H40" s="35">
        <v>38.02</v>
      </c>
      <c r="I40" s="35">
        <v>44.87</v>
      </c>
      <c r="J40" s="35">
        <v>52.17</v>
      </c>
      <c r="K40" s="35">
        <v>59.99</v>
      </c>
      <c r="L40" s="35">
        <v>68.33</v>
      </c>
      <c r="M40" s="33">
        <v>77.19</v>
      </c>
      <c r="N40" s="33">
        <v>86.67</v>
      </c>
      <c r="O40" s="33">
        <v>96.83</v>
      </c>
      <c r="P40" s="33">
        <v>107.67</v>
      </c>
      <c r="Q40" s="145">
        <v>119.24</v>
      </c>
      <c r="R40" s="152">
        <v>131.58</v>
      </c>
      <c r="S40" s="152">
        <v>144.78</v>
      </c>
      <c r="T40" s="153">
        <v>158.81</v>
      </c>
      <c r="U40" s="153">
        <v>173.73</v>
      </c>
      <c r="V40" s="153">
        <v>189.56</v>
      </c>
      <c r="W40" s="153">
        <v>206.27</v>
      </c>
      <c r="X40" s="153">
        <v>223.77</v>
      </c>
      <c r="Y40" s="147"/>
      <c r="Z40" s="147"/>
      <c r="AA40" s="53"/>
      <c r="AB40" s="48"/>
      <c r="AC40" s="38">
        <v>3.05</v>
      </c>
      <c r="AD40" s="32">
        <v>6.06</v>
      </c>
      <c r="AE40" s="32">
        <v>9.23</v>
      </c>
      <c r="AF40" s="32">
        <v>12.58</v>
      </c>
      <c r="AG40" s="106">
        <f t="shared" si="2"/>
        <v>47</v>
      </c>
      <c r="AH40" s="81"/>
      <c r="AI40" s="106">
        <f t="shared" si="2"/>
        <v>47</v>
      </c>
      <c r="AJ40" s="33">
        <v>2.77</v>
      </c>
      <c r="AK40" s="33">
        <v>5.54</v>
      </c>
      <c r="AL40" s="33">
        <v>8.53</v>
      </c>
      <c r="AM40" s="33">
        <v>9.05</v>
      </c>
      <c r="AN40" s="34">
        <v>11.74</v>
      </c>
      <c r="AO40" s="35">
        <v>14.67</v>
      </c>
      <c r="AP40" s="35">
        <v>16.61</v>
      </c>
      <c r="AQ40" s="35">
        <v>19.87</v>
      </c>
      <c r="AR40" s="35">
        <v>23.45</v>
      </c>
      <c r="AS40" s="35">
        <v>27.4</v>
      </c>
      <c r="AT40" s="35">
        <v>31.74</v>
      </c>
      <c r="AU40" s="33">
        <v>36.5</v>
      </c>
      <c r="AV40" s="33">
        <v>41.74</v>
      </c>
      <c r="AW40" s="33">
        <v>47.51</v>
      </c>
      <c r="AX40" s="33">
        <v>53.81</v>
      </c>
      <c r="AY40" s="34">
        <v>60.71</v>
      </c>
      <c r="AZ40" s="59">
        <v>68.22</v>
      </c>
      <c r="BA40" s="35">
        <v>76.44</v>
      </c>
      <c r="BB40" s="161">
        <v>85.37</v>
      </c>
      <c r="BC40" s="161">
        <v>95.09</v>
      </c>
      <c r="BD40" s="161">
        <v>105.65</v>
      </c>
      <c r="BE40" s="161">
        <v>117.09</v>
      </c>
      <c r="BF40" s="161">
        <v>129.41</v>
      </c>
      <c r="BG40" s="52"/>
      <c r="BH40" s="52"/>
      <c r="BI40" s="53">
        <v>64.26</v>
      </c>
      <c r="BJ40" s="49">
        <v>69.87</v>
      </c>
      <c r="BK40" s="106">
        <f t="shared" si="3"/>
        <v>47</v>
      </c>
    </row>
    <row r="41" spans="1:63" ht="15" customHeight="1">
      <c r="A41" s="106">
        <f t="shared" si="1"/>
        <v>48</v>
      </c>
      <c r="B41" s="33">
        <v>6.51</v>
      </c>
      <c r="C41" s="33">
        <v>12.98</v>
      </c>
      <c r="D41" s="33">
        <v>19.86</v>
      </c>
      <c r="E41" s="33">
        <v>23.01</v>
      </c>
      <c r="F41" s="34">
        <v>29.6</v>
      </c>
      <c r="G41" s="35">
        <v>36.62</v>
      </c>
      <c r="H41" s="35">
        <v>40.98</v>
      </c>
      <c r="I41" s="35">
        <v>48.4</v>
      </c>
      <c r="J41" s="35">
        <v>56.32</v>
      </c>
      <c r="K41" s="35">
        <v>64.8</v>
      </c>
      <c r="L41" s="35">
        <v>73.87</v>
      </c>
      <c r="M41" s="33">
        <v>83.52</v>
      </c>
      <c r="N41" s="33">
        <v>93.84</v>
      </c>
      <c r="O41" s="33">
        <v>104.91</v>
      </c>
      <c r="P41" s="33">
        <v>116.73</v>
      </c>
      <c r="Q41" s="145">
        <v>129.34</v>
      </c>
      <c r="R41" s="152">
        <v>142.78</v>
      </c>
      <c r="S41" s="153">
        <v>157.14</v>
      </c>
      <c r="T41" s="153">
        <v>172.37</v>
      </c>
      <c r="U41" s="153">
        <v>188.53</v>
      </c>
      <c r="V41" s="155">
        <v>205.61</v>
      </c>
      <c r="W41" s="157">
        <v>223.56</v>
      </c>
      <c r="X41" s="156"/>
      <c r="Y41" s="147"/>
      <c r="Z41" s="147"/>
      <c r="AA41" s="53"/>
      <c r="AB41" s="48"/>
      <c r="AC41" s="38">
        <v>3.33</v>
      </c>
      <c r="AD41" s="32">
        <v>6.61</v>
      </c>
      <c r="AE41" s="32">
        <v>10.07</v>
      </c>
      <c r="AF41" s="32">
        <v>13.72</v>
      </c>
      <c r="AG41" s="106">
        <f t="shared" si="2"/>
        <v>48</v>
      </c>
      <c r="AH41" s="81"/>
      <c r="AI41" s="106">
        <f t="shared" si="2"/>
        <v>48</v>
      </c>
      <c r="AJ41" s="33">
        <v>3.01</v>
      </c>
      <c r="AK41" s="33">
        <v>6.04</v>
      </c>
      <c r="AL41" s="33">
        <v>9.32</v>
      </c>
      <c r="AM41" s="33">
        <v>9.91</v>
      </c>
      <c r="AN41" s="34">
        <v>12.89</v>
      </c>
      <c r="AO41" s="35">
        <v>16.16</v>
      </c>
      <c r="AP41" s="35">
        <v>18.34</v>
      </c>
      <c r="AQ41" s="35">
        <v>21.99</v>
      </c>
      <c r="AR41" s="35">
        <v>26.02</v>
      </c>
      <c r="AS41" s="35">
        <v>30.45</v>
      </c>
      <c r="AT41" s="35">
        <v>35.34</v>
      </c>
      <c r="AU41" s="33">
        <v>40.69</v>
      </c>
      <c r="AV41" s="33">
        <v>46.56</v>
      </c>
      <c r="AW41" s="33">
        <v>53.02</v>
      </c>
      <c r="AX41" s="33">
        <v>60.07</v>
      </c>
      <c r="AY41" s="34">
        <v>67.76</v>
      </c>
      <c r="AZ41" s="59">
        <v>76.13</v>
      </c>
      <c r="BA41" s="161">
        <v>85.28</v>
      </c>
      <c r="BB41" s="161">
        <v>95.2</v>
      </c>
      <c r="BC41" s="161">
        <v>105.98</v>
      </c>
      <c r="BD41" s="161">
        <v>117.67</v>
      </c>
      <c r="BE41" s="161">
        <v>130.3</v>
      </c>
      <c r="BF41" s="52"/>
      <c r="BG41" s="52"/>
      <c r="BH41" s="52"/>
      <c r="BI41" s="53">
        <v>70.08</v>
      </c>
      <c r="BJ41" s="49">
        <v>76.22</v>
      </c>
      <c r="BK41" s="106">
        <f t="shared" si="3"/>
        <v>48</v>
      </c>
    </row>
    <row r="42" spans="1:63" ht="15" customHeight="1">
      <c r="A42" s="106">
        <f t="shared" si="1"/>
        <v>49</v>
      </c>
      <c r="B42" s="33">
        <v>7.01</v>
      </c>
      <c r="C42" s="33">
        <v>13.97</v>
      </c>
      <c r="D42" s="33">
        <v>21.39</v>
      </c>
      <c r="E42" s="33">
        <v>24.8</v>
      </c>
      <c r="F42" s="34">
        <v>31.93</v>
      </c>
      <c r="G42" s="35">
        <v>39.54</v>
      </c>
      <c r="H42" s="35">
        <v>44.28</v>
      </c>
      <c r="I42" s="35">
        <v>52.33</v>
      </c>
      <c r="J42" s="35">
        <v>60.94</v>
      </c>
      <c r="K42" s="35">
        <v>70.16</v>
      </c>
      <c r="L42" s="35">
        <v>80.03</v>
      </c>
      <c r="M42" s="33">
        <v>90.55</v>
      </c>
      <c r="N42" s="33">
        <v>101.81</v>
      </c>
      <c r="O42" s="33">
        <v>113.89</v>
      </c>
      <c r="P42" s="33">
        <v>126.77</v>
      </c>
      <c r="Q42" s="145">
        <v>140.52</v>
      </c>
      <c r="R42" s="153">
        <v>155.15</v>
      </c>
      <c r="S42" s="153">
        <v>170.75</v>
      </c>
      <c r="T42" s="153">
        <v>187.24</v>
      </c>
      <c r="U42" s="153">
        <v>204.68</v>
      </c>
      <c r="V42" s="153">
        <v>223.05</v>
      </c>
      <c r="W42" s="147"/>
      <c r="X42" s="147"/>
      <c r="Y42" s="147"/>
      <c r="Z42" s="147"/>
      <c r="AA42" s="53"/>
      <c r="AB42" s="48"/>
      <c r="AC42" s="38">
        <v>3.64</v>
      </c>
      <c r="AD42" s="32">
        <v>7.22</v>
      </c>
      <c r="AE42" s="32">
        <v>10.99</v>
      </c>
      <c r="AF42" s="32">
        <v>14.96</v>
      </c>
      <c r="AG42" s="106">
        <f t="shared" si="2"/>
        <v>49</v>
      </c>
      <c r="AH42" s="81"/>
      <c r="AI42" s="106">
        <f t="shared" si="2"/>
        <v>49</v>
      </c>
      <c r="AJ42" s="33">
        <v>3.3</v>
      </c>
      <c r="AK42" s="33">
        <v>6.63</v>
      </c>
      <c r="AL42" s="33">
        <v>10.26</v>
      </c>
      <c r="AM42" s="33">
        <v>10.94</v>
      </c>
      <c r="AN42" s="34">
        <v>14.27</v>
      </c>
      <c r="AO42" s="35">
        <v>17.92</v>
      </c>
      <c r="AP42" s="35">
        <v>20.39</v>
      </c>
      <c r="AQ42" s="35">
        <v>24.49</v>
      </c>
      <c r="AR42" s="35">
        <v>29.02</v>
      </c>
      <c r="AS42" s="35">
        <v>34.01</v>
      </c>
      <c r="AT42" s="35">
        <v>39.5</v>
      </c>
      <c r="AU42" s="33">
        <v>45.5</v>
      </c>
      <c r="AV42" s="33">
        <v>52.08</v>
      </c>
      <c r="AW42" s="33">
        <v>59.3</v>
      </c>
      <c r="AX42" s="33">
        <v>67.17</v>
      </c>
      <c r="AY42" s="34">
        <v>75.74</v>
      </c>
      <c r="AZ42" s="161">
        <v>85.06</v>
      </c>
      <c r="BA42" s="161">
        <v>95.22</v>
      </c>
      <c r="BB42" s="161">
        <v>106.23</v>
      </c>
      <c r="BC42" s="161">
        <v>118.16</v>
      </c>
      <c r="BD42" s="161">
        <v>131.08</v>
      </c>
      <c r="BE42" s="52"/>
      <c r="BF42" s="52"/>
      <c r="BG42" s="52"/>
      <c r="BH42" s="52"/>
      <c r="BI42" s="53">
        <v>76.49</v>
      </c>
      <c r="BJ42" s="49">
        <v>83.2</v>
      </c>
      <c r="BK42" s="106">
        <f t="shared" si="3"/>
        <v>49</v>
      </c>
    </row>
    <row r="43" spans="1:63" ht="15" customHeight="1">
      <c r="A43" s="105">
        <f t="shared" si="1"/>
        <v>50</v>
      </c>
      <c r="B43" s="41">
        <v>7.56</v>
      </c>
      <c r="C43" s="41">
        <v>15.08</v>
      </c>
      <c r="D43" s="41">
        <v>23.1</v>
      </c>
      <c r="E43" s="41">
        <v>26.8</v>
      </c>
      <c r="F43" s="42">
        <v>34.52</v>
      </c>
      <c r="G43" s="43">
        <v>42.78</v>
      </c>
      <c r="H43" s="43">
        <v>47.95</v>
      </c>
      <c r="I43" s="43">
        <v>56.7</v>
      </c>
      <c r="J43" s="43">
        <v>66.08</v>
      </c>
      <c r="K43" s="43">
        <v>76.13</v>
      </c>
      <c r="L43" s="43">
        <v>86.9</v>
      </c>
      <c r="M43" s="41">
        <v>98.37</v>
      </c>
      <c r="N43" s="41">
        <v>110.67</v>
      </c>
      <c r="O43" s="41">
        <v>123.85</v>
      </c>
      <c r="P43" s="41">
        <v>137.91</v>
      </c>
      <c r="Q43" s="154">
        <v>152.88</v>
      </c>
      <c r="R43" s="154">
        <v>168.78</v>
      </c>
      <c r="S43" s="154">
        <v>185.68</v>
      </c>
      <c r="T43" s="154">
        <v>203.49</v>
      </c>
      <c r="U43" s="154">
        <v>222.24</v>
      </c>
      <c r="V43" s="148"/>
      <c r="W43" s="148"/>
      <c r="X43" s="148"/>
      <c r="Y43" s="148"/>
      <c r="Z43" s="148"/>
      <c r="AA43" s="55"/>
      <c r="AB43" s="50"/>
      <c r="AC43" s="46">
        <v>3.97</v>
      </c>
      <c r="AD43" s="40">
        <v>7.88</v>
      </c>
      <c r="AE43" s="40">
        <v>11.99</v>
      </c>
      <c r="AF43" s="40">
        <v>16.3</v>
      </c>
      <c r="AG43" s="105">
        <f t="shared" si="2"/>
        <v>50</v>
      </c>
      <c r="AH43" s="81"/>
      <c r="AI43" s="105">
        <f t="shared" si="2"/>
        <v>50</v>
      </c>
      <c r="AJ43" s="41">
        <v>3.64</v>
      </c>
      <c r="AK43" s="41">
        <v>7.34</v>
      </c>
      <c r="AL43" s="41">
        <v>11.37</v>
      </c>
      <c r="AM43" s="41">
        <v>12.16</v>
      </c>
      <c r="AN43" s="42">
        <v>15.89</v>
      </c>
      <c r="AO43" s="43">
        <v>20</v>
      </c>
      <c r="AP43" s="43">
        <v>22.79</v>
      </c>
      <c r="AQ43" s="43">
        <v>27.41</v>
      </c>
      <c r="AR43" s="43">
        <v>32.51</v>
      </c>
      <c r="AS43" s="43">
        <v>38.12</v>
      </c>
      <c r="AT43" s="43">
        <v>44.28</v>
      </c>
      <c r="AU43" s="41">
        <v>51.01</v>
      </c>
      <c r="AV43" s="41">
        <v>58.37</v>
      </c>
      <c r="AW43" s="41">
        <v>66.43</v>
      </c>
      <c r="AX43" s="41">
        <v>75.2</v>
      </c>
      <c r="AY43" s="163">
        <v>84.74</v>
      </c>
      <c r="AZ43" s="163">
        <v>95.09</v>
      </c>
      <c r="BA43" s="163">
        <v>106.36</v>
      </c>
      <c r="BB43" s="163">
        <v>118.55</v>
      </c>
      <c r="BC43" s="163">
        <v>131.73</v>
      </c>
      <c r="BD43" s="54"/>
      <c r="BE43" s="54"/>
      <c r="BF43" s="54"/>
      <c r="BG43" s="54"/>
      <c r="BH43" s="54"/>
      <c r="BI43" s="55">
        <v>83.53</v>
      </c>
      <c r="BJ43" s="51">
        <v>90.84</v>
      </c>
      <c r="BK43" s="105">
        <f t="shared" si="3"/>
        <v>50</v>
      </c>
    </row>
    <row r="44" spans="1:63" ht="15" customHeight="1">
      <c r="A44" s="106">
        <f t="shared" si="1"/>
        <v>51</v>
      </c>
      <c r="B44" s="91">
        <v>8.17</v>
      </c>
      <c r="C44" s="91">
        <v>16.31</v>
      </c>
      <c r="D44" s="91">
        <v>25.01</v>
      </c>
      <c r="E44" s="91">
        <v>29.03</v>
      </c>
      <c r="F44" s="92">
        <v>37.42</v>
      </c>
      <c r="G44" s="93">
        <v>46.41</v>
      </c>
      <c r="H44" s="93">
        <v>52.04</v>
      </c>
      <c r="I44" s="93">
        <v>61.59</v>
      </c>
      <c r="J44" s="93">
        <v>71.81</v>
      </c>
      <c r="K44" s="93">
        <v>82.79</v>
      </c>
      <c r="L44" s="93">
        <v>94.55</v>
      </c>
      <c r="M44" s="91">
        <v>107.09</v>
      </c>
      <c r="N44" s="91">
        <v>120.52</v>
      </c>
      <c r="O44" s="91">
        <v>134.91</v>
      </c>
      <c r="P44" s="91">
        <v>150.23</v>
      </c>
      <c r="Q44" s="141">
        <v>166.5</v>
      </c>
      <c r="R44" s="142">
        <v>183.74</v>
      </c>
      <c r="S44" s="142">
        <v>201.99</v>
      </c>
      <c r="T44" s="142">
        <v>221.15</v>
      </c>
      <c r="U44" s="142"/>
      <c r="V44" s="142"/>
      <c r="W44" s="142"/>
      <c r="X44" s="142"/>
      <c r="Y44" s="142"/>
      <c r="Z44" s="142"/>
      <c r="AA44" s="53"/>
      <c r="AB44" s="57"/>
      <c r="AC44" s="38">
        <v>4.33</v>
      </c>
      <c r="AD44" s="32">
        <v>8.58</v>
      </c>
      <c r="AE44" s="32">
        <v>13.05</v>
      </c>
      <c r="AF44" s="32">
        <v>17.74</v>
      </c>
      <c r="AG44" s="106">
        <f t="shared" si="2"/>
        <v>51</v>
      </c>
      <c r="AH44" s="81"/>
      <c r="AI44" s="106">
        <f t="shared" si="2"/>
        <v>51</v>
      </c>
      <c r="AJ44" s="91">
        <v>4.05</v>
      </c>
      <c r="AK44" s="91">
        <v>8.18</v>
      </c>
      <c r="AL44" s="91">
        <v>12.7</v>
      </c>
      <c r="AM44" s="91">
        <v>13.6</v>
      </c>
      <c r="AN44" s="92">
        <v>17.8</v>
      </c>
      <c r="AO44" s="93">
        <v>22.44</v>
      </c>
      <c r="AP44" s="93">
        <v>25.58</v>
      </c>
      <c r="AQ44" s="93">
        <v>30.79</v>
      </c>
      <c r="AR44" s="93">
        <v>36.52</v>
      </c>
      <c r="AS44" s="93">
        <v>42.83</v>
      </c>
      <c r="AT44" s="93">
        <v>49.73</v>
      </c>
      <c r="AU44" s="91">
        <v>57.25</v>
      </c>
      <c r="AV44" s="91">
        <v>65.48</v>
      </c>
      <c r="AW44" s="91">
        <v>74.46</v>
      </c>
      <c r="AX44" s="91">
        <v>84.22</v>
      </c>
      <c r="AY44" s="92">
        <v>94.82</v>
      </c>
      <c r="AZ44" s="93">
        <v>106.31</v>
      </c>
      <c r="BA44" s="93">
        <v>118.79</v>
      </c>
      <c r="BB44" s="93">
        <v>132.25</v>
      </c>
      <c r="BC44" s="93"/>
      <c r="BD44" s="93"/>
      <c r="BE44" s="93"/>
      <c r="BF44" s="93"/>
      <c r="BG44" s="93"/>
      <c r="BH44" s="93"/>
      <c r="BI44" s="53">
        <v>91.24</v>
      </c>
      <c r="BJ44" s="58">
        <v>99.18</v>
      </c>
      <c r="BK44" s="106">
        <f t="shared" si="3"/>
        <v>51</v>
      </c>
    </row>
    <row r="45" spans="1:63" ht="15" customHeight="1">
      <c r="A45" s="106">
        <f t="shared" si="1"/>
        <v>52</v>
      </c>
      <c r="B45" s="91">
        <v>8.86</v>
      </c>
      <c r="C45" s="91">
        <v>17.69</v>
      </c>
      <c r="D45" s="91">
        <v>27.14</v>
      </c>
      <c r="E45" s="91">
        <v>31.53</v>
      </c>
      <c r="F45" s="92">
        <v>40.67</v>
      </c>
      <c r="G45" s="93">
        <v>50.46</v>
      </c>
      <c r="H45" s="93">
        <v>56.62</v>
      </c>
      <c r="I45" s="93">
        <v>67.04</v>
      </c>
      <c r="J45" s="93">
        <v>78.21</v>
      </c>
      <c r="K45" s="93">
        <v>90.21</v>
      </c>
      <c r="L45" s="93">
        <v>103.07</v>
      </c>
      <c r="M45" s="91">
        <v>116.78</v>
      </c>
      <c r="N45" s="91">
        <v>131.45</v>
      </c>
      <c r="O45" s="91">
        <v>147.14</v>
      </c>
      <c r="P45" s="91">
        <v>163.81</v>
      </c>
      <c r="Q45" s="141">
        <v>181.46</v>
      </c>
      <c r="R45" s="142">
        <v>200.08</v>
      </c>
      <c r="S45" s="142">
        <v>219.73</v>
      </c>
      <c r="T45" s="142"/>
      <c r="U45" s="142"/>
      <c r="V45" s="142"/>
      <c r="W45" s="142"/>
      <c r="X45" s="142"/>
      <c r="Y45" s="142"/>
      <c r="Z45" s="142"/>
      <c r="AA45" s="60"/>
      <c r="AB45" s="61"/>
      <c r="AC45" s="38">
        <v>4.71</v>
      </c>
      <c r="AD45" s="32">
        <v>9.34</v>
      </c>
      <c r="AE45" s="32">
        <v>14.19</v>
      </c>
      <c r="AF45" s="32">
        <v>19.29</v>
      </c>
      <c r="AG45" s="106">
        <f t="shared" si="2"/>
        <v>52</v>
      </c>
      <c r="AH45" s="81"/>
      <c r="AI45" s="106">
        <f t="shared" si="2"/>
        <v>52</v>
      </c>
      <c r="AJ45" s="91">
        <v>4.54</v>
      </c>
      <c r="AK45" s="91">
        <v>9.17</v>
      </c>
      <c r="AL45" s="91">
        <v>14.26</v>
      </c>
      <c r="AM45" s="91">
        <v>15.28</v>
      </c>
      <c r="AN45" s="92">
        <v>20.03</v>
      </c>
      <c r="AO45" s="93">
        <v>25.25</v>
      </c>
      <c r="AP45" s="93">
        <v>28.8</v>
      </c>
      <c r="AQ45" s="93">
        <v>34.67</v>
      </c>
      <c r="AR45" s="93">
        <v>41.1</v>
      </c>
      <c r="AS45" s="93">
        <v>48.17</v>
      </c>
      <c r="AT45" s="93">
        <v>55.9</v>
      </c>
      <c r="AU45" s="91">
        <v>64.3</v>
      </c>
      <c r="AV45" s="91">
        <v>73.46</v>
      </c>
      <c r="AW45" s="91">
        <v>83.46</v>
      </c>
      <c r="AX45" s="91">
        <v>94.31</v>
      </c>
      <c r="AY45" s="92">
        <v>106.08</v>
      </c>
      <c r="AZ45" s="93">
        <v>118.8</v>
      </c>
      <c r="BA45" s="93">
        <v>132.6</v>
      </c>
      <c r="BB45" s="93"/>
      <c r="BC45" s="93"/>
      <c r="BD45" s="93"/>
      <c r="BE45" s="93"/>
      <c r="BF45" s="93"/>
      <c r="BG45" s="93"/>
      <c r="BH45" s="93"/>
      <c r="BI45" s="60">
        <v>99.66</v>
      </c>
      <c r="BJ45" s="62">
        <v>108.24</v>
      </c>
      <c r="BK45" s="106">
        <f t="shared" si="3"/>
        <v>52</v>
      </c>
    </row>
    <row r="46" spans="1:63" ht="15" customHeight="1">
      <c r="A46" s="106">
        <f t="shared" si="1"/>
        <v>53</v>
      </c>
      <c r="B46" s="91">
        <v>9.63</v>
      </c>
      <c r="C46" s="91">
        <v>19.24</v>
      </c>
      <c r="D46" s="91">
        <v>29.53</v>
      </c>
      <c r="E46" s="91">
        <v>34.32</v>
      </c>
      <c r="F46" s="92">
        <v>44.29</v>
      </c>
      <c r="G46" s="93">
        <v>54.99</v>
      </c>
      <c r="H46" s="93">
        <v>61.73</v>
      </c>
      <c r="I46" s="93">
        <v>73.13</v>
      </c>
      <c r="J46" s="93">
        <v>85.36</v>
      </c>
      <c r="K46" s="93">
        <v>98.5</v>
      </c>
      <c r="L46" s="93">
        <v>112.57</v>
      </c>
      <c r="M46" s="91">
        <v>127.55</v>
      </c>
      <c r="N46" s="91">
        <v>143.56</v>
      </c>
      <c r="O46" s="91">
        <v>160.64</v>
      </c>
      <c r="P46" s="91">
        <v>178.72</v>
      </c>
      <c r="Q46" s="141">
        <v>197.8</v>
      </c>
      <c r="R46" s="142">
        <v>217.86</v>
      </c>
      <c r="S46" s="142"/>
      <c r="T46" s="142"/>
      <c r="U46" s="142"/>
      <c r="V46" s="142"/>
      <c r="W46" s="142"/>
      <c r="X46" s="142"/>
      <c r="Y46" s="142"/>
      <c r="Z46" s="142"/>
      <c r="AA46" s="53"/>
      <c r="AB46" s="61"/>
      <c r="AC46" s="38">
        <v>5.12</v>
      </c>
      <c r="AD46" s="32">
        <v>10.15</v>
      </c>
      <c r="AE46" s="32">
        <v>15.43</v>
      </c>
      <c r="AF46" s="32">
        <v>20.97</v>
      </c>
      <c r="AG46" s="106">
        <f t="shared" si="2"/>
        <v>53</v>
      </c>
      <c r="AH46" s="81"/>
      <c r="AI46" s="106">
        <f t="shared" si="2"/>
        <v>53</v>
      </c>
      <c r="AJ46" s="91">
        <v>5.11</v>
      </c>
      <c r="AK46" s="91">
        <v>10.32</v>
      </c>
      <c r="AL46" s="91">
        <v>16.07</v>
      </c>
      <c r="AM46" s="91">
        <v>17.24</v>
      </c>
      <c r="AN46" s="92">
        <v>22.59</v>
      </c>
      <c r="AO46" s="93">
        <v>28.48</v>
      </c>
      <c r="AP46" s="93">
        <v>32.47</v>
      </c>
      <c r="AQ46" s="93">
        <v>39.06</v>
      </c>
      <c r="AR46" s="93">
        <v>46.28</v>
      </c>
      <c r="AS46" s="93">
        <v>54.19</v>
      </c>
      <c r="AT46" s="93">
        <v>62.82</v>
      </c>
      <c r="AU46" s="91">
        <v>72.18</v>
      </c>
      <c r="AV46" s="91">
        <v>82.39</v>
      </c>
      <c r="AW46" s="91">
        <v>93.51</v>
      </c>
      <c r="AX46" s="91">
        <v>105.55</v>
      </c>
      <c r="AY46" s="92">
        <v>118.58</v>
      </c>
      <c r="AZ46" s="93">
        <v>132.65</v>
      </c>
      <c r="BA46" s="93"/>
      <c r="BB46" s="93"/>
      <c r="BC46" s="93"/>
      <c r="BD46" s="93"/>
      <c r="BE46" s="93"/>
      <c r="BF46" s="93"/>
      <c r="BG46" s="93"/>
      <c r="BH46" s="93"/>
      <c r="BI46" s="53">
        <v>108.86</v>
      </c>
      <c r="BJ46" s="62">
        <v>118.08</v>
      </c>
      <c r="BK46" s="106">
        <f t="shared" si="3"/>
        <v>53</v>
      </c>
    </row>
    <row r="47" spans="1:63" ht="15" customHeight="1">
      <c r="A47" s="106">
        <f t="shared" si="1"/>
        <v>54</v>
      </c>
      <c r="B47" s="91">
        <v>10.49</v>
      </c>
      <c r="C47" s="91">
        <v>20.97</v>
      </c>
      <c r="D47" s="91">
        <v>32.2</v>
      </c>
      <c r="E47" s="91">
        <v>37.45</v>
      </c>
      <c r="F47" s="92">
        <v>48.35</v>
      </c>
      <c r="G47" s="93">
        <v>60.06</v>
      </c>
      <c r="H47" s="93">
        <v>67.45</v>
      </c>
      <c r="I47" s="93">
        <v>79.94</v>
      </c>
      <c r="J47" s="93">
        <v>93.34</v>
      </c>
      <c r="K47" s="93">
        <v>107.73</v>
      </c>
      <c r="L47" s="93">
        <v>123.12</v>
      </c>
      <c r="M47" s="91">
        <v>139.48</v>
      </c>
      <c r="N47" s="91">
        <v>156.92</v>
      </c>
      <c r="O47" s="91">
        <v>175.46</v>
      </c>
      <c r="P47" s="91">
        <v>195.02</v>
      </c>
      <c r="Q47" s="141">
        <v>215.57</v>
      </c>
      <c r="R47" s="142"/>
      <c r="S47" s="142"/>
      <c r="T47" s="142"/>
      <c r="U47" s="142"/>
      <c r="V47" s="142"/>
      <c r="W47" s="142"/>
      <c r="X47" s="142"/>
      <c r="Y47" s="142"/>
      <c r="Z47" s="142"/>
      <c r="AA47" s="53"/>
      <c r="AB47" s="61"/>
      <c r="AC47" s="38">
        <v>5.57</v>
      </c>
      <c r="AD47" s="32">
        <v>11.03</v>
      </c>
      <c r="AE47" s="32">
        <v>16.78</v>
      </c>
      <c r="AF47" s="32">
        <v>22.82</v>
      </c>
      <c r="AG47" s="106">
        <f t="shared" si="2"/>
        <v>54</v>
      </c>
      <c r="AH47" s="81"/>
      <c r="AI47" s="106">
        <f t="shared" si="2"/>
        <v>54</v>
      </c>
      <c r="AJ47" s="91">
        <v>5.77</v>
      </c>
      <c r="AK47" s="91">
        <v>11.66</v>
      </c>
      <c r="AL47" s="91">
        <v>18.16</v>
      </c>
      <c r="AM47" s="91">
        <v>19.47</v>
      </c>
      <c r="AN47" s="92">
        <v>25.51</v>
      </c>
      <c r="AO47" s="93">
        <v>32.15</v>
      </c>
      <c r="AP47" s="93">
        <v>36.62</v>
      </c>
      <c r="AQ47" s="93">
        <v>44.01</v>
      </c>
      <c r="AR47" s="93">
        <v>52.09</v>
      </c>
      <c r="AS47" s="93">
        <v>60.92</v>
      </c>
      <c r="AT47" s="93">
        <v>70.54</v>
      </c>
      <c r="AU47" s="91">
        <v>80.97</v>
      </c>
      <c r="AV47" s="91">
        <v>92.32</v>
      </c>
      <c r="AW47" s="91">
        <v>104.67</v>
      </c>
      <c r="AX47" s="91">
        <v>118.01</v>
      </c>
      <c r="AY47" s="92">
        <v>132.41</v>
      </c>
      <c r="AZ47" s="93"/>
      <c r="BA47" s="93"/>
      <c r="BB47" s="93"/>
      <c r="BC47" s="93"/>
      <c r="BD47" s="93"/>
      <c r="BE47" s="93"/>
      <c r="BF47" s="93"/>
      <c r="BG47" s="93"/>
      <c r="BH47" s="93"/>
      <c r="BI47" s="53">
        <v>118.84</v>
      </c>
      <c r="BJ47" s="62">
        <v>128.72</v>
      </c>
      <c r="BK47" s="106">
        <f t="shared" si="3"/>
        <v>54</v>
      </c>
    </row>
    <row r="48" spans="1:63" ht="15" customHeight="1">
      <c r="A48" s="105">
        <f t="shared" si="1"/>
        <v>55</v>
      </c>
      <c r="B48" s="94">
        <v>11.46</v>
      </c>
      <c r="C48" s="94">
        <v>22.91</v>
      </c>
      <c r="D48" s="94">
        <v>35.2</v>
      </c>
      <c r="E48" s="94">
        <v>40.95</v>
      </c>
      <c r="F48" s="95">
        <v>52.9</v>
      </c>
      <c r="G48" s="96">
        <v>65.73</v>
      </c>
      <c r="H48" s="96">
        <v>73.85</v>
      </c>
      <c r="I48" s="96">
        <v>87.55</v>
      </c>
      <c r="J48" s="96">
        <v>102.24</v>
      </c>
      <c r="K48" s="96">
        <v>117.99</v>
      </c>
      <c r="L48" s="96">
        <v>134.82</v>
      </c>
      <c r="M48" s="94">
        <v>152.65</v>
      </c>
      <c r="N48" s="94">
        <v>171.59</v>
      </c>
      <c r="O48" s="94">
        <v>191.66</v>
      </c>
      <c r="P48" s="94">
        <v>212.73</v>
      </c>
      <c r="Q48" s="143"/>
      <c r="R48" s="144"/>
      <c r="S48" s="144"/>
      <c r="T48" s="144"/>
      <c r="U48" s="144"/>
      <c r="V48" s="144"/>
      <c r="W48" s="144"/>
      <c r="X48" s="144"/>
      <c r="Y48" s="144"/>
      <c r="Z48" s="144"/>
      <c r="AA48" s="63"/>
      <c r="AB48" s="64"/>
      <c r="AC48" s="46">
        <v>6.06</v>
      </c>
      <c r="AD48" s="40">
        <v>12.01</v>
      </c>
      <c r="AE48" s="40">
        <v>18.28</v>
      </c>
      <c r="AF48" s="40">
        <v>24.89</v>
      </c>
      <c r="AG48" s="105">
        <f t="shared" si="2"/>
        <v>55</v>
      </c>
      <c r="AH48" s="81"/>
      <c r="AI48" s="105">
        <f t="shared" si="2"/>
        <v>55</v>
      </c>
      <c r="AJ48" s="94">
        <v>6.53</v>
      </c>
      <c r="AK48" s="94">
        <v>13.19</v>
      </c>
      <c r="AL48" s="94">
        <v>20.53</v>
      </c>
      <c r="AM48" s="94">
        <v>22</v>
      </c>
      <c r="AN48" s="95">
        <v>28.81</v>
      </c>
      <c r="AO48" s="96">
        <v>36.26</v>
      </c>
      <c r="AP48" s="96">
        <v>41.27</v>
      </c>
      <c r="AQ48" s="96">
        <v>49.54</v>
      </c>
      <c r="AR48" s="96">
        <v>58.56</v>
      </c>
      <c r="AS48" s="96">
        <v>68.41</v>
      </c>
      <c r="AT48" s="96">
        <v>79.13</v>
      </c>
      <c r="AU48" s="94">
        <v>90.73</v>
      </c>
      <c r="AV48" s="94">
        <v>103.33</v>
      </c>
      <c r="AW48" s="94">
        <v>117.02</v>
      </c>
      <c r="AX48" s="94">
        <v>131.77</v>
      </c>
      <c r="AY48" s="95"/>
      <c r="AZ48" s="96"/>
      <c r="BA48" s="96"/>
      <c r="BB48" s="96"/>
      <c r="BC48" s="96"/>
      <c r="BD48" s="96"/>
      <c r="BE48" s="96"/>
      <c r="BF48" s="96"/>
      <c r="BG48" s="96"/>
      <c r="BH48" s="96"/>
      <c r="BI48" s="63">
        <v>129.68</v>
      </c>
      <c r="BJ48" s="65">
        <v>140.22</v>
      </c>
      <c r="BK48" s="105">
        <f t="shared" si="3"/>
        <v>55</v>
      </c>
    </row>
    <row r="49" spans="1:63" ht="15" customHeight="1">
      <c r="A49" s="106">
        <f t="shared" si="1"/>
        <v>56</v>
      </c>
      <c r="B49" s="33">
        <v>12.55</v>
      </c>
      <c r="C49" s="33">
        <v>25.09</v>
      </c>
      <c r="D49" s="33">
        <v>38.56</v>
      </c>
      <c r="E49" s="33">
        <v>44.88</v>
      </c>
      <c r="F49" s="34">
        <v>57.99</v>
      </c>
      <c r="G49" s="56">
        <v>72.09</v>
      </c>
      <c r="H49" s="59">
        <v>81.01</v>
      </c>
      <c r="I49" s="59">
        <v>96.04</v>
      </c>
      <c r="J49" s="59">
        <v>112.14</v>
      </c>
      <c r="K49" s="59">
        <v>129.38</v>
      </c>
      <c r="L49" s="59">
        <v>147.73</v>
      </c>
      <c r="M49" s="160">
        <v>167.11</v>
      </c>
      <c r="N49" s="161">
        <v>187.62</v>
      </c>
      <c r="O49" s="161">
        <v>209.26</v>
      </c>
      <c r="P49" s="52"/>
      <c r="Q49" s="147"/>
      <c r="R49" s="147"/>
      <c r="S49" s="147"/>
      <c r="T49" s="147"/>
      <c r="U49" s="147"/>
      <c r="V49" s="147"/>
      <c r="W49" s="147"/>
      <c r="X49" s="147"/>
      <c r="Y49" s="147"/>
      <c r="Z49" s="149"/>
      <c r="AA49" s="67"/>
      <c r="AB49" s="61"/>
      <c r="AC49" s="38">
        <v>6.61</v>
      </c>
      <c r="AD49" s="32">
        <v>13.12</v>
      </c>
      <c r="AE49" s="32">
        <v>19.99</v>
      </c>
      <c r="AF49" s="32">
        <v>27.25</v>
      </c>
      <c r="AG49" s="106">
        <f t="shared" si="2"/>
        <v>56</v>
      </c>
      <c r="AH49" s="81"/>
      <c r="AI49" s="106">
        <f t="shared" si="2"/>
        <v>56</v>
      </c>
      <c r="AJ49" s="33">
        <v>7.38</v>
      </c>
      <c r="AK49" s="33">
        <v>14.92</v>
      </c>
      <c r="AL49" s="33">
        <v>23.2</v>
      </c>
      <c r="AM49" s="33">
        <v>24.84</v>
      </c>
      <c r="AN49" s="34">
        <v>32.49</v>
      </c>
      <c r="AO49" s="56">
        <v>40.86</v>
      </c>
      <c r="AP49" s="59">
        <v>46.44</v>
      </c>
      <c r="AQ49" s="59">
        <v>55.68</v>
      </c>
      <c r="AR49" s="59">
        <v>65.75</v>
      </c>
      <c r="AS49" s="59">
        <v>76.72</v>
      </c>
      <c r="AT49" s="59">
        <v>88.65</v>
      </c>
      <c r="AU49" s="160">
        <v>101.53</v>
      </c>
      <c r="AV49" s="161">
        <v>115.51</v>
      </c>
      <c r="AW49" s="161">
        <v>130.64</v>
      </c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66"/>
      <c r="BI49" s="67">
        <v>141.36</v>
      </c>
      <c r="BJ49" s="62">
        <v>152.58</v>
      </c>
      <c r="BK49" s="106">
        <f t="shared" si="3"/>
        <v>56</v>
      </c>
    </row>
    <row r="50" spans="1:63" ht="15" customHeight="1">
      <c r="A50" s="106">
        <f t="shared" si="1"/>
        <v>57</v>
      </c>
      <c r="B50" s="56">
        <v>13.77</v>
      </c>
      <c r="C50" s="56">
        <v>27.54</v>
      </c>
      <c r="D50" s="56">
        <v>42.34</v>
      </c>
      <c r="E50" s="56">
        <v>49.29</v>
      </c>
      <c r="F50" s="56">
        <v>63.71</v>
      </c>
      <c r="G50" s="59">
        <v>79.21</v>
      </c>
      <c r="H50" s="59">
        <v>89.01</v>
      </c>
      <c r="I50" s="59">
        <v>105.51</v>
      </c>
      <c r="J50" s="59">
        <v>123.13</v>
      </c>
      <c r="K50" s="59">
        <v>141.95</v>
      </c>
      <c r="L50" s="59">
        <v>161.91</v>
      </c>
      <c r="M50" s="161">
        <v>182.91</v>
      </c>
      <c r="N50" s="161">
        <v>205.03</v>
      </c>
      <c r="O50" s="52"/>
      <c r="P50" s="66"/>
      <c r="Q50" s="149"/>
      <c r="R50" s="147"/>
      <c r="S50" s="147"/>
      <c r="T50" s="147"/>
      <c r="U50" s="147"/>
      <c r="V50" s="147"/>
      <c r="W50" s="147"/>
      <c r="X50" s="147"/>
      <c r="Y50" s="149"/>
      <c r="Z50" s="149"/>
      <c r="AA50" s="67"/>
      <c r="AB50" s="61"/>
      <c r="AC50" s="38">
        <v>7.24</v>
      </c>
      <c r="AD50" s="68">
        <v>14.39</v>
      </c>
      <c r="AE50" s="68">
        <v>21.94</v>
      </c>
      <c r="AF50" s="68">
        <v>29.94</v>
      </c>
      <c r="AG50" s="106">
        <f t="shared" si="2"/>
        <v>57</v>
      </c>
      <c r="AH50" s="81"/>
      <c r="AI50" s="106">
        <f t="shared" si="2"/>
        <v>57</v>
      </c>
      <c r="AJ50" s="56">
        <v>8.35</v>
      </c>
      <c r="AK50" s="56">
        <v>16.85</v>
      </c>
      <c r="AL50" s="56">
        <v>26.18</v>
      </c>
      <c r="AM50" s="56">
        <v>28.01</v>
      </c>
      <c r="AN50" s="56">
        <v>36.58</v>
      </c>
      <c r="AO50" s="59">
        <v>45.95</v>
      </c>
      <c r="AP50" s="59">
        <v>52.17</v>
      </c>
      <c r="AQ50" s="59">
        <v>62.48</v>
      </c>
      <c r="AR50" s="59">
        <v>73.7</v>
      </c>
      <c r="AS50" s="59">
        <v>85.91</v>
      </c>
      <c r="AT50" s="59">
        <v>99.17</v>
      </c>
      <c r="AU50" s="161">
        <v>113.46</v>
      </c>
      <c r="AV50" s="161">
        <v>128.92</v>
      </c>
      <c r="AW50" s="52"/>
      <c r="AX50" s="66"/>
      <c r="AY50" s="66"/>
      <c r="AZ50" s="52"/>
      <c r="BA50" s="52"/>
      <c r="BB50" s="52"/>
      <c r="BC50" s="52"/>
      <c r="BD50" s="52"/>
      <c r="BE50" s="52"/>
      <c r="BF50" s="52"/>
      <c r="BG50" s="66"/>
      <c r="BH50" s="66"/>
      <c r="BI50" s="67">
        <v>153.91</v>
      </c>
      <c r="BJ50" s="62">
        <v>165.82</v>
      </c>
      <c r="BK50" s="106">
        <f t="shared" si="3"/>
        <v>57</v>
      </c>
    </row>
    <row r="51" spans="1:63" ht="15" customHeight="1">
      <c r="A51" s="106">
        <f t="shared" si="1"/>
        <v>58</v>
      </c>
      <c r="B51" s="56">
        <v>15.14</v>
      </c>
      <c r="C51" s="56">
        <v>30.3</v>
      </c>
      <c r="D51" s="56">
        <v>46.6</v>
      </c>
      <c r="E51" s="56">
        <v>54.25</v>
      </c>
      <c r="F51" s="34">
        <v>70.13</v>
      </c>
      <c r="G51" s="59">
        <v>87.18</v>
      </c>
      <c r="H51" s="59">
        <v>97.93</v>
      </c>
      <c r="I51" s="59">
        <v>116.01</v>
      </c>
      <c r="J51" s="59">
        <v>135.27</v>
      </c>
      <c r="K51" s="59">
        <v>155.75</v>
      </c>
      <c r="L51" s="59">
        <v>177.39</v>
      </c>
      <c r="M51" s="161">
        <v>200.05</v>
      </c>
      <c r="N51" s="52"/>
      <c r="O51" s="66"/>
      <c r="P51" s="66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67"/>
      <c r="AB51" s="61"/>
      <c r="AC51" s="38">
        <v>7.97</v>
      </c>
      <c r="AD51" s="68">
        <v>15.84</v>
      </c>
      <c r="AE51" s="68">
        <v>24.18</v>
      </c>
      <c r="AF51" s="68">
        <v>33.03</v>
      </c>
      <c r="AG51" s="106">
        <f t="shared" si="2"/>
        <v>58</v>
      </c>
      <c r="AH51" s="81"/>
      <c r="AI51" s="106">
        <f t="shared" si="2"/>
        <v>58</v>
      </c>
      <c r="AJ51" s="56">
        <v>9.42</v>
      </c>
      <c r="AK51" s="56">
        <v>19</v>
      </c>
      <c r="AL51" s="56">
        <v>29.49</v>
      </c>
      <c r="AM51" s="56">
        <v>31.51</v>
      </c>
      <c r="AN51" s="34">
        <v>41.11</v>
      </c>
      <c r="AO51" s="59">
        <v>51.58</v>
      </c>
      <c r="AP51" s="59">
        <v>58.5</v>
      </c>
      <c r="AQ51" s="59">
        <v>70</v>
      </c>
      <c r="AR51" s="59">
        <v>82.49</v>
      </c>
      <c r="AS51" s="59">
        <v>96.07</v>
      </c>
      <c r="AT51" s="59">
        <v>110.78</v>
      </c>
      <c r="AU51" s="161">
        <v>126.61</v>
      </c>
      <c r="AV51" s="52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7">
        <v>167.31</v>
      </c>
      <c r="BJ51" s="62">
        <v>179.93</v>
      </c>
      <c r="BK51" s="106">
        <f t="shared" si="3"/>
        <v>58</v>
      </c>
    </row>
    <row r="52" spans="1:63" ht="15" customHeight="1">
      <c r="A52" s="106">
        <f t="shared" si="1"/>
        <v>59</v>
      </c>
      <c r="B52" s="56">
        <v>16.69</v>
      </c>
      <c r="C52" s="56">
        <v>33.41</v>
      </c>
      <c r="D52" s="56">
        <v>51.38</v>
      </c>
      <c r="E52" s="56">
        <v>59.83</v>
      </c>
      <c r="F52" s="34">
        <v>77.32</v>
      </c>
      <c r="G52" s="59">
        <v>96.06</v>
      </c>
      <c r="H52" s="59">
        <v>107.83</v>
      </c>
      <c r="I52" s="59">
        <v>127.6</v>
      </c>
      <c r="J52" s="59">
        <v>148.58</v>
      </c>
      <c r="K52" s="59">
        <v>170.8</v>
      </c>
      <c r="L52" s="59">
        <v>194.17</v>
      </c>
      <c r="M52" s="66"/>
      <c r="N52" s="66"/>
      <c r="O52" s="66"/>
      <c r="P52" s="66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67"/>
      <c r="AB52" s="61"/>
      <c r="AC52" s="38">
        <v>8.8</v>
      </c>
      <c r="AD52" s="68">
        <v>17.51</v>
      </c>
      <c r="AE52" s="68">
        <v>26.76</v>
      </c>
      <c r="AF52" s="68">
        <v>36.56</v>
      </c>
      <c r="AG52" s="106">
        <f t="shared" si="2"/>
        <v>59</v>
      </c>
      <c r="AH52" s="81"/>
      <c r="AI52" s="106">
        <f t="shared" si="2"/>
        <v>59</v>
      </c>
      <c r="AJ52" s="56">
        <v>10.61</v>
      </c>
      <c r="AK52" s="56">
        <v>21.38</v>
      </c>
      <c r="AL52" s="56">
        <v>33.15</v>
      </c>
      <c r="AM52" s="56">
        <v>35.38</v>
      </c>
      <c r="AN52" s="34">
        <v>46.12</v>
      </c>
      <c r="AO52" s="59">
        <v>57.81</v>
      </c>
      <c r="AP52" s="59">
        <v>65.51</v>
      </c>
      <c r="AQ52" s="59">
        <v>78.32</v>
      </c>
      <c r="AR52" s="59">
        <v>92.22</v>
      </c>
      <c r="AS52" s="59">
        <v>107.3</v>
      </c>
      <c r="AT52" s="59">
        <v>123.6</v>
      </c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7">
        <v>181.54</v>
      </c>
      <c r="BJ52" s="62">
        <v>194.91</v>
      </c>
      <c r="BK52" s="106">
        <f t="shared" si="3"/>
        <v>59</v>
      </c>
    </row>
    <row r="53" spans="1:63" ht="15" customHeight="1">
      <c r="A53" s="107">
        <f t="shared" si="1"/>
        <v>60</v>
      </c>
      <c r="B53" s="70">
        <v>18.44</v>
      </c>
      <c r="C53" s="70">
        <v>36.91</v>
      </c>
      <c r="D53" s="70">
        <v>56.76</v>
      </c>
      <c r="E53" s="70">
        <v>66.06</v>
      </c>
      <c r="F53" s="71">
        <v>85.32</v>
      </c>
      <c r="G53" s="159">
        <v>105.91</v>
      </c>
      <c r="H53" s="159">
        <v>118.74</v>
      </c>
      <c r="I53" s="159">
        <v>140.29</v>
      </c>
      <c r="J53" s="159">
        <v>163.06</v>
      </c>
      <c r="K53" s="159">
        <v>187.07</v>
      </c>
      <c r="L53" s="72"/>
      <c r="M53" s="72"/>
      <c r="N53" s="72"/>
      <c r="O53" s="72"/>
      <c r="P53" s="72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73"/>
      <c r="AB53" s="74"/>
      <c r="AC53" s="75">
        <v>9.76</v>
      </c>
      <c r="AD53" s="69">
        <v>19.43</v>
      </c>
      <c r="AE53" s="69">
        <v>29.69</v>
      </c>
      <c r="AF53" s="69">
        <v>40.57</v>
      </c>
      <c r="AG53" s="107">
        <f t="shared" si="2"/>
        <v>60</v>
      </c>
      <c r="AH53" s="81"/>
      <c r="AI53" s="107">
        <f t="shared" si="2"/>
        <v>60</v>
      </c>
      <c r="AJ53" s="70">
        <v>11.93</v>
      </c>
      <c r="AK53" s="70">
        <v>24.01</v>
      </c>
      <c r="AL53" s="70">
        <v>37.2</v>
      </c>
      <c r="AM53" s="70">
        <v>39.67</v>
      </c>
      <c r="AN53" s="71">
        <v>51.67</v>
      </c>
      <c r="AO53" s="159">
        <v>64.72</v>
      </c>
      <c r="AP53" s="159">
        <v>73.29</v>
      </c>
      <c r="AQ53" s="159">
        <v>87.55</v>
      </c>
      <c r="AR53" s="159">
        <v>102.99</v>
      </c>
      <c r="AS53" s="159">
        <v>119.71</v>
      </c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3">
        <v>196.57</v>
      </c>
      <c r="BJ53" s="76">
        <v>210.72</v>
      </c>
      <c r="BK53" s="107">
        <f t="shared" si="3"/>
        <v>60</v>
      </c>
    </row>
    <row r="54" spans="1:60" ht="15" customHeight="1">
      <c r="A54" s="162">
        <f t="shared" si="1"/>
        <v>61</v>
      </c>
      <c r="B54" s="91">
        <v>20.42</v>
      </c>
      <c r="C54" s="91">
        <v>40.84</v>
      </c>
      <c r="D54" s="91">
        <v>62.77</v>
      </c>
      <c r="E54" s="91">
        <v>73</v>
      </c>
      <c r="F54" s="92">
        <v>94.17</v>
      </c>
      <c r="G54" s="93">
        <v>116.73</v>
      </c>
      <c r="H54" s="93">
        <v>130.64</v>
      </c>
      <c r="I54" s="93">
        <v>154.06</v>
      </c>
      <c r="J54" s="93">
        <v>178.68</v>
      </c>
      <c r="K54" s="93"/>
      <c r="L54" s="93"/>
      <c r="M54" s="91"/>
      <c r="N54" s="91"/>
      <c r="O54" s="91"/>
      <c r="P54" s="9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I54" s="162">
        <f>+AI53+1</f>
        <v>61</v>
      </c>
      <c r="AJ54" s="91">
        <v>13.38</v>
      </c>
      <c r="AK54" s="91">
        <v>26.93</v>
      </c>
      <c r="AL54" s="91">
        <v>41.7</v>
      </c>
      <c r="AM54" s="91">
        <v>44.43</v>
      </c>
      <c r="AN54" s="92">
        <v>57.84</v>
      </c>
      <c r="AO54" s="93">
        <v>72.4</v>
      </c>
      <c r="AP54" s="93">
        <v>81.93</v>
      </c>
      <c r="AQ54" s="93">
        <v>97.79</v>
      </c>
      <c r="AR54" s="93">
        <v>114.92</v>
      </c>
      <c r="AS54" s="93"/>
      <c r="AT54" s="93"/>
      <c r="AU54" s="91"/>
      <c r="AV54" s="91"/>
      <c r="AW54" s="91"/>
      <c r="AX54" s="91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ht="15" customHeight="1">
      <c r="A55" s="106">
        <f t="shared" si="1"/>
        <v>62</v>
      </c>
      <c r="B55" s="91">
        <v>22.62</v>
      </c>
      <c r="C55" s="91">
        <v>45.22</v>
      </c>
      <c r="D55" s="91">
        <v>69.43</v>
      </c>
      <c r="E55" s="91">
        <v>80.63</v>
      </c>
      <c r="F55" s="92">
        <v>103.86</v>
      </c>
      <c r="G55" s="93">
        <v>128.49</v>
      </c>
      <c r="H55" s="93">
        <v>143.5</v>
      </c>
      <c r="I55" s="93">
        <v>168.84</v>
      </c>
      <c r="J55" s="93"/>
      <c r="K55" s="93"/>
      <c r="L55" s="93"/>
      <c r="M55" s="91"/>
      <c r="N55" s="91"/>
      <c r="O55" s="91"/>
      <c r="P55" s="9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I55" s="106">
        <f>+AI54+1</f>
        <v>62</v>
      </c>
      <c r="AJ55" s="91">
        <v>15.01</v>
      </c>
      <c r="AK55" s="91">
        <v>30.19</v>
      </c>
      <c r="AL55" s="91">
        <v>46.71</v>
      </c>
      <c r="AM55" s="91">
        <v>49.75</v>
      </c>
      <c r="AN55" s="92">
        <v>64.73</v>
      </c>
      <c r="AO55" s="93">
        <v>80.97</v>
      </c>
      <c r="AP55" s="93">
        <v>91.55</v>
      </c>
      <c r="AQ55" s="93">
        <v>109.16</v>
      </c>
      <c r="AR55" s="93"/>
      <c r="AS55" s="93"/>
      <c r="AT55" s="93"/>
      <c r="AU55" s="91"/>
      <c r="AV55" s="91"/>
      <c r="AW55" s="91"/>
      <c r="AX55" s="91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</row>
    <row r="56" spans="1:60" ht="15" customHeight="1">
      <c r="A56" s="106">
        <f t="shared" si="1"/>
        <v>63</v>
      </c>
      <c r="B56" s="91">
        <v>25.06</v>
      </c>
      <c r="C56" s="91">
        <v>50.04</v>
      </c>
      <c r="D56" s="91">
        <v>76.72</v>
      </c>
      <c r="E56" s="91">
        <v>88.95</v>
      </c>
      <c r="F56" s="92">
        <v>114.33</v>
      </c>
      <c r="G56" s="93">
        <v>141.13</v>
      </c>
      <c r="H56" s="93">
        <v>157.25</v>
      </c>
      <c r="I56" s="93"/>
      <c r="J56" s="93"/>
      <c r="K56" s="93"/>
      <c r="L56" s="93"/>
      <c r="M56" s="91"/>
      <c r="N56" s="91"/>
      <c r="O56" s="91"/>
      <c r="P56" s="9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I56" s="106">
        <f>+AI55+1</f>
        <v>63</v>
      </c>
      <c r="AJ56" s="91">
        <v>16.83</v>
      </c>
      <c r="AK56" s="91">
        <v>33.84</v>
      </c>
      <c r="AL56" s="91">
        <v>52.34</v>
      </c>
      <c r="AM56" s="91">
        <v>55.72</v>
      </c>
      <c r="AN56" s="92">
        <v>72.44</v>
      </c>
      <c r="AO56" s="93">
        <v>90.54</v>
      </c>
      <c r="AP56" s="93">
        <v>102.26</v>
      </c>
      <c r="AQ56" s="93"/>
      <c r="AR56" s="93"/>
      <c r="AS56" s="93"/>
      <c r="AT56" s="93"/>
      <c r="AU56" s="91"/>
      <c r="AV56" s="91"/>
      <c r="AW56" s="91"/>
      <c r="AX56" s="91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</row>
    <row r="57" spans="1:60" ht="15" customHeight="1">
      <c r="A57" s="106">
        <f t="shared" si="1"/>
        <v>64</v>
      </c>
      <c r="B57" s="91">
        <v>27.73</v>
      </c>
      <c r="C57" s="91">
        <v>55.29</v>
      </c>
      <c r="D57" s="91">
        <v>84.61</v>
      </c>
      <c r="E57" s="91">
        <v>97.88</v>
      </c>
      <c r="F57" s="92">
        <v>125.53</v>
      </c>
      <c r="G57" s="93">
        <v>154.57</v>
      </c>
      <c r="H57" s="93"/>
      <c r="I57" s="93"/>
      <c r="J57" s="93"/>
      <c r="K57" s="93"/>
      <c r="L57" s="93"/>
      <c r="M57" s="91"/>
      <c r="N57" s="91"/>
      <c r="O57" s="91"/>
      <c r="P57" s="9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I57" s="106">
        <f>+AI56+1</f>
        <v>64</v>
      </c>
      <c r="AJ57" s="91">
        <v>18.88</v>
      </c>
      <c r="AK57" s="91">
        <v>37.95</v>
      </c>
      <c r="AL57" s="91">
        <v>58.66</v>
      </c>
      <c r="AM57" s="91">
        <v>62.41</v>
      </c>
      <c r="AN57" s="92">
        <v>81.06</v>
      </c>
      <c r="AO57" s="93">
        <v>101.2</v>
      </c>
      <c r="AP57" s="93"/>
      <c r="AQ57" s="93"/>
      <c r="AR57" s="93"/>
      <c r="AS57" s="93"/>
      <c r="AT57" s="93"/>
      <c r="AU57" s="91"/>
      <c r="AV57" s="91"/>
      <c r="AW57" s="91"/>
      <c r="AX57" s="91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</row>
    <row r="58" spans="1:60" ht="15" customHeight="1">
      <c r="A58" s="106">
        <f t="shared" si="1"/>
        <v>65</v>
      </c>
      <c r="B58" s="94">
        <v>30.61</v>
      </c>
      <c r="C58" s="94">
        <v>60.93</v>
      </c>
      <c r="D58" s="94">
        <v>93.04</v>
      </c>
      <c r="E58" s="94">
        <v>107.38</v>
      </c>
      <c r="F58" s="95">
        <v>137.38</v>
      </c>
      <c r="G58" s="96"/>
      <c r="H58" s="96"/>
      <c r="I58" s="96"/>
      <c r="J58" s="96"/>
      <c r="K58" s="96"/>
      <c r="L58" s="96"/>
      <c r="M58" s="94"/>
      <c r="N58" s="94"/>
      <c r="O58" s="94"/>
      <c r="P58" s="94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I58" s="106">
        <f>+AI57+1</f>
        <v>65</v>
      </c>
      <c r="AJ58" s="94">
        <v>21.2</v>
      </c>
      <c r="AK58" s="94">
        <v>42.58</v>
      </c>
      <c r="AL58" s="94">
        <v>65.77</v>
      </c>
      <c r="AM58" s="94">
        <v>69.9</v>
      </c>
      <c r="AN58" s="95">
        <v>90.67</v>
      </c>
      <c r="AO58" s="96"/>
      <c r="AP58" s="96"/>
      <c r="AQ58" s="96"/>
      <c r="AR58" s="96"/>
      <c r="AS58" s="96"/>
      <c r="AT58" s="96"/>
      <c r="AU58" s="94"/>
      <c r="AV58" s="94"/>
      <c r="AW58" s="94"/>
      <c r="AX58" s="94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</row>
    <row r="59" spans="36:39" ht="9.75" customHeight="1">
      <c r="AJ59" s="31"/>
      <c r="AK59" s="31"/>
      <c r="AL59" s="31"/>
      <c r="AM59" s="31"/>
    </row>
    <row r="60" spans="36:39" ht="9.75" customHeight="1">
      <c r="AJ60" s="31"/>
      <c r="AK60" s="31"/>
      <c r="AL60" s="31"/>
      <c r="AM60" s="31"/>
    </row>
    <row r="61" spans="36:39" ht="9.75" customHeight="1">
      <c r="AJ61" s="31"/>
      <c r="AK61" s="31"/>
      <c r="AL61" s="31"/>
      <c r="AM61" s="31"/>
    </row>
    <row r="62" spans="36:39" ht="9.75" customHeight="1">
      <c r="AJ62" s="31"/>
      <c r="AK62" s="31"/>
      <c r="AL62" s="31"/>
      <c r="AM62" s="31"/>
    </row>
    <row r="63" spans="36:39" ht="9.75" customHeight="1">
      <c r="AJ63" s="31"/>
      <c r="AK63" s="31"/>
      <c r="AL63" s="31"/>
      <c r="AM63" s="31"/>
    </row>
    <row r="64" spans="36:39" ht="9.75" customHeight="1">
      <c r="AJ64" s="31"/>
      <c r="AK64" s="31"/>
      <c r="AL64" s="31"/>
      <c r="AM64" s="31"/>
    </row>
    <row r="65" spans="36:39" ht="9.75" customHeight="1">
      <c r="AJ65" s="31"/>
      <c r="AK65" s="31"/>
      <c r="AL65" s="31"/>
      <c r="AM65" s="31"/>
    </row>
    <row r="66" spans="36:39" ht="9.75" customHeight="1">
      <c r="AJ66" s="31"/>
      <c r="AK66" s="31"/>
      <c r="AL66" s="31"/>
      <c r="AM66" s="31"/>
    </row>
    <row r="67" spans="36:39" ht="9.75" customHeight="1">
      <c r="AJ67" s="31"/>
      <c r="AK67" s="31"/>
      <c r="AL67" s="31"/>
      <c r="AM67" s="31"/>
    </row>
    <row r="68" spans="36:39" ht="9.75" customHeight="1">
      <c r="AJ68" s="31"/>
      <c r="AK68" s="31"/>
      <c r="AL68" s="31"/>
      <c r="AM68" s="31"/>
    </row>
    <row r="69" spans="36:39" ht="9.75" customHeight="1">
      <c r="AJ69" s="31"/>
      <c r="AK69" s="31"/>
      <c r="AL69" s="31"/>
      <c r="AM69" s="31"/>
    </row>
    <row r="70" spans="36:39" ht="9.75" customHeight="1">
      <c r="AJ70" s="31"/>
      <c r="AK70" s="31"/>
      <c r="AL70" s="31"/>
      <c r="AM70" s="31"/>
    </row>
    <row r="71" spans="36:39" ht="9.75" customHeight="1">
      <c r="AJ71" s="31"/>
      <c r="AK71" s="31"/>
      <c r="AL71" s="31"/>
      <c r="AM71" s="31"/>
    </row>
    <row r="72" spans="36:39" ht="9.75" customHeight="1">
      <c r="AJ72" s="31"/>
      <c r="AK72" s="31"/>
      <c r="AL72" s="31"/>
      <c r="AM72" s="31"/>
    </row>
    <row r="73" spans="36:39" ht="9.75" customHeight="1">
      <c r="AJ73" s="31"/>
      <c r="AK73" s="31"/>
      <c r="AL73" s="31"/>
      <c r="AM73" s="31"/>
    </row>
    <row r="74" spans="36:39" ht="9.75" customHeight="1">
      <c r="AJ74" s="31"/>
      <c r="AK74" s="31"/>
      <c r="AL74" s="31"/>
      <c r="AM74" s="31"/>
    </row>
    <row r="75" spans="36:39" ht="9.75" customHeight="1">
      <c r="AJ75" s="31"/>
      <c r="AK75" s="31"/>
      <c r="AL75" s="31"/>
      <c r="AM75" s="31"/>
    </row>
    <row r="76" spans="36:39" ht="9.75" customHeight="1">
      <c r="AJ76" s="31"/>
      <c r="AK76" s="31"/>
      <c r="AL76" s="31"/>
      <c r="AM76" s="31"/>
    </row>
    <row r="77" spans="36:39" ht="9.75" customHeight="1">
      <c r="AJ77" s="31"/>
      <c r="AK77" s="31"/>
      <c r="AL77" s="31"/>
      <c r="AM77" s="31"/>
    </row>
    <row r="78" spans="36:39" ht="9.75" customHeight="1">
      <c r="AJ78" s="31"/>
      <c r="AK78" s="31"/>
      <c r="AL78" s="31"/>
      <c r="AM78" s="31"/>
    </row>
    <row r="79" spans="36:39" ht="9.75" customHeight="1">
      <c r="AJ79" s="31"/>
      <c r="AK79" s="31"/>
      <c r="AL79" s="31"/>
      <c r="AM79" s="31"/>
    </row>
    <row r="80" spans="36:39" ht="9.75" customHeight="1">
      <c r="AJ80" s="31"/>
      <c r="AK80" s="31"/>
      <c r="AL80" s="31"/>
      <c r="AM80" s="31"/>
    </row>
    <row r="81" spans="36:39" ht="9.75" customHeight="1">
      <c r="AJ81" s="31"/>
      <c r="AK81" s="31"/>
      <c r="AL81" s="31"/>
      <c r="AM81" s="31"/>
    </row>
    <row r="82" spans="36:39" ht="9.75" customHeight="1">
      <c r="AJ82" s="31"/>
      <c r="AK82" s="31"/>
      <c r="AL82" s="31"/>
      <c r="AM82" s="31"/>
    </row>
    <row r="83" spans="36:39" ht="9.75" customHeight="1">
      <c r="AJ83" s="31"/>
      <c r="AK83" s="31"/>
      <c r="AL83" s="31"/>
      <c r="AM83" s="31"/>
    </row>
    <row r="84" spans="36:39" ht="9.75" customHeight="1">
      <c r="AJ84" s="31"/>
      <c r="AK84" s="31"/>
      <c r="AL84" s="31"/>
      <c r="AM84" s="31"/>
    </row>
    <row r="85" spans="36:39" ht="9.75" customHeight="1">
      <c r="AJ85" s="31"/>
      <c r="AK85" s="31"/>
      <c r="AL85" s="31"/>
      <c r="AM85" s="31"/>
    </row>
    <row r="86" spans="36:39" ht="9.75" customHeight="1">
      <c r="AJ86" s="31"/>
      <c r="AK86" s="31"/>
      <c r="AL86" s="31"/>
      <c r="AM86" s="31"/>
    </row>
    <row r="87" spans="36:39" ht="9.75" customHeight="1">
      <c r="AJ87" s="31"/>
      <c r="AK87" s="31"/>
      <c r="AL87" s="31"/>
      <c r="AM87" s="31"/>
    </row>
    <row r="88" spans="36:39" ht="9.75" customHeight="1">
      <c r="AJ88" s="31"/>
      <c r="AK88" s="31"/>
      <c r="AL88" s="31"/>
      <c r="AM88" s="31"/>
    </row>
    <row r="89" spans="36:39" ht="9.75" customHeight="1">
      <c r="AJ89" s="31"/>
      <c r="AK89" s="31"/>
      <c r="AL89" s="31"/>
      <c r="AM89" s="31"/>
    </row>
    <row r="90" spans="36:39" ht="9.75" customHeight="1">
      <c r="AJ90" s="31"/>
      <c r="AK90" s="31"/>
      <c r="AL90" s="31"/>
      <c r="AM90" s="31"/>
    </row>
    <row r="91" spans="36:39" ht="9.75" customHeight="1">
      <c r="AJ91" s="31"/>
      <c r="AK91" s="31"/>
      <c r="AL91" s="31"/>
      <c r="AM91" s="31"/>
    </row>
    <row r="92" spans="36:39" ht="9.75" customHeight="1">
      <c r="AJ92" s="31"/>
      <c r="AK92" s="31"/>
      <c r="AL92" s="31"/>
      <c r="AM92" s="31"/>
    </row>
    <row r="93" spans="36:39" ht="9.75" customHeight="1">
      <c r="AJ93" s="31"/>
      <c r="AK93" s="31"/>
      <c r="AL93" s="31"/>
      <c r="AM93" s="31"/>
    </row>
    <row r="94" spans="36:39" ht="9.75" customHeight="1">
      <c r="AJ94" s="31"/>
      <c r="AK94" s="31"/>
      <c r="AL94" s="31"/>
      <c r="AM94" s="31"/>
    </row>
    <row r="95" spans="36:39" ht="9.75" customHeight="1">
      <c r="AJ95" s="31"/>
      <c r="AK95" s="31"/>
      <c r="AL95" s="31"/>
      <c r="AM95" s="31"/>
    </row>
    <row r="96" spans="36:39" ht="9.75" customHeight="1">
      <c r="AJ96" s="31"/>
      <c r="AK96" s="31"/>
      <c r="AL96" s="31"/>
      <c r="AM96" s="31"/>
    </row>
    <row r="97" spans="36:39" ht="9.75" customHeight="1">
      <c r="AJ97" s="31"/>
      <c r="AK97" s="31"/>
      <c r="AL97" s="31"/>
      <c r="AM97" s="31"/>
    </row>
    <row r="98" spans="36:39" ht="9.75" customHeight="1">
      <c r="AJ98" s="31"/>
      <c r="AK98" s="31"/>
      <c r="AL98" s="31"/>
      <c r="AM98" s="31"/>
    </row>
    <row r="99" spans="36:39" ht="9.75" customHeight="1">
      <c r="AJ99" s="31"/>
      <c r="AK99" s="31"/>
      <c r="AL99" s="31"/>
      <c r="AM99" s="31"/>
    </row>
    <row r="101" spans="36:39" ht="9.75" customHeight="1">
      <c r="AJ101" s="31"/>
      <c r="AK101" s="31"/>
      <c r="AL101" s="31"/>
      <c r="AM101" s="31"/>
    </row>
    <row r="102" spans="36:39" ht="9.75" customHeight="1">
      <c r="AJ102" s="31"/>
      <c r="AK102" s="31"/>
      <c r="AL102" s="31"/>
      <c r="AM102" s="31"/>
    </row>
    <row r="103" spans="36:39" ht="9.75" customHeight="1">
      <c r="AJ103" s="31"/>
      <c r="AK103" s="31"/>
      <c r="AL103" s="31"/>
      <c r="AM103" s="31"/>
    </row>
    <row r="104" spans="36:39" ht="9.75" customHeight="1">
      <c r="AJ104" s="31"/>
      <c r="AK104" s="31"/>
      <c r="AL104" s="31"/>
      <c r="AM104" s="31"/>
    </row>
    <row r="105" spans="36:39" ht="9.75" customHeight="1">
      <c r="AJ105" s="31"/>
      <c r="AK105" s="31"/>
      <c r="AL105" s="31"/>
      <c r="AM105" s="31"/>
    </row>
    <row r="106" spans="36:39" ht="9.75" customHeight="1">
      <c r="AJ106" s="31"/>
      <c r="AK106" s="31"/>
      <c r="AL106" s="31"/>
      <c r="AM106" s="31"/>
    </row>
    <row r="107" spans="36:39" ht="9.75" customHeight="1">
      <c r="AJ107" s="31"/>
      <c r="AK107" s="31"/>
      <c r="AL107" s="31"/>
      <c r="AM107" s="31"/>
    </row>
    <row r="108" spans="36:39" ht="9.75" customHeight="1">
      <c r="AJ108" s="31"/>
      <c r="AK108" s="31"/>
      <c r="AL108" s="31"/>
      <c r="AM108" s="31"/>
    </row>
    <row r="109" spans="36:39" ht="9.75" customHeight="1">
      <c r="AJ109" s="31"/>
      <c r="AK109" s="31"/>
      <c r="AL109" s="31"/>
      <c r="AM109" s="31"/>
    </row>
    <row r="110" spans="36:39" ht="9.75" customHeight="1">
      <c r="AJ110" s="31"/>
      <c r="AK110" s="31"/>
      <c r="AL110" s="31"/>
      <c r="AM110" s="31"/>
    </row>
    <row r="111" spans="36:39" ht="9.75" customHeight="1">
      <c r="AJ111" s="31"/>
      <c r="AK111" s="31"/>
      <c r="AL111" s="31"/>
      <c r="AM111" s="31"/>
    </row>
    <row r="112" spans="36:39" ht="9.75" customHeight="1">
      <c r="AJ112" s="31"/>
      <c r="AK112" s="31"/>
      <c r="AL112" s="31"/>
      <c r="AM112" s="31"/>
    </row>
    <row r="113" spans="36:39" ht="9.75" customHeight="1">
      <c r="AJ113" s="31"/>
      <c r="AK113" s="31"/>
      <c r="AL113" s="31"/>
      <c r="AM113" s="31"/>
    </row>
    <row r="114" spans="36:39" ht="9.75" customHeight="1">
      <c r="AJ114" s="31"/>
      <c r="AK114" s="31"/>
      <c r="AL114" s="31"/>
      <c r="AM114" s="31"/>
    </row>
    <row r="115" spans="36:39" ht="9.75" customHeight="1">
      <c r="AJ115" s="31"/>
      <c r="AK115" s="31"/>
      <c r="AL115" s="31"/>
      <c r="AM115" s="31"/>
    </row>
    <row r="116" spans="36:39" ht="9.75" customHeight="1">
      <c r="AJ116" s="31"/>
      <c r="AK116" s="31"/>
      <c r="AL116" s="31"/>
      <c r="AM116" s="31"/>
    </row>
    <row r="117" spans="36:39" ht="9.75" customHeight="1">
      <c r="AJ117" s="31"/>
      <c r="AK117" s="31"/>
      <c r="AL117" s="31"/>
      <c r="AM117" s="31"/>
    </row>
    <row r="118" spans="36:39" ht="9.75" customHeight="1">
      <c r="AJ118" s="31"/>
      <c r="AK118" s="31"/>
      <c r="AL118" s="31"/>
      <c r="AM118" s="31"/>
    </row>
    <row r="119" spans="36:39" ht="9.75" customHeight="1">
      <c r="AJ119" s="31"/>
      <c r="AK119" s="31"/>
      <c r="AL119" s="31"/>
      <c r="AM119" s="31"/>
    </row>
    <row r="120" spans="36:39" ht="9.75" customHeight="1">
      <c r="AJ120" s="31"/>
      <c r="AK120" s="31"/>
      <c r="AL120" s="31"/>
      <c r="AM120" s="31"/>
    </row>
    <row r="121" spans="36:39" ht="9.75" customHeight="1">
      <c r="AJ121" s="31"/>
      <c r="AK121" s="31"/>
      <c r="AL121" s="31"/>
      <c r="AM121" s="31"/>
    </row>
    <row r="122" spans="36:39" ht="9.75" customHeight="1">
      <c r="AJ122" s="31"/>
      <c r="AK122" s="31"/>
      <c r="AL122" s="31"/>
      <c r="AM122" s="31"/>
    </row>
    <row r="123" spans="36:39" ht="9.75" customHeight="1">
      <c r="AJ123" s="31"/>
      <c r="AK123" s="31"/>
      <c r="AL123" s="31"/>
      <c r="AM123" s="31"/>
    </row>
    <row r="124" spans="36:39" ht="9.75" customHeight="1">
      <c r="AJ124" s="31"/>
      <c r="AK124" s="31"/>
      <c r="AL124" s="31"/>
      <c r="AM124" s="31"/>
    </row>
    <row r="125" spans="36:39" ht="9.75" customHeight="1">
      <c r="AJ125" s="31"/>
      <c r="AK125" s="31"/>
      <c r="AL125" s="31"/>
      <c r="AM125" s="31"/>
    </row>
    <row r="126" spans="36:39" ht="9.75" customHeight="1">
      <c r="AJ126" s="31"/>
      <c r="AK126" s="31"/>
      <c r="AL126" s="31"/>
      <c r="AM126" s="31"/>
    </row>
    <row r="127" spans="36:39" ht="9.75" customHeight="1">
      <c r="AJ127" s="31"/>
      <c r="AK127" s="31"/>
      <c r="AL127" s="31"/>
      <c r="AM127" s="31"/>
    </row>
    <row r="128" spans="36:39" ht="9.75" customHeight="1">
      <c r="AJ128" s="31"/>
      <c r="AK128" s="31"/>
      <c r="AL128" s="31"/>
      <c r="AM128" s="31"/>
    </row>
    <row r="129" spans="36:39" ht="9.75" customHeight="1">
      <c r="AJ129" s="31"/>
      <c r="AK129" s="31"/>
      <c r="AL129" s="31"/>
      <c r="AM129" s="31"/>
    </row>
    <row r="130" spans="36:39" ht="9.75" customHeight="1">
      <c r="AJ130" s="31"/>
      <c r="AK130" s="31"/>
      <c r="AL130" s="31"/>
      <c r="AM130" s="31"/>
    </row>
    <row r="131" spans="36:39" ht="9.75" customHeight="1">
      <c r="AJ131" s="31"/>
      <c r="AK131" s="31"/>
      <c r="AL131" s="31"/>
      <c r="AM131" s="31"/>
    </row>
    <row r="132" spans="36:39" ht="9.75" customHeight="1">
      <c r="AJ132" s="31"/>
      <c r="AK132" s="31"/>
      <c r="AL132" s="31"/>
      <c r="AM132" s="31"/>
    </row>
    <row r="133" spans="36:39" ht="9.75" customHeight="1">
      <c r="AJ133" s="31"/>
      <c r="AK133" s="31"/>
      <c r="AL133" s="31"/>
      <c r="AM133" s="31"/>
    </row>
    <row r="134" spans="36:39" ht="9.75" customHeight="1">
      <c r="AJ134" s="31"/>
      <c r="AK134" s="31"/>
      <c r="AL134" s="31"/>
      <c r="AM134" s="31"/>
    </row>
    <row r="135" spans="36:39" ht="9.75" customHeight="1">
      <c r="AJ135" s="31"/>
      <c r="AK135" s="31"/>
      <c r="AL135" s="31"/>
      <c r="AM135" s="31"/>
    </row>
    <row r="136" spans="36:39" ht="9.75" customHeight="1">
      <c r="AJ136" s="31"/>
      <c r="AK136" s="31"/>
      <c r="AL136" s="31"/>
      <c r="AM136" s="31"/>
    </row>
    <row r="137" spans="36:39" ht="9.75" customHeight="1">
      <c r="AJ137" s="31"/>
      <c r="AK137" s="31"/>
      <c r="AL137" s="31"/>
      <c r="AM137" s="31"/>
    </row>
    <row r="138" spans="36:39" ht="9.75" customHeight="1">
      <c r="AJ138" s="31"/>
      <c r="AK138" s="31"/>
      <c r="AL138" s="31"/>
      <c r="AM138" s="31"/>
    </row>
    <row r="139" spans="36:39" ht="9.75" customHeight="1">
      <c r="AJ139" s="31"/>
      <c r="AK139" s="31"/>
      <c r="AL139" s="31"/>
      <c r="AM139" s="31"/>
    </row>
    <row r="140" spans="36:39" ht="9.75" customHeight="1">
      <c r="AJ140" s="31"/>
      <c r="AK140" s="31"/>
      <c r="AL140" s="31"/>
      <c r="AM140" s="31"/>
    </row>
    <row r="141" spans="36:39" ht="9.75" customHeight="1">
      <c r="AJ141" s="31"/>
      <c r="AK141" s="31"/>
      <c r="AL141" s="31"/>
      <c r="AM141" s="31"/>
    </row>
    <row r="142" spans="36:39" ht="9.75" customHeight="1">
      <c r="AJ142" s="31"/>
      <c r="AK142" s="31"/>
      <c r="AL142" s="31"/>
      <c r="AM142" s="31"/>
    </row>
    <row r="143" spans="36:39" ht="9.75" customHeight="1">
      <c r="AJ143" s="31"/>
      <c r="AK143" s="31"/>
      <c r="AL143" s="31"/>
      <c r="AM143" s="31"/>
    </row>
    <row r="144" spans="36:39" ht="9.75" customHeight="1">
      <c r="AJ144" s="31"/>
      <c r="AK144" s="31"/>
      <c r="AL144" s="31"/>
      <c r="AM144" s="31"/>
    </row>
    <row r="145" spans="36:39" ht="9.75" customHeight="1">
      <c r="AJ145" s="31"/>
      <c r="AK145" s="31"/>
      <c r="AL145" s="31"/>
      <c r="AM145" s="31"/>
    </row>
  </sheetData>
  <sheetProtection password="F2C1" sheet="1" objects="1" scenarios="1"/>
  <mergeCells count="15">
    <mergeCell ref="A6:A7"/>
    <mergeCell ref="B5:Z5"/>
    <mergeCell ref="B4:Z4"/>
    <mergeCell ref="AJ6:BH6"/>
    <mergeCell ref="B6:Z6"/>
    <mergeCell ref="B1:Z1"/>
    <mergeCell ref="BK6:BK7"/>
    <mergeCell ref="AC1:BK1"/>
    <mergeCell ref="B2:Z2"/>
    <mergeCell ref="AJ2:BH2"/>
    <mergeCell ref="AG6:AG7"/>
    <mergeCell ref="B3:Z3"/>
    <mergeCell ref="AJ5:BH5"/>
    <mergeCell ref="AJ4:BH4"/>
    <mergeCell ref="AJ3:BH3"/>
  </mergeCells>
  <printOptions horizontalCentered="1"/>
  <pageMargins left="0" right="0" top="0" bottom="0" header="0.511811023622047" footer="0.511811023622047"/>
  <pageSetup horizontalDpi="600" verticalDpi="600" orientation="landscape" paperSize="9" scale="65" r:id="rId1"/>
  <rowBreaks count="1" manualBreakCount="1">
    <brk id="58" max="255" man="1"/>
  </rowBreaks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thailife</dc:creator>
  <cp:keywords/>
  <dc:description/>
  <cp:lastModifiedBy>NEXT Speed</cp:lastModifiedBy>
  <cp:lastPrinted>2011-08-16T02:56:50Z</cp:lastPrinted>
  <dcterms:created xsi:type="dcterms:W3CDTF">2001-11-30T07:34:34Z</dcterms:created>
  <dcterms:modified xsi:type="dcterms:W3CDTF">2022-03-17T03:01:21Z</dcterms:modified>
  <cp:category/>
  <cp:version/>
  <cp:contentType/>
  <cp:contentStatus/>
</cp:coreProperties>
</file>