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p\Desktop\บริษัทประกันชีวิต\"/>
    </mc:Choice>
  </mc:AlternateContent>
  <xr:revisionPtr revIDLastSave="0" documentId="8_{4E3AD1F4-988E-41E2-978A-D71A40229B46}" xr6:coauthVersionLast="47" xr6:coauthVersionMax="47" xr10:uidLastSave="{00000000-0000-0000-0000-000000000000}"/>
  <workbookProtection workbookAlgorithmName="SHA-512" workbookHashValue="gtwEj1oDUUF6eMq22ts2G9Kx9aWS+o/cscqFDlzAE9kRV9yDKDsUlY9sPjZHJasuujCv0FJWcnxmiCPuDsgDhA==" workbookSaltValue="IPYko8Q5KcmRDo5bd0GhNw==" workbookSpinCount="100000" lockStructure="1"/>
  <bookViews>
    <workbookView xWindow="225" yWindow="840" windowWidth="21375" windowHeight="12660" xr2:uid="{00000000-000D-0000-FFFF-FFFF00000000}"/>
  </bookViews>
  <sheets>
    <sheet name="Member Input" sheetId="9" r:id="rId1"/>
    <sheet name="Premium Rate" sheetId="25" r:id="rId2"/>
    <sheet name="Policy Input" sheetId="1" state="hidden" r:id="rId3"/>
    <sheet name="Prem_Check" sheetId="24" state="hidden" r:id="rId4"/>
    <sheet name="Gross Premium Rate&gt;&gt;" sheetId="5" state="hidden" r:id="rId5"/>
    <sheet name="Total Plan 1" sheetId="23" state="hidden" r:id="rId6"/>
    <sheet name="Life plan1" sheetId="4" state="hidden" r:id="rId7"/>
    <sheet name="TPD plan1" sheetId="17" state="hidden" r:id="rId8"/>
  </sheets>
  <externalReferences>
    <externalReference r:id="rId9"/>
  </externalReferences>
  <definedNames>
    <definedName name="_xlnm.Print_Area" localSheetId="0">'Member Input'!$A$1:$C$37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9" l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Q37" i="9" s="1"/>
  <c r="Q38" i="9" s="1"/>
  <c r="Q39" i="9" s="1"/>
  <c r="Q40" i="9" s="1"/>
  <c r="Q41" i="9" s="1"/>
  <c r="Q42" i="9" s="1"/>
  <c r="Q43" i="9" s="1"/>
  <c r="Q44" i="9" s="1"/>
  <c r="Q45" i="9" s="1"/>
  <c r="Q46" i="9" s="1"/>
  <c r="Q47" i="9" s="1"/>
  <c r="Q48" i="9" s="1"/>
  <c r="Q49" i="9" s="1"/>
  <c r="Q50" i="9" s="1"/>
  <c r="Q51" i="9" s="1"/>
  <c r="Q52" i="9" s="1"/>
  <c r="Q53" i="9" s="1"/>
  <c r="Q54" i="9" s="1"/>
  <c r="Q55" i="9" s="1"/>
  <c r="Q56" i="9" s="1"/>
  <c r="Q57" i="9" s="1"/>
  <c r="Q58" i="9" s="1"/>
  <c r="Q59" i="9" s="1"/>
  <c r="Q60" i="9" s="1"/>
  <c r="Q61" i="9" s="1"/>
  <c r="Q62" i="9" s="1"/>
  <c r="Q63" i="9" s="1"/>
  <c r="Q64" i="9" s="1"/>
  <c r="Q65" i="9" s="1"/>
  <c r="Q66" i="9" s="1"/>
  <c r="Q67" i="9" s="1"/>
  <c r="Q68" i="9" s="1"/>
  <c r="Q69" i="9" s="1"/>
  <c r="B8" i="9"/>
  <c r="BB48" i="25"/>
  <c r="BB49" i="25" s="1"/>
  <c r="BB50" i="25" s="1"/>
  <c r="BB51" i="25" s="1"/>
  <c r="BB52" i="25" s="1"/>
  <c r="BB53" i="25" s="1"/>
  <c r="BB54" i="25" s="1"/>
  <c r="BB55" i="25" s="1"/>
  <c r="BB56" i="25" s="1"/>
  <c r="AB48" i="25"/>
  <c r="AB49" i="25" s="1"/>
  <c r="AB50" i="25" s="1"/>
  <c r="AB51" i="25" s="1"/>
  <c r="AB52" i="25" s="1"/>
  <c r="AB53" i="25" s="1"/>
  <c r="AB54" i="25" s="1"/>
  <c r="AB55" i="25" s="1"/>
  <c r="AB56" i="25" s="1"/>
  <c r="AA48" i="25"/>
  <c r="AA49" i="25"/>
  <c r="AA50" i="25"/>
  <c r="AA51" i="25"/>
  <c r="AA52" i="25" s="1"/>
  <c r="AA53" i="25" s="1"/>
  <c r="AA54" i="25" s="1"/>
  <c r="AA55" i="25" s="1"/>
  <c r="AA56" i="25" s="1"/>
  <c r="A48" i="25"/>
  <c r="A49" i="25"/>
  <c r="A50" i="25"/>
  <c r="A51" i="25" s="1"/>
  <c r="A52" i="25" s="1"/>
  <c r="A53" i="25" s="1"/>
  <c r="A54" i="25" s="1"/>
  <c r="A55" i="25" s="1"/>
  <c r="A56" i="25" s="1"/>
  <c r="BB10" i="25"/>
  <c r="BB11" i="25"/>
  <c r="BB12" i="25" s="1"/>
  <c r="BB13" i="25" s="1"/>
  <c r="BB14" i="25" s="1"/>
  <c r="BB15" i="25" s="1"/>
  <c r="BB16" i="25" s="1"/>
  <c r="BB17" i="25" s="1"/>
  <c r="BB18" i="25" s="1"/>
  <c r="BB19" i="25" s="1"/>
  <c r="BB20" i="25" s="1"/>
  <c r="BB21" i="25" s="1"/>
  <c r="BB22" i="25" s="1"/>
  <c r="BB23" i="25" s="1"/>
  <c r="BB24" i="25" s="1"/>
  <c r="BB25" i="25" s="1"/>
  <c r="BB26" i="25" s="1"/>
  <c r="BB27" i="25" s="1"/>
  <c r="BB28" i="25" s="1"/>
  <c r="BB29" i="25" s="1"/>
  <c r="BB30" i="25" s="1"/>
  <c r="BB31" i="25" s="1"/>
  <c r="BB32" i="25" s="1"/>
  <c r="BB33" i="25" s="1"/>
  <c r="BB34" i="25" s="1"/>
  <c r="BB35" i="25" s="1"/>
  <c r="BB36" i="25" s="1"/>
  <c r="BB37" i="25" s="1"/>
  <c r="BB38" i="25" s="1"/>
  <c r="BB39" i="25" s="1"/>
  <c r="BB40" i="25" s="1"/>
  <c r="BB41" i="25" s="1"/>
  <c r="BB42" i="25" s="1"/>
  <c r="BB43" i="25" s="1"/>
  <c r="BB44" i="25" s="1"/>
  <c r="BB45" i="25" s="1"/>
  <c r="BB46" i="25" s="1"/>
  <c r="AB10" i="25"/>
  <c r="AB11" i="25" s="1"/>
  <c r="AB12" i="25" s="1"/>
  <c r="AB13" i="25" s="1"/>
  <c r="AB14" i="25" s="1"/>
  <c r="AB15" i="25" s="1"/>
  <c r="AB16" i="25" s="1"/>
  <c r="AB17" i="25" s="1"/>
  <c r="AB18" i="25" s="1"/>
  <c r="AB19" i="25" s="1"/>
  <c r="AB20" i="25" s="1"/>
  <c r="AB21" i="25" s="1"/>
  <c r="AB22" i="25" s="1"/>
  <c r="AB23" i="25" s="1"/>
  <c r="AB24" i="25" s="1"/>
  <c r="AB25" i="25" s="1"/>
  <c r="AB26" i="25" s="1"/>
  <c r="AB27" i="25" s="1"/>
  <c r="AB28" i="25" s="1"/>
  <c r="AB29" i="25" s="1"/>
  <c r="AB30" i="25" s="1"/>
  <c r="AB31" i="25" s="1"/>
  <c r="AB32" i="25" s="1"/>
  <c r="AB33" i="25" s="1"/>
  <c r="AB34" i="25" s="1"/>
  <c r="AB35" i="25" s="1"/>
  <c r="AB36" i="25" s="1"/>
  <c r="AB37" i="25" s="1"/>
  <c r="AB38" i="25" s="1"/>
  <c r="AB39" i="25" s="1"/>
  <c r="AB40" i="25" s="1"/>
  <c r="AB41" i="25" s="1"/>
  <c r="AB42" i="25" s="1"/>
  <c r="AB43" i="25" s="1"/>
  <c r="AB44" i="25" s="1"/>
  <c r="AB45" i="25" s="1"/>
  <c r="AB46" i="25" s="1"/>
  <c r="AA10" i="25"/>
  <c r="AA11" i="25" s="1"/>
  <c r="AA12" i="25" s="1"/>
  <c r="AA13" i="25" s="1"/>
  <c r="AA14" i="25" s="1"/>
  <c r="AA15" i="25" s="1"/>
  <c r="AA16" i="25" s="1"/>
  <c r="AA17" i="25" s="1"/>
  <c r="AA18" i="25" s="1"/>
  <c r="AA19" i="25" s="1"/>
  <c r="AA20" i="25" s="1"/>
  <c r="AA21" i="25" s="1"/>
  <c r="AA22" i="25" s="1"/>
  <c r="AA23" i="25" s="1"/>
  <c r="AA24" i="25" s="1"/>
  <c r="AA25" i="25" s="1"/>
  <c r="AA26" i="25" s="1"/>
  <c r="AA27" i="25" s="1"/>
  <c r="AA28" i="25" s="1"/>
  <c r="AA29" i="25" s="1"/>
  <c r="AA30" i="25" s="1"/>
  <c r="AA31" i="25" s="1"/>
  <c r="AA32" i="25" s="1"/>
  <c r="AA33" i="25" s="1"/>
  <c r="AA34" i="25" s="1"/>
  <c r="AA35" i="25" s="1"/>
  <c r="AA36" i="25" s="1"/>
  <c r="AA37" i="25" s="1"/>
  <c r="AA38" i="25" s="1"/>
  <c r="AA39" i="25" s="1"/>
  <c r="AA40" i="25" s="1"/>
  <c r="AA41" i="25" s="1"/>
  <c r="AA42" i="25" s="1"/>
  <c r="AA43" i="25" s="1"/>
  <c r="AA44" i="25" s="1"/>
  <c r="AA45" i="25" s="1"/>
  <c r="AA46" i="25" s="1"/>
  <c r="A10" i="25"/>
  <c r="A11" i="25"/>
  <c r="A12" i="25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D8" i="25"/>
  <c r="AE8" i="25" s="1"/>
  <c r="AF8" i="25" s="1"/>
  <c r="AG8" i="25" s="1"/>
  <c r="AH8" i="25" s="1"/>
  <c r="AI8" i="25" s="1"/>
  <c r="AJ8" i="25" s="1"/>
  <c r="AK8" i="25" s="1"/>
  <c r="AL8" i="25" s="1"/>
  <c r="AM8" i="25" s="1"/>
  <c r="AN8" i="25" s="1"/>
  <c r="AO8" i="25" s="1"/>
  <c r="AP8" i="25" s="1"/>
  <c r="AQ8" i="25" s="1"/>
  <c r="AR8" i="25" s="1"/>
  <c r="AS8" i="25" s="1"/>
  <c r="AT8" i="25" s="1"/>
  <c r="AU8" i="25" s="1"/>
  <c r="AV8" i="25" s="1"/>
  <c r="AW8" i="25" s="1"/>
  <c r="AX8" i="25" s="1"/>
  <c r="AY8" i="25" s="1"/>
  <c r="AZ8" i="25" s="1"/>
  <c r="BA8" i="25" s="1"/>
  <c r="C8" i="25"/>
  <c r="D8" i="25" s="1"/>
  <c r="E8" i="25" s="1"/>
  <c r="F8" i="25" s="1"/>
  <c r="G8" i="25" s="1"/>
  <c r="H8" i="25" s="1"/>
  <c r="I8" i="25" s="1"/>
  <c r="J8" i="25" s="1"/>
  <c r="K8" i="25" s="1"/>
  <c r="L8" i="25" s="1"/>
  <c r="M8" i="25" s="1"/>
  <c r="N8" i="25" s="1"/>
  <c r="O8" i="25" s="1"/>
  <c r="P8" i="25" s="1"/>
  <c r="Q8" i="25" s="1"/>
  <c r="R8" i="25" s="1"/>
  <c r="S8" i="25" s="1"/>
  <c r="T8" i="25" s="1"/>
  <c r="U8" i="25" s="1"/>
  <c r="V8" i="25" s="1"/>
  <c r="W8" i="25" s="1"/>
  <c r="X8" i="25" s="1"/>
  <c r="Y8" i="25" s="1"/>
  <c r="Z8" i="25" s="1"/>
  <c r="A4" i="25"/>
  <c r="AB2" i="25"/>
  <c r="B7" i="9"/>
  <c r="C26" i="9"/>
  <c r="N22" i="9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N42" i="9" s="1"/>
  <c r="N43" i="9" s="1"/>
  <c r="N44" i="9" s="1"/>
  <c r="N45" i="9" s="1"/>
  <c r="N46" i="9" s="1"/>
  <c r="N47" i="9" s="1"/>
  <c r="N48" i="9" s="1"/>
  <c r="N49" i="9" s="1"/>
  <c r="N50" i="9" s="1"/>
  <c r="N51" i="9" s="1"/>
  <c r="AE127" i="4"/>
  <c r="AE127" i="23" s="1"/>
  <c r="AE127" i="17"/>
  <c r="AD127" i="4"/>
  <c r="AD127" i="23" s="1"/>
  <c r="AD127" i="17"/>
  <c r="AC127" i="4"/>
  <c r="AC127" i="17"/>
  <c r="AC127" i="23"/>
  <c r="AB127" i="4"/>
  <c r="AB127" i="23" s="1"/>
  <c r="AB127" i="17"/>
  <c r="AA127" i="4"/>
  <c r="AA127" i="23" s="1"/>
  <c r="AA127" i="17"/>
  <c r="Z127" i="4"/>
  <c r="Z127" i="17"/>
  <c r="Z127" i="23"/>
  <c r="Y127" i="4"/>
  <c r="Y127" i="17"/>
  <c r="Y127" i="23"/>
  <c r="X127" i="4"/>
  <c r="X127" i="23" s="1"/>
  <c r="X127" i="17"/>
  <c r="W127" i="4"/>
  <c r="W127" i="23" s="1"/>
  <c r="W127" i="17"/>
  <c r="V127" i="4"/>
  <c r="V127" i="23" s="1"/>
  <c r="V127" i="17"/>
  <c r="U127" i="4"/>
  <c r="U127" i="23" s="1"/>
  <c r="U127" i="17"/>
  <c r="T127" i="4"/>
  <c r="T127" i="23" s="1"/>
  <c r="T127" i="17"/>
  <c r="S127" i="4"/>
  <c r="S127" i="23" s="1"/>
  <c r="S127" i="17"/>
  <c r="R127" i="4"/>
  <c r="R127" i="17"/>
  <c r="R127" i="23"/>
  <c r="Q127" i="4"/>
  <c r="Q127" i="17"/>
  <c r="Q127" i="23"/>
  <c r="P127" i="4"/>
  <c r="P127" i="23" s="1"/>
  <c r="P127" i="17"/>
  <c r="O127" i="4"/>
  <c r="O127" i="23" s="1"/>
  <c r="O127" i="17"/>
  <c r="N127" i="4"/>
  <c r="N127" i="23" s="1"/>
  <c r="N127" i="17"/>
  <c r="M127" i="4"/>
  <c r="M127" i="23" s="1"/>
  <c r="M127" i="17"/>
  <c r="L127" i="4"/>
  <c r="L127" i="23" s="1"/>
  <c r="L127" i="17"/>
  <c r="K127" i="4"/>
  <c r="K127" i="23" s="1"/>
  <c r="K127" i="17"/>
  <c r="J127" i="4"/>
  <c r="J127" i="17"/>
  <c r="J127" i="23"/>
  <c r="I127" i="4"/>
  <c r="I127" i="17"/>
  <c r="I127" i="23"/>
  <c r="H127" i="4"/>
  <c r="H127" i="23" s="1"/>
  <c r="H127" i="17"/>
  <c r="G127" i="4"/>
  <c r="G127" i="23" s="1"/>
  <c r="G127" i="17"/>
  <c r="F127" i="4"/>
  <c r="F127" i="23" s="1"/>
  <c r="F127" i="17"/>
  <c r="E127" i="4"/>
  <c r="E127" i="23" s="1"/>
  <c r="E127" i="17"/>
  <c r="D127" i="4"/>
  <c r="D127" i="23" s="1"/>
  <c r="D127" i="17"/>
  <c r="C127" i="4"/>
  <c r="C127" i="23" s="1"/>
  <c r="C127" i="17"/>
  <c r="B127" i="4"/>
  <c r="B127" i="17"/>
  <c r="B127" i="23"/>
  <c r="AE126" i="4"/>
  <c r="AE126" i="17"/>
  <c r="AE126" i="23"/>
  <c r="AD126" i="4"/>
  <c r="AD126" i="23" s="1"/>
  <c r="AD126" i="17"/>
  <c r="AC126" i="4"/>
  <c r="AC126" i="23" s="1"/>
  <c r="AC126" i="17"/>
  <c r="AB126" i="4"/>
  <c r="AB126" i="23" s="1"/>
  <c r="AB126" i="17"/>
  <c r="AA126" i="4"/>
  <c r="AA126" i="23" s="1"/>
  <c r="AA126" i="17"/>
  <c r="Z126" i="4"/>
  <c r="Z126" i="23" s="1"/>
  <c r="Z126" i="17"/>
  <c r="Y126" i="4"/>
  <c r="Y126" i="23" s="1"/>
  <c r="Y126" i="17"/>
  <c r="X126" i="4"/>
  <c r="X126" i="17"/>
  <c r="X126" i="23"/>
  <c r="W126" i="4"/>
  <c r="W126" i="17"/>
  <c r="W126" i="23"/>
  <c r="V126" i="4"/>
  <c r="V126" i="23" s="1"/>
  <c r="V126" i="17"/>
  <c r="U126" i="4"/>
  <c r="U126" i="23" s="1"/>
  <c r="U126" i="17"/>
  <c r="T126" i="4"/>
  <c r="T126" i="23" s="1"/>
  <c r="T126" i="17"/>
  <c r="S126" i="4"/>
  <c r="S126" i="23" s="1"/>
  <c r="S126" i="17"/>
  <c r="R126" i="4"/>
  <c r="R126" i="23" s="1"/>
  <c r="R126" i="17"/>
  <c r="Q126" i="4"/>
  <c r="Q126" i="23" s="1"/>
  <c r="Q126" i="17"/>
  <c r="P126" i="4"/>
  <c r="P126" i="17"/>
  <c r="P126" i="23"/>
  <c r="O126" i="4"/>
  <c r="O126" i="17"/>
  <c r="O126" i="23"/>
  <c r="N126" i="4"/>
  <c r="N126" i="23" s="1"/>
  <c r="N126" i="17"/>
  <c r="M126" i="4"/>
  <c r="M126" i="23" s="1"/>
  <c r="M126" i="17"/>
  <c r="L126" i="4"/>
  <c r="L126" i="23" s="1"/>
  <c r="L126" i="17"/>
  <c r="K126" i="4"/>
  <c r="K126" i="23" s="1"/>
  <c r="K126" i="17"/>
  <c r="J126" i="4"/>
  <c r="J126" i="23" s="1"/>
  <c r="J126" i="17"/>
  <c r="I126" i="4"/>
  <c r="I126" i="23" s="1"/>
  <c r="I126" i="17"/>
  <c r="H126" i="4"/>
  <c r="H126" i="17"/>
  <c r="H126" i="23"/>
  <c r="G126" i="4"/>
  <c r="G126" i="17"/>
  <c r="G126" i="23"/>
  <c r="F126" i="4"/>
  <c r="F126" i="23" s="1"/>
  <c r="F126" i="17"/>
  <c r="E126" i="4"/>
  <c r="E126" i="23" s="1"/>
  <c r="E126" i="17"/>
  <c r="D126" i="4"/>
  <c r="D126" i="23" s="1"/>
  <c r="D126" i="17"/>
  <c r="C126" i="4"/>
  <c r="C126" i="23" s="1"/>
  <c r="C126" i="17"/>
  <c r="B126" i="4"/>
  <c r="B126" i="23" s="1"/>
  <c r="B126" i="17"/>
  <c r="AE125" i="4"/>
  <c r="AE125" i="23" s="1"/>
  <c r="AE125" i="17"/>
  <c r="AD125" i="4"/>
  <c r="AD125" i="17"/>
  <c r="AD125" i="23"/>
  <c r="AC125" i="4"/>
  <c r="AC125" i="17"/>
  <c r="AC125" i="23"/>
  <c r="AB125" i="4"/>
  <c r="AB125" i="23" s="1"/>
  <c r="AB125" i="17"/>
  <c r="AA125" i="4"/>
  <c r="AA125" i="23" s="1"/>
  <c r="AA125" i="17"/>
  <c r="Z125" i="4"/>
  <c r="Z125" i="23" s="1"/>
  <c r="Z125" i="17"/>
  <c r="Y125" i="4"/>
  <c r="Y125" i="23" s="1"/>
  <c r="Y125" i="17"/>
  <c r="X125" i="4"/>
  <c r="X125" i="23" s="1"/>
  <c r="X125" i="17"/>
  <c r="W125" i="4"/>
  <c r="W125" i="23" s="1"/>
  <c r="W125" i="17"/>
  <c r="V125" i="4"/>
  <c r="V125" i="17"/>
  <c r="V125" i="23"/>
  <c r="U125" i="4"/>
  <c r="U125" i="17"/>
  <c r="U125" i="23"/>
  <c r="T125" i="4"/>
  <c r="T125" i="23" s="1"/>
  <c r="T125" i="17"/>
  <c r="S125" i="4"/>
  <c r="S125" i="23" s="1"/>
  <c r="S125" i="17"/>
  <c r="R125" i="4"/>
  <c r="R125" i="23" s="1"/>
  <c r="R125" i="17"/>
  <c r="Q125" i="4"/>
  <c r="Q125" i="23" s="1"/>
  <c r="Q125" i="17"/>
  <c r="P125" i="4"/>
  <c r="P125" i="23" s="1"/>
  <c r="P125" i="17"/>
  <c r="O125" i="4"/>
  <c r="O125" i="23" s="1"/>
  <c r="O125" i="17"/>
  <c r="N125" i="4"/>
  <c r="N125" i="17"/>
  <c r="N125" i="23"/>
  <c r="M125" i="4"/>
  <c r="M125" i="17"/>
  <c r="M125" i="23"/>
  <c r="L125" i="4"/>
  <c r="L125" i="23" s="1"/>
  <c r="L125" i="17"/>
  <c r="K125" i="4"/>
  <c r="K125" i="23" s="1"/>
  <c r="K125" i="17"/>
  <c r="J125" i="4"/>
  <c r="J125" i="23" s="1"/>
  <c r="J125" i="17"/>
  <c r="I125" i="4"/>
  <c r="I125" i="23" s="1"/>
  <c r="I125" i="17"/>
  <c r="H125" i="4"/>
  <c r="H125" i="23" s="1"/>
  <c r="H125" i="17"/>
  <c r="G125" i="4"/>
  <c r="G125" i="23" s="1"/>
  <c r="G125" i="17"/>
  <c r="F125" i="4"/>
  <c r="F125" i="17"/>
  <c r="F125" i="23"/>
  <c r="E125" i="4"/>
  <c r="E125" i="17"/>
  <c r="E125" i="23"/>
  <c r="D125" i="4"/>
  <c r="D125" i="23" s="1"/>
  <c r="D125" i="17"/>
  <c r="C125" i="4"/>
  <c r="C125" i="23" s="1"/>
  <c r="C125" i="17"/>
  <c r="B125" i="4"/>
  <c r="B125" i="23" s="1"/>
  <c r="B125" i="17"/>
  <c r="AE124" i="4"/>
  <c r="AE124" i="23" s="1"/>
  <c r="AE124" i="17"/>
  <c r="AD124" i="4"/>
  <c r="AD124" i="23" s="1"/>
  <c r="AD124" i="17"/>
  <c r="AC124" i="4"/>
  <c r="AC124" i="23" s="1"/>
  <c r="AC124" i="17"/>
  <c r="AB124" i="4"/>
  <c r="AB124" i="17"/>
  <c r="AB124" i="23"/>
  <c r="AA124" i="4"/>
  <c r="AA124" i="17"/>
  <c r="AA124" i="23"/>
  <c r="Z124" i="4"/>
  <c r="Z124" i="23" s="1"/>
  <c r="Z124" i="17"/>
  <c r="Y124" i="4"/>
  <c r="Y124" i="23" s="1"/>
  <c r="Y124" i="17"/>
  <c r="X124" i="4"/>
  <c r="X124" i="23" s="1"/>
  <c r="X124" i="17"/>
  <c r="W124" i="4"/>
  <c r="W124" i="23" s="1"/>
  <c r="W124" i="17"/>
  <c r="V124" i="4"/>
  <c r="V124" i="17"/>
  <c r="V124" i="23"/>
  <c r="U124" i="4"/>
  <c r="U124" i="23" s="1"/>
  <c r="U124" i="17"/>
  <c r="T124" i="4"/>
  <c r="T124" i="17"/>
  <c r="T124" i="23"/>
  <c r="S124" i="4"/>
  <c r="S124" i="17"/>
  <c r="S124" i="23"/>
  <c r="R124" i="4"/>
  <c r="R124" i="23" s="1"/>
  <c r="R124" i="17"/>
  <c r="Q124" i="4"/>
  <c r="Q124" i="23" s="1"/>
  <c r="Q124" i="17"/>
  <c r="P124" i="4"/>
  <c r="P124" i="23" s="1"/>
  <c r="P124" i="17"/>
  <c r="O124" i="4"/>
  <c r="O124" i="23" s="1"/>
  <c r="O124" i="17"/>
  <c r="N124" i="4"/>
  <c r="N124" i="17"/>
  <c r="N124" i="23"/>
  <c r="M124" i="4"/>
  <c r="M124" i="23" s="1"/>
  <c r="M124" i="17"/>
  <c r="L124" i="4"/>
  <c r="L124" i="17"/>
  <c r="L124" i="23"/>
  <c r="K124" i="4"/>
  <c r="K124" i="17"/>
  <c r="K124" i="23"/>
  <c r="J124" i="4"/>
  <c r="J124" i="23" s="1"/>
  <c r="J124" i="17"/>
  <c r="I124" i="4"/>
  <c r="I124" i="23" s="1"/>
  <c r="I124" i="17"/>
  <c r="H124" i="4"/>
  <c r="H124" i="23" s="1"/>
  <c r="H124" i="17"/>
  <c r="G124" i="4"/>
  <c r="G124" i="23" s="1"/>
  <c r="G124" i="17"/>
  <c r="F124" i="4"/>
  <c r="F124" i="17"/>
  <c r="F124" i="23"/>
  <c r="E124" i="4"/>
  <c r="E124" i="23" s="1"/>
  <c r="E124" i="17"/>
  <c r="D124" i="4"/>
  <c r="D124" i="17"/>
  <c r="D124" i="23"/>
  <c r="C124" i="4"/>
  <c r="C124" i="17"/>
  <c r="C124" i="23"/>
  <c r="B124" i="4"/>
  <c r="B124" i="23" s="1"/>
  <c r="B124" i="17"/>
  <c r="AE123" i="4"/>
  <c r="AE123" i="23" s="1"/>
  <c r="AE123" i="17"/>
  <c r="AD123" i="4"/>
  <c r="AD123" i="23" s="1"/>
  <c r="AD123" i="17"/>
  <c r="AC123" i="4"/>
  <c r="AC123" i="23" s="1"/>
  <c r="AC123" i="17"/>
  <c r="AB123" i="4"/>
  <c r="AB123" i="17"/>
  <c r="AB123" i="23"/>
  <c r="AA123" i="4"/>
  <c r="AA123" i="23" s="1"/>
  <c r="AA123" i="17"/>
  <c r="Z123" i="4"/>
  <c r="Z123" i="17"/>
  <c r="Z123" i="23"/>
  <c r="Y123" i="4"/>
  <c r="Y123" i="17"/>
  <c r="Y123" i="23"/>
  <c r="X123" i="4"/>
  <c r="X123" i="23" s="1"/>
  <c r="X123" i="17"/>
  <c r="W123" i="4"/>
  <c r="W123" i="17"/>
  <c r="W123" i="23" s="1"/>
  <c r="V123" i="4"/>
  <c r="V123" i="23" s="1"/>
  <c r="V123" i="17"/>
  <c r="U123" i="4"/>
  <c r="U123" i="23" s="1"/>
  <c r="U123" i="17"/>
  <c r="T123" i="4"/>
  <c r="T123" i="17"/>
  <c r="T123" i="23"/>
  <c r="S123" i="4"/>
  <c r="S123" i="23" s="1"/>
  <c r="S123" i="17"/>
  <c r="R123" i="4"/>
  <c r="R123" i="17"/>
  <c r="R123" i="23"/>
  <c r="Q123" i="4"/>
  <c r="Q123" i="17"/>
  <c r="Q123" i="23"/>
  <c r="P123" i="4"/>
  <c r="P123" i="23" s="1"/>
  <c r="P123" i="17"/>
  <c r="O123" i="4"/>
  <c r="O123" i="17"/>
  <c r="O123" i="23" s="1"/>
  <c r="N123" i="4"/>
  <c r="N123" i="23" s="1"/>
  <c r="N123" i="17"/>
  <c r="M123" i="4"/>
  <c r="M123" i="23" s="1"/>
  <c r="M123" i="17"/>
  <c r="L123" i="4"/>
  <c r="L123" i="17"/>
  <c r="L123" i="23"/>
  <c r="K123" i="4"/>
  <c r="K123" i="23" s="1"/>
  <c r="K123" i="17"/>
  <c r="J123" i="4"/>
  <c r="J123" i="17"/>
  <c r="J123" i="23"/>
  <c r="I123" i="4"/>
  <c r="I123" i="17"/>
  <c r="I123" i="23"/>
  <c r="H123" i="4"/>
  <c r="H123" i="23" s="1"/>
  <c r="H123" i="17"/>
  <c r="G123" i="4"/>
  <c r="G123" i="17"/>
  <c r="G123" i="23" s="1"/>
  <c r="F123" i="4"/>
  <c r="F123" i="23" s="1"/>
  <c r="F123" i="17"/>
  <c r="E123" i="4"/>
  <c r="E123" i="23" s="1"/>
  <c r="E123" i="17"/>
  <c r="D123" i="4"/>
  <c r="D123" i="17"/>
  <c r="D123" i="23"/>
  <c r="C123" i="4"/>
  <c r="C123" i="23" s="1"/>
  <c r="C123" i="17"/>
  <c r="B123" i="4"/>
  <c r="B123" i="17"/>
  <c r="B123" i="23"/>
  <c r="AE122" i="4"/>
  <c r="AE122" i="17"/>
  <c r="AE122" i="23"/>
  <c r="AD122" i="4"/>
  <c r="AD122" i="23" s="1"/>
  <c r="AD122" i="17"/>
  <c r="AC122" i="4"/>
  <c r="AC122" i="17"/>
  <c r="AC122" i="23" s="1"/>
  <c r="AB122" i="4"/>
  <c r="AB122" i="23" s="1"/>
  <c r="AB122" i="17"/>
  <c r="AA122" i="4"/>
  <c r="AA122" i="23" s="1"/>
  <c r="AA122" i="17"/>
  <c r="Z122" i="4"/>
  <c r="Z122" i="17"/>
  <c r="Z122" i="23"/>
  <c r="Y122" i="4"/>
  <c r="Y122" i="23" s="1"/>
  <c r="Y122" i="17"/>
  <c r="X122" i="4"/>
  <c r="X122" i="17"/>
  <c r="X122" i="23"/>
  <c r="W122" i="4"/>
  <c r="W122" i="17"/>
  <c r="W122" i="23"/>
  <c r="V122" i="4"/>
  <c r="V122" i="23" s="1"/>
  <c r="V122" i="17"/>
  <c r="U122" i="4"/>
  <c r="U122" i="17"/>
  <c r="U122" i="23" s="1"/>
  <c r="T122" i="4"/>
  <c r="T122" i="23" s="1"/>
  <c r="T122" i="17"/>
  <c r="S122" i="4"/>
  <c r="S122" i="23" s="1"/>
  <c r="S122" i="17"/>
  <c r="R122" i="4"/>
  <c r="R122" i="17"/>
  <c r="R122" i="23"/>
  <c r="Q122" i="4"/>
  <c r="Q122" i="23" s="1"/>
  <c r="Q122" i="17"/>
  <c r="P122" i="4"/>
  <c r="P122" i="17"/>
  <c r="P122" i="23"/>
  <c r="O122" i="4"/>
  <c r="O122" i="17"/>
  <c r="O122" i="23"/>
  <c r="N122" i="4"/>
  <c r="N122" i="23" s="1"/>
  <c r="N122" i="17"/>
  <c r="M122" i="4"/>
  <c r="M122" i="17"/>
  <c r="M122" i="23" s="1"/>
  <c r="L122" i="4"/>
  <c r="L122" i="23" s="1"/>
  <c r="L122" i="17"/>
  <c r="K122" i="4"/>
  <c r="K122" i="23" s="1"/>
  <c r="K122" i="17"/>
  <c r="J122" i="4"/>
  <c r="J122" i="17"/>
  <c r="J122" i="23"/>
  <c r="I122" i="4"/>
  <c r="I122" i="23" s="1"/>
  <c r="I122" i="17"/>
  <c r="H122" i="4"/>
  <c r="H122" i="17"/>
  <c r="H122" i="23"/>
  <c r="G122" i="4"/>
  <c r="G122" i="17"/>
  <c r="G122" i="23"/>
  <c r="F122" i="4"/>
  <c r="F122" i="23" s="1"/>
  <c r="F122" i="17"/>
  <c r="E122" i="4"/>
  <c r="E122" i="17"/>
  <c r="E122" i="23" s="1"/>
  <c r="D122" i="4"/>
  <c r="D122" i="23" s="1"/>
  <c r="D122" i="17"/>
  <c r="C122" i="4"/>
  <c r="C122" i="23" s="1"/>
  <c r="C122" i="17"/>
  <c r="B122" i="4"/>
  <c r="B122" i="17"/>
  <c r="B122" i="23"/>
  <c r="AE121" i="4"/>
  <c r="AE121" i="23" s="1"/>
  <c r="AE121" i="17"/>
  <c r="AD121" i="4"/>
  <c r="AD121" i="17"/>
  <c r="AD121" i="23"/>
  <c r="AC121" i="4"/>
  <c r="AC121" i="17"/>
  <c r="AC121" i="23"/>
  <c r="AB121" i="4"/>
  <c r="AB121" i="23" s="1"/>
  <c r="AB121" i="17"/>
  <c r="AA121" i="4"/>
  <c r="AA121" i="17"/>
  <c r="AA121" i="23" s="1"/>
  <c r="Z121" i="4"/>
  <c r="Z121" i="23" s="1"/>
  <c r="Z121" i="17"/>
  <c r="Y121" i="4"/>
  <c r="Y121" i="23" s="1"/>
  <c r="Y121" i="17"/>
  <c r="X121" i="4"/>
  <c r="X121" i="17"/>
  <c r="X121" i="23"/>
  <c r="W121" i="4"/>
  <c r="W121" i="23" s="1"/>
  <c r="W121" i="17"/>
  <c r="V121" i="4"/>
  <c r="V121" i="17"/>
  <c r="V121" i="23"/>
  <c r="U121" i="4"/>
  <c r="U121" i="17"/>
  <c r="U121" i="23"/>
  <c r="T121" i="4"/>
  <c r="T121" i="23" s="1"/>
  <c r="T121" i="17"/>
  <c r="S121" i="4"/>
  <c r="S121" i="17"/>
  <c r="S121" i="23" s="1"/>
  <c r="R121" i="4"/>
  <c r="R121" i="23" s="1"/>
  <c r="R121" i="17"/>
  <c r="Q121" i="4"/>
  <c r="Q121" i="23" s="1"/>
  <c r="Q121" i="17"/>
  <c r="P121" i="4"/>
  <c r="P121" i="17"/>
  <c r="P121" i="23"/>
  <c r="O121" i="4"/>
  <c r="O121" i="23" s="1"/>
  <c r="O121" i="17"/>
  <c r="N121" i="4"/>
  <c r="N121" i="17"/>
  <c r="N121" i="23"/>
  <c r="M121" i="4"/>
  <c r="M121" i="17"/>
  <c r="M121" i="23"/>
  <c r="L121" i="4"/>
  <c r="L121" i="23" s="1"/>
  <c r="L121" i="17"/>
  <c r="K121" i="4"/>
  <c r="K121" i="17"/>
  <c r="K121" i="23" s="1"/>
  <c r="J121" i="4"/>
  <c r="J121" i="23" s="1"/>
  <c r="J121" i="17"/>
  <c r="I121" i="4"/>
  <c r="I121" i="23" s="1"/>
  <c r="I121" i="17"/>
  <c r="H121" i="4"/>
  <c r="H121" i="17"/>
  <c r="H121" i="23"/>
  <c r="G121" i="4"/>
  <c r="G121" i="23" s="1"/>
  <c r="G121" i="17"/>
  <c r="F121" i="4"/>
  <c r="F121" i="17"/>
  <c r="F121" i="23"/>
  <c r="E121" i="4"/>
  <c r="E121" i="17"/>
  <c r="E121" i="23"/>
  <c r="D121" i="4"/>
  <c r="D121" i="23" s="1"/>
  <c r="D121" i="17"/>
  <c r="C121" i="4"/>
  <c r="C121" i="17"/>
  <c r="C121" i="23" s="1"/>
  <c r="B121" i="4"/>
  <c r="B121" i="23" s="1"/>
  <c r="B121" i="17"/>
  <c r="AE120" i="4"/>
  <c r="AE120" i="23" s="1"/>
  <c r="AE120" i="17"/>
  <c r="AD120" i="4"/>
  <c r="AD120" i="17"/>
  <c r="AD120" i="23"/>
  <c r="AC120" i="4"/>
  <c r="AC120" i="23" s="1"/>
  <c r="AC120" i="17"/>
  <c r="AB120" i="4"/>
  <c r="AB120" i="17"/>
  <c r="AB120" i="23"/>
  <c r="AA120" i="4"/>
  <c r="AA120" i="17"/>
  <c r="AA120" i="23"/>
  <c r="Z120" i="4"/>
  <c r="Z120" i="23" s="1"/>
  <c r="Z120" i="17"/>
  <c r="Y120" i="4"/>
  <c r="Y120" i="17"/>
  <c r="Y120" i="23" s="1"/>
  <c r="X120" i="4"/>
  <c r="X120" i="23" s="1"/>
  <c r="X120" i="17"/>
  <c r="W120" i="4"/>
  <c r="W120" i="23" s="1"/>
  <c r="W120" i="17"/>
  <c r="V120" i="4"/>
  <c r="V120" i="17"/>
  <c r="V120" i="23"/>
  <c r="U120" i="4"/>
  <c r="U120" i="23" s="1"/>
  <c r="U120" i="17"/>
  <c r="T120" i="4"/>
  <c r="T120" i="17"/>
  <c r="T120" i="23"/>
  <c r="S120" i="4"/>
  <c r="S120" i="17"/>
  <c r="S120" i="23"/>
  <c r="R120" i="4"/>
  <c r="R120" i="23" s="1"/>
  <c r="R120" i="17"/>
  <c r="Q120" i="4"/>
  <c r="Q120" i="17"/>
  <c r="Q120" i="23" s="1"/>
  <c r="P120" i="4"/>
  <c r="P120" i="23" s="1"/>
  <c r="P120" i="17"/>
  <c r="O120" i="4"/>
  <c r="O120" i="23" s="1"/>
  <c r="O120" i="17"/>
  <c r="N120" i="4"/>
  <c r="N120" i="17"/>
  <c r="N120" i="23"/>
  <c r="M120" i="4"/>
  <c r="M120" i="23" s="1"/>
  <c r="M120" i="17"/>
  <c r="L120" i="4"/>
  <c r="L120" i="17"/>
  <c r="L120" i="23"/>
  <c r="K120" i="4"/>
  <c r="K120" i="17"/>
  <c r="K120" i="23"/>
  <c r="J120" i="4"/>
  <c r="J120" i="23" s="1"/>
  <c r="J120" i="17"/>
  <c r="I120" i="4"/>
  <c r="I120" i="17"/>
  <c r="I120" i="23" s="1"/>
  <c r="H120" i="4"/>
  <c r="H120" i="23" s="1"/>
  <c r="H120" i="17"/>
  <c r="G120" i="4"/>
  <c r="G120" i="23" s="1"/>
  <c r="G120" i="17"/>
  <c r="F120" i="4"/>
  <c r="F120" i="17"/>
  <c r="F120" i="23"/>
  <c r="E120" i="4"/>
  <c r="E120" i="23" s="1"/>
  <c r="E120" i="17"/>
  <c r="D120" i="4"/>
  <c r="D120" i="17"/>
  <c r="D120" i="23"/>
  <c r="C120" i="4"/>
  <c r="C120" i="17"/>
  <c r="C120" i="23"/>
  <c r="B120" i="4"/>
  <c r="B120" i="23" s="1"/>
  <c r="B120" i="17"/>
  <c r="AE119" i="4"/>
  <c r="AE119" i="17"/>
  <c r="AE119" i="23" s="1"/>
  <c r="AD119" i="4"/>
  <c r="AD119" i="23" s="1"/>
  <c r="AD119" i="17"/>
  <c r="AC119" i="4"/>
  <c r="AC119" i="23" s="1"/>
  <c r="AC119" i="17"/>
  <c r="AB119" i="4"/>
  <c r="AB119" i="17"/>
  <c r="AB119" i="23"/>
  <c r="AA119" i="4"/>
  <c r="AA119" i="23" s="1"/>
  <c r="AA119" i="17"/>
  <c r="Z119" i="4"/>
  <c r="Z119" i="17"/>
  <c r="Z119" i="23"/>
  <c r="Y119" i="4"/>
  <c r="Y119" i="17"/>
  <c r="Y119" i="23"/>
  <c r="X119" i="4"/>
  <c r="X119" i="23" s="1"/>
  <c r="X119" i="17"/>
  <c r="W119" i="4"/>
  <c r="W119" i="17"/>
  <c r="W119" i="23" s="1"/>
  <c r="V119" i="4"/>
  <c r="V119" i="23" s="1"/>
  <c r="V119" i="17"/>
  <c r="U119" i="4"/>
  <c r="U119" i="23" s="1"/>
  <c r="U119" i="17"/>
  <c r="T119" i="4"/>
  <c r="T119" i="17"/>
  <c r="T119" i="23"/>
  <c r="S119" i="4"/>
  <c r="S119" i="23" s="1"/>
  <c r="S119" i="17"/>
  <c r="R119" i="4"/>
  <c r="R119" i="17"/>
  <c r="R119" i="23"/>
  <c r="Q119" i="4"/>
  <c r="Q119" i="17"/>
  <c r="Q119" i="23"/>
  <c r="P119" i="4"/>
  <c r="P119" i="23" s="1"/>
  <c r="P119" i="17"/>
  <c r="O119" i="4"/>
  <c r="O119" i="17"/>
  <c r="O119" i="23" s="1"/>
  <c r="N119" i="4"/>
  <c r="N119" i="23" s="1"/>
  <c r="N119" i="17"/>
  <c r="M119" i="4"/>
  <c r="M119" i="23" s="1"/>
  <c r="M119" i="17"/>
  <c r="L119" i="4"/>
  <c r="L119" i="17"/>
  <c r="L119" i="23"/>
  <c r="K119" i="4"/>
  <c r="K119" i="23" s="1"/>
  <c r="K119" i="17"/>
  <c r="J119" i="4"/>
  <c r="J119" i="17"/>
  <c r="J119" i="23"/>
  <c r="I119" i="4"/>
  <c r="I119" i="17"/>
  <c r="I119" i="23"/>
  <c r="H119" i="4"/>
  <c r="H119" i="23" s="1"/>
  <c r="H119" i="17"/>
  <c r="G119" i="4"/>
  <c r="G119" i="17"/>
  <c r="G119" i="23" s="1"/>
  <c r="F119" i="4"/>
  <c r="F119" i="17"/>
  <c r="E119" i="4"/>
  <c r="E119" i="23" s="1"/>
  <c r="E119" i="17"/>
  <c r="D119" i="4"/>
  <c r="D119" i="17"/>
  <c r="D119" i="23"/>
  <c r="C119" i="4"/>
  <c r="C119" i="23" s="1"/>
  <c r="C119" i="17"/>
  <c r="B119" i="4"/>
  <c r="B119" i="17"/>
  <c r="B119" i="23"/>
  <c r="AE118" i="4"/>
  <c r="AE118" i="17"/>
  <c r="AE118" i="23"/>
  <c r="AD118" i="4"/>
  <c r="AD118" i="23" s="1"/>
  <c r="AD118" i="17"/>
  <c r="AC118" i="4"/>
  <c r="AC118" i="17"/>
  <c r="AC118" i="23" s="1"/>
  <c r="AB118" i="4"/>
  <c r="AB118" i="17"/>
  <c r="AA118" i="4"/>
  <c r="AA118" i="23" s="1"/>
  <c r="AA118" i="17"/>
  <c r="Z118" i="4"/>
  <c r="Z118" i="17"/>
  <c r="Z118" i="23"/>
  <c r="Y118" i="4"/>
  <c r="Y118" i="23" s="1"/>
  <c r="Y118" i="17"/>
  <c r="X118" i="4"/>
  <c r="X118" i="17"/>
  <c r="X118" i="23"/>
  <c r="W118" i="4"/>
  <c r="W118" i="17"/>
  <c r="W118" i="23"/>
  <c r="V118" i="4"/>
  <c r="V118" i="23" s="1"/>
  <c r="V118" i="17"/>
  <c r="U118" i="4"/>
  <c r="U118" i="17"/>
  <c r="U118" i="23" s="1"/>
  <c r="T118" i="4"/>
  <c r="T118" i="17"/>
  <c r="S118" i="4"/>
  <c r="S118" i="23" s="1"/>
  <c r="S118" i="17"/>
  <c r="R118" i="4"/>
  <c r="R118" i="17"/>
  <c r="R118" i="23"/>
  <c r="Q118" i="4"/>
  <c r="Q118" i="23" s="1"/>
  <c r="Q118" i="17"/>
  <c r="P118" i="4"/>
  <c r="P118" i="17"/>
  <c r="P118" i="23"/>
  <c r="O118" i="4"/>
  <c r="O118" i="17"/>
  <c r="O118" i="23"/>
  <c r="N118" i="4"/>
  <c r="N118" i="23" s="1"/>
  <c r="N118" i="17"/>
  <c r="M118" i="4"/>
  <c r="M118" i="17"/>
  <c r="M118" i="23" s="1"/>
  <c r="L118" i="4"/>
  <c r="L118" i="17"/>
  <c r="K118" i="4"/>
  <c r="K118" i="23" s="1"/>
  <c r="K118" i="17"/>
  <c r="J118" i="4"/>
  <c r="J118" i="17"/>
  <c r="J118" i="23"/>
  <c r="I118" i="4"/>
  <c r="I118" i="23" s="1"/>
  <c r="I118" i="17"/>
  <c r="H118" i="4"/>
  <c r="H118" i="17"/>
  <c r="H118" i="23"/>
  <c r="G118" i="4"/>
  <c r="G118" i="17"/>
  <c r="G118" i="23"/>
  <c r="F118" i="4"/>
  <c r="F118" i="23" s="1"/>
  <c r="F118" i="17"/>
  <c r="E118" i="4"/>
  <c r="E118" i="17"/>
  <c r="E118" i="23" s="1"/>
  <c r="D118" i="4"/>
  <c r="D118" i="17"/>
  <c r="C118" i="4"/>
  <c r="C118" i="23" s="1"/>
  <c r="C118" i="17"/>
  <c r="B118" i="4"/>
  <c r="B118" i="17"/>
  <c r="B118" i="23"/>
  <c r="AE117" i="4"/>
  <c r="AE117" i="23" s="1"/>
  <c r="AE117" i="17"/>
  <c r="AD117" i="4"/>
  <c r="AD117" i="17"/>
  <c r="AD117" i="23"/>
  <c r="AC117" i="4"/>
  <c r="AC117" i="17"/>
  <c r="AC117" i="23"/>
  <c r="AB117" i="4"/>
  <c r="AB117" i="23" s="1"/>
  <c r="AB117" i="17"/>
  <c r="AA117" i="4"/>
  <c r="AA117" i="17"/>
  <c r="AA117" i="23" s="1"/>
  <c r="Z117" i="4"/>
  <c r="Z117" i="17"/>
  <c r="Y117" i="4"/>
  <c r="Y117" i="23" s="1"/>
  <c r="Y117" i="17"/>
  <c r="X117" i="4"/>
  <c r="X117" i="17"/>
  <c r="X117" i="23"/>
  <c r="W117" i="4"/>
  <c r="W117" i="23" s="1"/>
  <c r="W117" i="17"/>
  <c r="V117" i="4"/>
  <c r="V117" i="17"/>
  <c r="V117" i="23"/>
  <c r="U117" i="4"/>
  <c r="U117" i="17"/>
  <c r="U117" i="23"/>
  <c r="T117" i="4"/>
  <c r="T117" i="23" s="1"/>
  <c r="T117" i="17"/>
  <c r="S117" i="4"/>
  <c r="S117" i="17"/>
  <c r="S117" i="23" s="1"/>
  <c r="R117" i="4"/>
  <c r="R117" i="17"/>
  <c r="Q117" i="4"/>
  <c r="Q117" i="23" s="1"/>
  <c r="Q117" i="17"/>
  <c r="P117" i="4"/>
  <c r="P117" i="17"/>
  <c r="P117" i="23"/>
  <c r="O117" i="4"/>
  <c r="O117" i="23" s="1"/>
  <c r="O117" i="17"/>
  <c r="N117" i="4"/>
  <c r="N117" i="17"/>
  <c r="N117" i="23"/>
  <c r="M117" i="4"/>
  <c r="M117" i="17"/>
  <c r="M117" i="23"/>
  <c r="L117" i="4"/>
  <c r="L117" i="23" s="1"/>
  <c r="L117" i="17"/>
  <c r="K117" i="4"/>
  <c r="K117" i="17"/>
  <c r="K117" i="23" s="1"/>
  <c r="J117" i="4"/>
  <c r="J117" i="17"/>
  <c r="I117" i="4"/>
  <c r="I117" i="23" s="1"/>
  <c r="I117" i="17"/>
  <c r="H117" i="4"/>
  <c r="H117" i="17"/>
  <c r="H117" i="23"/>
  <c r="G117" i="4"/>
  <c r="G117" i="23" s="1"/>
  <c r="G117" i="17"/>
  <c r="F117" i="4"/>
  <c r="F117" i="17"/>
  <c r="F117" i="23"/>
  <c r="E117" i="4"/>
  <c r="E117" i="17"/>
  <c r="E117" i="23"/>
  <c r="D117" i="4"/>
  <c r="D117" i="23" s="1"/>
  <c r="D117" i="17"/>
  <c r="C117" i="4"/>
  <c r="C117" i="17"/>
  <c r="C117" i="23" s="1"/>
  <c r="B117" i="4"/>
  <c r="B117" i="23" s="1"/>
  <c r="B117" i="17"/>
  <c r="AE116" i="4"/>
  <c r="AE116" i="23" s="1"/>
  <c r="AE116" i="17"/>
  <c r="AD116" i="4"/>
  <c r="AD116" i="17"/>
  <c r="AD116" i="23"/>
  <c r="AC116" i="4"/>
  <c r="AC116" i="23" s="1"/>
  <c r="AC116" i="17"/>
  <c r="AB116" i="4"/>
  <c r="AB116" i="17"/>
  <c r="AB116" i="23"/>
  <c r="AA116" i="4"/>
  <c r="AA116" i="17"/>
  <c r="AA116" i="23"/>
  <c r="Z116" i="4"/>
  <c r="Z116" i="23" s="1"/>
  <c r="Z116" i="17"/>
  <c r="Y116" i="4"/>
  <c r="Y116" i="17"/>
  <c r="Y116" i="23" s="1"/>
  <c r="X116" i="4"/>
  <c r="X116" i="17"/>
  <c r="W116" i="4"/>
  <c r="W116" i="23" s="1"/>
  <c r="W116" i="17"/>
  <c r="V116" i="4"/>
  <c r="V116" i="17"/>
  <c r="V116" i="23"/>
  <c r="U116" i="4"/>
  <c r="U116" i="23" s="1"/>
  <c r="U116" i="17"/>
  <c r="T116" i="4"/>
  <c r="T116" i="17"/>
  <c r="T116" i="23"/>
  <c r="S116" i="4"/>
  <c r="S116" i="17"/>
  <c r="S116" i="23"/>
  <c r="R116" i="4"/>
  <c r="R116" i="23" s="1"/>
  <c r="R116" i="17"/>
  <c r="Q116" i="4"/>
  <c r="Q116" i="17"/>
  <c r="Q116" i="23" s="1"/>
  <c r="P116" i="4"/>
  <c r="P116" i="17"/>
  <c r="O116" i="4"/>
  <c r="O116" i="23" s="1"/>
  <c r="O116" i="17"/>
  <c r="N116" i="4"/>
  <c r="N116" i="17"/>
  <c r="N116" i="23"/>
  <c r="M116" i="4"/>
  <c r="M116" i="23" s="1"/>
  <c r="M116" i="17"/>
  <c r="L116" i="4"/>
  <c r="L116" i="17"/>
  <c r="L116" i="23"/>
  <c r="K116" i="4"/>
  <c r="K116" i="17"/>
  <c r="K116" i="23"/>
  <c r="J116" i="4"/>
  <c r="J116" i="23" s="1"/>
  <c r="J116" i="17"/>
  <c r="I116" i="4"/>
  <c r="I116" i="17"/>
  <c r="I116" i="23" s="1"/>
  <c r="H116" i="4"/>
  <c r="H116" i="17"/>
  <c r="G116" i="4"/>
  <c r="G116" i="23" s="1"/>
  <c r="G116" i="17"/>
  <c r="F116" i="4"/>
  <c r="F116" i="17"/>
  <c r="F116" i="23"/>
  <c r="E116" i="4"/>
  <c r="E116" i="23" s="1"/>
  <c r="E116" i="17"/>
  <c r="D116" i="4"/>
  <c r="D116" i="17"/>
  <c r="D116" i="23"/>
  <c r="C116" i="4"/>
  <c r="C116" i="17"/>
  <c r="C116" i="23"/>
  <c r="B116" i="4"/>
  <c r="B116" i="23" s="1"/>
  <c r="B116" i="17"/>
  <c r="AE115" i="4"/>
  <c r="AE115" i="17"/>
  <c r="AE115" i="23" s="1"/>
  <c r="AD115" i="4"/>
  <c r="AD115" i="17"/>
  <c r="AC115" i="4"/>
  <c r="AC115" i="23" s="1"/>
  <c r="AC115" i="17"/>
  <c r="AB115" i="4"/>
  <c r="AB115" i="17"/>
  <c r="AB115" i="23"/>
  <c r="AA115" i="4"/>
  <c r="AA115" i="23" s="1"/>
  <c r="AA115" i="17"/>
  <c r="Z115" i="4"/>
  <c r="Z115" i="17"/>
  <c r="Z115" i="23"/>
  <c r="Y115" i="4"/>
  <c r="Y115" i="17"/>
  <c r="Y115" i="23"/>
  <c r="X115" i="4"/>
  <c r="X115" i="23" s="1"/>
  <c r="X115" i="17"/>
  <c r="W115" i="4"/>
  <c r="W115" i="17"/>
  <c r="W115" i="23" s="1"/>
  <c r="V115" i="4"/>
  <c r="V115" i="17"/>
  <c r="U115" i="4"/>
  <c r="U115" i="23" s="1"/>
  <c r="U115" i="17"/>
  <c r="T115" i="4"/>
  <c r="T115" i="17"/>
  <c r="T115" i="23"/>
  <c r="S115" i="4"/>
  <c r="S115" i="23" s="1"/>
  <c r="S115" i="17"/>
  <c r="R115" i="4"/>
  <c r="R115" i="17"/>
  <c r="R115" i="23"/>
  <c r="Q115" i="4"/>
  <c r="Q115" i="17"/>
  <c r="Q115" i="23"/>
  <c r="P115" i="4"/>
  <c r="P115" i="23" s="1"/>
  <c r="P115" i="17"/>
  <c r="O115" i="4"/>
  <c r="O115" i="17"/>
  <c r="O115" i="23" s="1"/>
  <c r="N115" i="4"/>
  <c r="N115" i="17"/>
  <c r="M115" i="4"/>
  <c r="M115" i="23" s="1"/>
  <c r="M115" i="17"/>
  <c r="L115" i="4"/>
  <c r="L115" i="17"/>
  <c r="L115" i="23"/>
  <c r="K115" i="4"/>
  <c r="K115" i="23" s="1"/>
  <c r="K115" i="17"/>
  <c r="J115" i="4"/>
  <c r="J115" i="17"/>
  <c r="J115" i="23"/>
  <c r="I115" i="4"/>
  <c r="I115" i="17"/>
  <c r="I115" i="23"/>
  <c r="H115" i="4"/>
  <c r="H115" i="23" s="1"/>
  <c r="H115" i="17"/>
  <c r="G115" i="4"/>
  <c r="G115" i="17"/>
  <c r="G115" i="23" s="1"/>
  <c r="F115" i="4"/>
  <c r="F115" i="17"/>
  <c r="E115" i="4"/>
  <c r="E115" i="23" s="1"/>
  <c r="E115" i="17"/>
  <c r="D115" i="4"/>
  <c r="D115" i="17"/>
  <c r="D115" i="23"/>
  <c r="C115" i="4"/>
  <c r="C115" i="23" s="1"/>
  <c r="C115" i="17"/>
  <c r="B115" i="4"/>
  <c r="B115" i="17"/>
  <c r="B115" i="23"/>
  <c r="AE114" i="4"/>
  <c r="AE114" i="17"/>
  <c r="AE114" i="23"/>
  <c r="AD114" i="4"/>
  <c r="AD114" i="23" s="1"/>
  <c r="AD114" i="17"/>
  <c r="AC114" i="4"/>
  <c r="AC114" i="17"/>
  <c r="AC114" i="23" s="1"/>
  <c r="AB114" i="4"/>
  <c r="AB114" i="23" s="1"/>
  <c r="AB114" i="17"/>
  <c r="AA114" i="4"/>
  <c r="AA114" i="23" s="1"/>
  <c r="AA114" i="17"/>
  <c r="Z114" i="4"/>
  <c r="Z114" i="17"/>
  <c r="Z114" i="23"/>
  <c r="Y114" i="4"/>
  <c r="Y114" i="17"/>
  <c r="Y114" i="23"/>
  <c r="X114" i="4"/>
  <c r="X114" i="17"/>
  <c r="X114" i="23"/>
  <c r="W114" i="4"/>
  <c r="W114" i="17"/>
  <c r="W114" i="23"/>
  <c r="V114" i="4"/>
  <c r="V114" i="17"/>
  <c r="U114" i="4"/>
  <c r="U114" i="17"/>
  <c r="U114" i="23" s="1"/>
  <c r="T114" i="4"/>
  <c r="T114" i="23" s="1"/>
  <c r="T114" i="17"/>
  <c r="S114" i="4"/>
  <c r="S114" i="23" s="1"/>
  <c r="S114" i="17"/>
  <c r="R114" i="4"/>
  <c r="R114" i="23" s="1"/>
  <c r="R114" i="17"/>
  <c r="Q114" i="4"/>
  <c r="Q114" i="23" s="1"/>
  <c r="Q114" i="17"/>
  <c r="P114" i="4"/>
  <c r="P114" i="17"/>
  <c r="P114" i="23"/>
  <c r="O114" i="4"/>
  <c r="O114" i="23" s="1"/>
  <c r="O114" i="17"/>
  <c r="N114" i="4"/>
  <c r="N114" i="17"/>
  <c r="M114" i="4"/>
  <c r="M114" i="17"/>
  <c r="M114" i="23"/>
  <c r="L114" i="4"/>
  <c r="L114" i="23" s="1"/>
  <c r="L114" i="17"/>
  <c r="K114" i="4"/>
  <c r="K114" i="23" s="1"/>
  <c r="K114" i="17"/>
  <c r="J114" i="4"/>
  <c r="J114" i="23" s="1"/>
  <c r="J114" i="17"/>
  <c r="I114" i="4"/>
  <c r="I114" i="23" s="1"/>
  <c r="I114" i="17"/>
  <c r="H114" i="4"/>
  <c r="H114" i="17"/>
  <c r="H114" i="23"/>
  <c r="G114" i="4"/>
  <c r="G114" i="17"/>
  <c r="G114" i="23"/>
  <c r="F114" i="4"/>
  <c r="F114" i="23" s="1"/>
  <c r="F114" i="17"/>
  <c r="E114" i="4"/>
  <c r="E114" i="17"/>
  <c r="E114" i="23"/>
  <c r="D114" i="4"/>
  <c r="D114" i="17"/>
  <c r="D114" i="23"/>
  <c r="C114" i="4"/>
  <c r="C114" i="23" s="1"/>
  <c r="C114" i="17"/>
  <c r="B114" i="4"/>
  <c r="B114" i="23" s="1"/>
  <c r="B114" i="17"/>
  <c r="AE113" i="4"/>
  <c r="AE113" i="17"/>
  <c r="AE113" i="23" s="1"/>
  <c r="AD113" i="4"/>
  <c r="AD113" i="17"/>
  <c r="AD113" i="23"/>
  <c r="AC113" i="4"/>
  <c r="AC113" i="23" s="1"/>
  <c r="AC113" i="17"/>
  <c r="AB113" i="4"/>
  <c r="AB113" i="23" s="1"/>
  <c r="AB113" i="17"/>
  <c r="AA113" i="4"/>
  <c r="AA113" i="17"/>
  <c r="AA113" i="23"/>
  <c r="Z113" i="4"/>
  <c r="Z113" i="17"/>
  <c r="Z113" i="23"/>
  <c r="Y113" i="4"/>
  <c r="Y113" i="23" s="1"/>
  <c r="Y113" i="17"/>
  <c r="X113" i="4"/>
  <c r="X113" i="23" s="1"/>
  <c r="X113" i="17"/>
  <c r="W113" i="4"/>
  <c r="W113" i="17"/>
  <c r="W113" i="23" s="1"/>
  <c r="V113" i="4"/>
  <c r="V113" i="17"/>
  <c r="V113" i="23"/>
  <c r="U113" i="4"/>
  <c r="U113" i="23" s="1"/>
  <c r="U113" i="17"/>
  <c r="T113" i="4"/>
  <c r="T113" i="23" s="1"/>
  <c r="T113" i="17"/>
  <c r="S113" i="4"/>
  <c r="S113" i="17"/>
  <c r="S113" i="23"/>
  <c r="R113" i="4"/>
  <c r="R113" i="17"/>
  <c r="R113" i="23"/>
  <c r="Q113" i="4"/>
  <c r="Q113" i="23" s="1"/>
  <c r="Q113" i="17"/>
  <c r="P113" i="4"/>
  <c r="P113" i="23" s="1"/>
  <c r="P113" i="17"/>
  <c r="O113" i="4"/>
  <c r="O113" i="17"/>
  <c r="O113" i="23" s="1"/>
  <c r="N113" i="4"/>
  <c r="N113" i="17"/>
  <c r="N113" i="23"/>
  <c r="M113" i="4"/>
  <c r="M113" i="23" s="1"/>
  <c r="M113" i="17"/>
  <c r="L113" i="4"/>
  <c r="L113" i="23" s="1"/>
  <c r="L113" i="17"/>
  <c r="K113" i="4"/>
  <c r="K113" i="17"/>
  <c r="K113" i="23"/>
  <c r="J113" i="4"/>
  <c r="J113" i="17"/>
  <c r="J113" i="23"/>
  <c r="I113" i="4"/>
  <c r="I113" i="23" s="1"/>
  <c r="I113" i="17"/>
  <c r="H113" i="4"/>
  <c r="H113" i="23" s="1"/>
  <c r="H113" i="17"/>
  <c r="G113" i="4"/>
  <c r="G113" i="17"/>
  <c r="G113" i="23" s="1"/>
  <c r="F113" i="4"/>
  <c r="F113" i="17"/>
  <c r="F113" i="23"/>
  <c r="E113" i="4"/>
  <c r="E113" i="23" s="1"/>
  <c r="E113" i="17"/>
  <c r="D113" i="4"/>
  <c r="D113" i="23" s="1"/>
  <c r="D113" i="17"/>
  <c r="C113" i="4"/>
  <c r="C113" i="17"/>
  <c r="C113" i="23"/>
  <c r="B113" i="4"/>
  <c r="B113" i="17"/>
  <c r="B113" i="23"/>
  <c r="AE112" i="4"/>
  <c r="AE112" i="23" s="1"/>
  <c r="AE112" i="17"/>
  <c r="AD112" i="4"/>
  <c r="AD112" i="23" s="1"/>
  <c r="AD112" i="17"/>
  <c r="AC112" i="4"/>
  <c r="AC112" i="17"/>
  <c r="AC112" i="23" s="1"/>
  <c r="AB112" i="4"/>
  <c r="AB112" i="17"/>
  <c r="AB112" i="23"/>
  <c r="AA112" i="4"/>
  <c r="AA112" i="23" s="1"/>
  <c r="AA112" i="17"/>
  <c r="Z112" i="4"/>
  <c r="Z112" i="23" s="1"/>
  <c r="Z112" i="17"/>
  <c r="Y112" i="4"/>
  <c r="Y112" i="17"/>
  <c r="Y112" i="23"/>
  <c r="X112" i="4"/>
  <c r="X112" i="17"/>
  <c r="X112" i="23"/>
  <c r="W112" i="4"/>
  <c r="W112" i="23" s="1"/>
  <c r="W112" i="17"/>
  <c r="V112" i="4"/>
  <c r="V112" i="23" s="1"/>
  <c r="V112" i="17"/>
  <c r="U112" i="4"/>
  <c r="U112" i="17"/>
  <c r="U112" i="23" s="1"/>
  <c r="T112" i="4"/>
  <c r="T112" i="17"/>
  <c r="T112" i="23"/>
  <c r="S112" i="4"/>
  <c r="S112" i="23" s="1"/>
  <c r="S112" i="17"/>
  <c r="R112" i="4"/>
  <c r="R112" i="23" s="1"/>
  <c r="R112" i="17"/>
  <c r="Q112" i="4"/>
  <c r="Q112" i="17"/>
  <c r="Q112" i="23"/>
  <c r="P112" i="4"/>
  <c r="P112" i="17"/>
  <c r="P112" i="23"/>
  <c r="O112" i="4"/>
  <c r="O112" i="23" s="1"/>
  <c r="O112" i="17"/>
  <c r="N112" i="4"/>
  <c r="N112" i="23" s="1"/>
  <c r="N112" i="17"/>
  <c r="M112" i="4"/>
  <c r="M112" i="23" s="1"/>
  <c r="M112" i="17"/>
  <c r="L112" i="4"/>
  <c r="L112" i="17"/>
  <c r="L112" i="23"/>
  <c r="K112" i="4"/>
  <c r="K112" i="23" s="1"/>
  <c r="K112" i="17"/>
  <c r="J112" i="4"/>
  <c r="J112" i="23" s="1"/>
  <c r="J112" i="17"/>
  <c r="I112" i="4"/>
  <c r="I112" i="17"/>
  <c r="I112" i="23"/>
  <c r="H112" i="4"/>
  <c r="H112" i="17"/>
  <c r="H112" i="23"/>
  <c r="G112" i="4"/>
  <c r="G112" i="23" s="1"/>
  <c r="G112" i="17"/>
  <c r="F112" i="4"/>
  <c r="F112" i="23" s="1"/>
  <c r="F112" i="17"/>
  <c r="E112" i="4"/>
  <c r="E112" i="23" s="1"/>
  <c r="E112" i="17"/>
  <c r="D112" i="4"/>
  <c r="D112" i="17"/>
  <c r="D112" i="23"/>
  <c r="C112" i="4"/>
  <c r="C112" i="23" s="1"/>
  <c r="C112" i="17"/>
  <c r="B112" i="4"/>
  <c r="B112" i="23" s="1"/>
  <c r="B112" i="17"/>
  <c r="AE111" i="4"/>
  <c r="AE111" i="17"/>
  <c r="AE111" i="23"/>
  <c r="AD111" i="4"/>
  <c r="AD111" i="17"/>
  <c r="AD111" i="23"/>
  <c r="AC111" i="4"/>
  <c r="AC111" i="23" s="1"/>
  <c r="AC111" i="17"/>
  <c r="AB111" i="4"/>
  <c r="AB111" i="23" s="1"/>
  <c r="AB111" i="17"/>
  <c r="AA111" i="4"/>
  <c r="AA111" i="23" s="1"/>
  <c r="AA111" i="17"/>
  <c r="Z111" i="4"/>
  <c r="Z111" i="17"/>
  <c r="Z111" i="23"/>
  <c r="Y111" i="4"/>
  <c r="Y111" i="17"/>
  <c r="Y111" i="23"/>
  <c r="X111" i="4"/>
  <c r="X111" i="23" s="1"/>
  <c r="X111" i="17"/>
  <c r="W111" i="4"/>
  <c r="W111" i="17"/>
  <c r="W111" i="23"/>
  <c r="V111" i="4"/>
  <c r="V111" i="17"/>
  <c r="V111" i="23"/>
  <c r="U111" i="4"/>
  <c r="U111" i="23" s="1"/>
  <c r="U111" i="17"/>
  <c r="T111" i="4"/>
  <c r="T111" i="23" s="1"/>
  <c r="T111" i="17"/>
  <c r="S111" i="4"/>
  <c r="S111" i="23" s="1"/>
  <c r="S111" i="17"/>
  <c r="R111" i="4"/>
  <c r="R111" i="17"/>
  <c r="R111" i="23"/>
  <c r="Q111" i="4"/>
  <c r="Q111" i="17"/>
  <c r="Q111" i="23"/>
  <c r="P111" i="4"/>
  <c r="P111" i="23" s="1"/>
  <c r="P111" i="17"/>
  <c r="O111" i="4"/>
  <c r="O111" i="17"/>
  <c r="O111" i="23"/>
  <c r="N111" i="4"/>
  <c r="N111" i="17"/>
  <c r="N111" i="23"/>
  <c r="M111" i="4"/>
  <c r="M111" i="23" s="1"/>
  <c r="M111" i="17"/>
  <c r="L111" i="4"/>
  <c r="L111" i="23" s="1"/>
  <c r="L111" i="17"/>
  <c r="K111" i="4"/>
  <c r="K111" i="23" s="1"/>
  <c r="K111" i="17"/>
  <c r="J111" i="4"/>
  <c r="J111" i="17"/>
  <c r="J111" i="23"/>
  <c r="I111" i="4"/>
  <c r="I111" i="17"/>
  <c r="I111" i="23"/>
  <c r="H111" i="4"/>
  <c r="H111" i="23" s="1"/>
  <c r="H111" i="17"/>
  <c r="G111" i="4"/>
  <c r="G111" i="17"/>
  <c r="G111" i="23"/>
  <c r="F111" i="4"/>
  <c r="F111" i="17"/>
  <c r="F111" i="23"/>
  <c r="E111" i="4"/>
  <c r="E111" i="23" s="1"/>
  <c r="E111" i="17"/>
  <c r="D111" i="4"/>
  <c r="D111" i="23" s="1"/>
  <c r="D111" i="17"/>
  <c r="C111" i="4"/>
  <c r="C111" i="23" s="1"/>
  <c r="C111" i="17"/>
  <c r="B111" i="4"/>
  <c r="B111" i="17"/>
  <c r="B111" i="23"/>
  <c r="AE110" i="4"/>
  <c r="AE110" i="17"/>
  <c r="AE110" i="23"/>
  <c r="AD110" i="4"/>
  <c r="AD110" i="23" s="1"/>
  <c r="AD110" i="17"/>
  <c r="AC110" i="4"/>
  <c r="AC110" i="17"/>
  <c r="AC110" i="23"/>
  <c r="AB110" i="4"/>
  <c r="AB110" i="17"/>
  <c r="AB110" i="23"/>
  <c r="AA110" i="4"/>
  <c r="AA110" i="23" s="1"/>
  <c r="AA110" i="17"/>
  <c r="Z110" i="4"/>
  <c r="Z110" i="23" s="1"/>
  <c r="Z110" i="17"/>
  <c r="Y110" i="4"/>
  <c r="Y110" i="23" s="1"/>
  <c r="Y110" i="17"/>
  <c r="X110" i="4"/>
  <c r="X110" i="17"/>
  <c r="X110" i="23"/>
  <c r="W110" i="4"/>
  <c r="W110" i="17"/>
  <c r="W110" i="23"/>
  <c r="V110" i="4"/>
  <c r="V110" i="23" s="1"/>
  <c r="V110" i="17"/>
  <c r="U110" i="4"/>
  <c r="U110" i="17"/>
  <c r="U110" i="23"/>
  <c r="T110" i="4"/>
  <c r="T110" i="17"/>
  <c r="T110" i="23"/>
  <c r="S110" i="4"/>
  <c r="S110" i="23" s="1"/>
  <c r="S110" i="17"/>
  <c r="R110" i="4"/>
  <c r="R110" i="23" s="1"/>
  <c r="R110" i="17"/>
  <c r="Q110" i="4"/>
  <c r="Q110" i="23" s="1"/>
  <c r="Q110" i="17"/>
  <c r="P110" i="4"/>
  <c r="P110" i="17"/>
  <c r="P110" i="23"/>
  <c r="O110" i="4"/>
  <c r="O110" i="17"/>
  <c r="O110" i="23"/>
  <c r="N110" i="4"/>
  <c r="N110" i="23" s="1"/>
  <c r="N110" i="17"/>
  <c r="M110" i="4"/>
  <c r="M110" i="17"/>
  <c r="M110" i="23"/>
  <c r="L110" i="4"/>
  <c r="L110" i="17"/>
  <c r="L110" i="23"/>
  <c r="K110" i="4"/>
  <c r="K110" i="23" s="1"/>
  <c r="K110" i="17"/>
  <c r="J110" i="4"/>
  <c r="J110" i="23" s="1"/>
  <c r="J110" i="17"/>
  <c r="I110" i="4"/>
  <c r="I110" i="23" s="1"/>
  <c r="I110" i="17"/>
  <c r="H110" i="4"/>
  <c r="H110" i="17"/>
  <c r="H110" i="23"/>
  <c r="G110" i="4"/>
  <c r="G110" i="17"/>
  <c r="G110" i="23"/>
  <c r="F110" i="4"/>
  <c r="F110" i="23" s="1"/>
  <c r="F110" i="17"/>
  <c r="E110" i="4"/>
  <c r="E110" i="17"/>
  <c r="E110" i="23"/>
  <c r="D110" i="4"/>
  <c r="D110" i="17"/>
  <c r="D110" i="23"/>
  <c r="C110" i="4"/>
  <c r="C110" i="23" s="1"/>
  <c r="C110" i="17"/>
  <c r="B110" i="4"/>
  <c r="B110" i="23" s="1"/>
  <c r="B110" i="17"/>
  <c r="AE109" i="4"/>
  <c r="AE109" i="23" s="1"/>
  <c r="AE109" i="17"/>
  <c r="AD109" i="4"/>
  <c r="AD109" i="17"/>
  <c r="AD109" i="23"/>
  <c r="AC109" i="4"/>
  <c r="AC109" i="17"/>
  <c r="AC109" i="23"/>
  <c r="AB109" i="4"/>
  <c r="AB109" i="23" s="1"/>
  <c r="AB109" i="17"/>
  <c r="AA109" i="4"/>
  <c r="AA109" i="17"/>
  <c r="AA109" i="23"/>
  <c r="Z109" i="4"/>
  <c r="Z109" i="17"/>
  <c r="Z109" i="23"/>
  <c r="Y109" i="4"/>
  <c r="Y109" i="23" s="1"/>
  <c r="Y109" i="17"/>
  <c r="X109" i="4"/>
  <c r="X109" i="23" s="1"/>
  <c r="X109" i="17"/>
  <c r="W109" i="4"/>
  <c r="W109" i="23" s="1"/>
  <c r="W109" i="17"/>
  <c r="V109" i="4"/>
  <c r="V109" i="17"/>
  <c r="V109" i="23"/>
  <c r="U109" i="4"/>
  <c r="U109" i="17"/>
  <c r="U109" i="23"/>
  <c r="T109" i="4"/>
  <c r="T109" i="23" s="1"/>
  <c r="T109" i="17"/>
  <c r="S109" i="4"/>
  <c r="S109" i="17"/>
  <c r="S109" i="23"/>
  <c r="R109" i="4"/>
  <c r="R109" i="17"/>
  <c r="R109" i="23"/>
  <c r="Q109" i="4"/>
  <c r="Q109" i="23" s="1"/>
  <c r="Q109" i="17"/>
  <c r="P109" i="4"/>
  <c r="P109" i="23" s="1"/>
  <c r="P109" i="17"/>
  <c r="O109" i="4"/>
  <c r="O109" i="23" s="1"/>
  <c r="O109" i="17"/>
  <c r="N109" i="4"/>
  <c r="N109" i="17"/>
  <c r="N109" i="23"/>
  <c r="M109" i="4"/>
  <c r="M109" i="17"/>
  <c r="M109" i="23"/>
  <c r="L109" i="4"/>
  <c r="L109" i="23" s="1"/>
  <c r="L109" i="17"/>
  <c r="K109" i="4"/>
  <c r="K109" i="17"/>
  <c r="K109" i="23"/>
  <c r="J109" i="4"/>
  <c r="J109" i="17"/>
  <c r="J109" i="23"/>
  <c r="I109" i="4"/>
  <c r="I109" i="23" s="1"/>
  <c r="I109" i="17"/>
  <c r="H109" i="4"/>
  <c r="H109" i="23" s="1"/>
  <c r="H109" i="17"/>
  <c r="G109" i="4"/>
  <c r="G109" i="23" s="1"/>
  <c r="G109" i="17"/>
  <c r="F109" i="4"/>
  <c r="F109" i="17"/>
  <c r="F109" i="23"/>
  <c r="E109" i="4"/>
  <c r="E109" i="17"/>
  <c r="E109" i="23"/>
  <c r="D109" i="4"/>
  <c r="D109" i="23" s="1"/>
  <c r="D109" i="17"/>
  <c r="C109" i="4"/>
  <c r="C109" i="17"/>
  <c r="C109" i="23"/>
  <c r="B109" i="4"/>
  <c r="B109" i="17"/>
  <c r="B109" i="23"/>
  <c r="AE108" i="4"/>
  <c r="AE108" i="23" s="1"/>
  <c r="AE108" i="17"/>
  <c r="AD108" i="4"/>
  <c r="AD108" i="23" s="1"/>
  <c r="AD108" i="17"/>
  <c r="AC108" i="4"/>
  <c r="AC108" i="23" s="1"/>
  <c r="AC108" i="17"/>
  <c r="AB108" i="4"/>
  <c r="AB108" i="17"/>
  <c r="AB108" i="23"/>
  <c r="AA108" i="4"/>
  <c r="AA108" i="17"/>
  <c r="AA108" i="23"/>
  <c r="Z108" i="4"/>
  <c r="Z108" i="23" s="1"/>
  <c r="Z108" i="17"/>
  <c r="Y108" i="4"/>
  <c r="Y108" i="17"/>
  <c r="Y108" i="23"/>
  <c r="X108" i="4"/>
  <c r="X108" i="17"/>
  <c r="X108" i="23"/>
  <c r="W108" i="4"/>
  <c r="W108" i="23" s="1"/>
  <c r="W108" i="17"/>
  <c r="V108" i="4"/>
  <c r="V108" i="23" s="1"/>
  <c r="V108" i="17"/>
  <c r="U108" i="4"/>
  <c r="U108" i="23" s="1"/>
  <c r="U108" i="17"/>
  <c r="T108" i="4"/>
  <c r="T108" i="17"/>
  <c r="T108" i="23"/>
  <c r="S108" i="4"/>
  <c r="S108" i="17"/>
  <c r="S108" i="23"/>
  <c r="R108" i="4"/>
  <c r="R108" i="23" s="1"/>
  <c r="R108" i="17"/>
  <c r="Q108" i="4"/>
  <c r="Q108" i="17"/>
  <c r="Q108" i="23"/>
  <c r="P108" i="4"/>
  <c r="P108" i="17"/>
  <c r="P108" i="23"/>
  <c r="O108" i="4"/>
  <c r="O108" i="23" s="1"/>
  <c r="O108" i="17"/>
  <c r="N108" i="4"/>
  <c r="N108" i="23" s="1"/>
  <c r="N108" i="17"/>
  <c r="M108" i="4"/>
  <c r="M108" i="23" s="1"/>
  <c r="M108" i="17"/>
  <c r="L108" i="4"/>
  <c r="L108" i="17"/>
  <c r="L108" i="23"/>
  <c r="K108" i="4"/>
  <c r="K108" i="17"/>
  <c r="K108" i="23"/>
  <c r="J108" i="4"/>
  <c r="J108" i="23" s="1"/>
  <c r="J108" i="17"/>
  <c r="I108" i="4"/>
  <c r="I108" i="17"/>
  <c r="I108" i="23"/>
  <c r="H108" i="4"/>
  <c r="H108" i="17"/>
  <c r="H108" i="23" s="1"/>
  <c r="G108" i="4"/>
  <c r="G108" i="23" s="1"/>
  <c r="G108" i="17"/>
  <c r="F108" i="4"/>
  <c r="F108" i="23" s="1"/>
  <c r="F108" i="17"/>
  <c r="E108" i="4"/>
  <c r="E108" i="23" s="1"/>
  <c r="E108" i="17"/>
  <c r="D108" i="4"/>
  <c r="D108" i="17"/>
  <c r="D108" i="23"/>
  <c r="C108" i="4"/>
  <c r="C108" i="17"/>
  <c r="C108" i="23"/>
  <c r="B108" i="4"/>
  <c r="B108" i="23" s="1"/>
  <c r="B108" i="17"/>
  <c r="AE107" i="4"/>
  <c r="AE107" i="17"/>
  <c r="AE107" i="23"/>
  <c r="AD107" i="4"/>
  <c r="AD107" i="17"/>
  <c r="AD107" i="23" s="1"/>
  <c r="AC107" i="4"/>
  <c r="AC107" i="23" s="1"/>
  <c r="AC107" i="17"/>
  <c r="AB107" i="4"/>
  <c r="AB107" i="23" s="1"/>
  <c r="AB107" i="17"/>
  <c r="AA107" i="4"/>
  <c r="AA107" i="23" s="1"/>
  <c r="AA107" i="17"/>
  <c r="Z107" i="4"/>
  <c r="Z107" i="17"/>
  <c r="Z107" i="23"/>
  <c r="Y107" i="4"/>
  <c r="Y107" i="17"/>
  <c r="Y107" i="23"/>
  <c r="X107" i="4"/>
  <c r="X107" i="23" s="1"/>
  <c r="X107" i="17"/>
  <c r="W107" i="4"/>
  <c r="W107" i="17"/>
  <c r="W107" i="23"/>
  <c r="V107" i="4"/>
  <c r="V107" i="17"/>
  <c r="V107" i="23" s="1"/>
  <c r="U107" i="4"/>
  <c r="U107" i="23" s="1"/>
  <c r="U107" i="17"/>
  <c r="T107" i="4"/>
  <c r="T107" i="23" s="1"/>
  <c r="T107" i="17"/>
  <c r="S107" i="4"/>
  <c r="S107" i="23" s="1"/>
  <c r="S107" i="17"/>
  <c r="R107" i="4"/>
  <c r="R107" i="17"/>
  <c r="R107" i="23"/>
  <c r="Q107" i="4"/>
  <c r="Q107" i="17"/>
  <c r="Q107" i="23"/>
  <c r="P107" i="4"/>
  <c r="P107" i="23" s="1"/>
  <c r="P107" i="17"/>
  <c r="O107" i="4"/>
  <c r="O107" i="17"/>
  <c r="O107" i="23"/>
  <c r="N107" i="4"/>
  <c r="N107" i="17"/>
  <c r="N107" i="23" s="1"/>
  <c r="M107" i="4"/>
  <c r="M107" i="23" s="1"/>
  <c r="M107" i="17"/>
  <c r="L107" i="4"/>
  <c r="L107" i="23" s="1"/>
  <c r="L107" i="17"/>
  <c r="K107" i="4"/>
  <c r="K107" i="23" s="1"/>
  <c r="K107" i="17"/>
  <c r="J107" i="4"/>
  <c r="J107" i="17"/>
  <c r="J107" i="23"/>
  <c r="I107" i="4"/>
  <c r="I107" i="17"/>
  <c r="I107" i="23"/>
  <c r="H107" i="4"/>
  <c r="H107" i="23" s="1"/>
  <c r="H107" i="17"/>
  <c r="G107" i="4"/>
  <c r="G107" i="17"/>
  <c r="G107" i="23"/>
  <c r="F107" i="4"/>
  <c r="F107" i="17"/>
  <c r="F107" i="23" s="1"/>
  <c r="E107" i="4"/>
  <c r="E107" i="23" s="1"/>
  <c r="E107" i="17"/>
  <c r="D107" i="4"/>
  <c r="D107" i="23" s="1"/>
  <c r="D107" i="17"/>
  <c r="C107" i="4"/>
  <c r="C107" i="23" s="1"/>
  <c r="C107" i="17"/>
  <c r="B107" i="4"/>
  <c r="B107" i="17"/>
  <c r="B107" i="23"/>
  <c r="AE106" i="4"/>
  <c r="AE106" i="17"/>
  <c r="AE106" i="23"/>
  <c r="AD106" i="4"/>
  <c r="AD106" i="23" s="1"/>
  <c r="AD106" i="17"/>
  <c r="AC106" i="4"/>
  <c r="AC106" i="17"/>
  <c r="AC106" i="23"/>
  <c r="AB106" i="4"/>
  <c r="AB106" i="17"/>
  <c r="AB106" i="23" s="1"/>
  <c r="AA106" i="4"/>
  <c r="AA106" i="23" s="1"/>
  <c r="AA106" i="17"/>
  <c r="Z106" i="4"/>
  <c r="Z106" i="23" s="1"/>
  <c r="Z106" i="17"/>
  <c r="Y106" i="4"/>
  <c r="Y106" i="23" s="1"/>
  <c r="Y106" i="17"/>
  <c r="X106" i="4"/>
  <c r="X106" i="17"/>
  <c r="X106" i="23"/>
  <c r="W106" i="4"/>
  <c r="W106" i="17"/>
  <c r="W106" i="23"/>
  <c r="V106" i="4"/>
  <c r="V106" i="23" s="1"/>
  <c r="V106" i="17"/>
  <c r="U106" i="4"/>
  <c r="U106" i="17"/>
  <c r="U106" i="23"/>
  <c r="T106" i="4"/>
  <c r="T106" i="17"/>
  <c r="T106" i="23" s="1"/>
  <c r="S106" i="4"/>
  <c r="S106" i="23" s="1"/>
  <c r="S106" i="17"/>
  <c r="R106" i="4"/>
  <c r="R106" i="23" s="1"/>
  <c r="R106" i="17"/>
  <c r="Q106" i="4"/>
  <c r="Q106" i="23" s="1"/>
  <c r="Q106" i="17"/>
  <c r="P106" i="4"/>
  <c r="P106" i="17"/>
  <c r="P106" i="23"/>
  <c r="O106" i="4"/>
  <c r="O106" i="17"/>
  <c r="O106" i="23"/>
  <c r="N106" i="4"/>
  <c r="N106" i="23" s="1"/>
  <c r="N106" i="17"/>
  <c r="M106" i="4"/>
  <c r="M106" i="17"/>
  <c r="M106" i="23"/>
  <c r="L106" i="4"/>
  <c r="L106" i="17"/>
  <c r="L106" i="23" s="1"/>
  <c r="K106" i="4"/>
  <c r="K106" i="23" s="1"/>
  <c r="K106" i="17"/>
  <c r="J106" i="4"/>
  <c r="J106" i="23" s="1"/>
  <c r="J106" i="17"/>
  <c r="I106" i="4"/>
  <c r="I106" i="23" s="1"/>
  <c r="I106" i="17"/>
  <c r="H106" i="4"/>
  <c r="H106" i="17"/>
  <c r="H106" i="23"/>
  <c r="G106" i="4"/>
  <c r="G106" i="17"/>
  <c r="G106" i="23"/>
  <c r="F106" i="4"/>
  <c r="F106" i="23" s="1"/>
  <c r="F106" i="17"/>
  <c r="E106" i="4"/>
  <c r="E106" i="17"/>
  <c r="E106" i="23"/>
  <c r="D106" i="4"/>
  <c r="D106" i="17"/>
  <c r="D106" i="23" s="1"/>
  <c r="C106" i="4"/>
  <c r="C106" i="23" s="1"/>
  <c r="C106" i="17"/>
  <c r="B106" i="4"/>
  <c r="B106" i="23" s="1"/>
  <c r="B106" i="17"/>
  <c r="AE105" i="4"/>
  <c r="AE105" i="23" s="1"/>
  <c r="AE105" i="17"/>
  <c r="AD105" i="4"/>
  <c r="AD105" i="17"/>
  <c r="AD105" i="23"/>
  <c r="AC105" i="4"/>
  <c r="AC105" i="17"/>
  <c r="AC105" i="23"/>
  <c r="AB105" i="4"/>
  <c r="AB105" i="23" s="1"/>
  <c r="AB105" i="17"/>
  <c r="AA105" i="4"/>
  <c r="AA105" i="17"/>
  <c r="AA105" i="23"/>
  <c r="Z105" i="4"/>
  <c r="Z105" i="17"/>
  <c r="Z105" i="23" s="1"/>
  <c r="Y105" i="4"/>
  <c r="Y105" i="23" s="1"/>
  <c r="Y105" i="17"/>
  <c r="X105" i="4"/>
  <c r="X105" i="23" s="1"/>
  <c r="X105" i="17"/>
  <c r="W105" i="4"/>
  <c r="W105" i="23" s="1"/>
  <c r="W105" i="17"/>
  <c r="V105" i="4"/>
  <c r="V105" i="17"/>
  <c r="V105" i="23"/>
  <c r="U105" i="4"/>
  <c r="U105" i="17"/>
  <c r="U105" i="23"/>
  <c r="T105" i="4"/>
  <c r="T105" i="23" s="1"/>
  <c r="T105" i="17"/>
  <c r="S105" i="4"/>
  <c r="S105" i="17"/>
  <c r="S105" i="23"/>
  <c r="R105" i="4"/>
  <c r="R105" i="17"/>
  <c r="R105" i="23" s="1"/>
  <c r="Q105" i="4"/>
  <c r="Q105" i="23" s="1"/>
  <c r="Q105" i="17"/>
  <c r="P105" i="4"/>
  <c r="P105" i="23" s="1"/>
  <c r="P105" i="17"/>
  <c r="O105" i="4"/>
  <c r="O105" i="23" s="1"/>
  <c r="O105" i="17"/>
  <c r="N105" i="4"/>
  <c r="N105" i="17"/>
  <c r="N105" i="23"/>
  <c r="M105" i="4"/>
  <c r="M105" i="17"/>
  <c r="M105" i="23"/>
  <c r="L105" i="4"/>
  <c r="L105" i="23" s="1"/>
  <c r="L105" i="17"/>
  <c r="K105" i="4"/>
  <c r="K105" i="17"/>
  <c r="K105" i="23"/>
  <c r="J105" i="4"/>
  <c r="J105" i="17"/>
  <c r="J105" i="23" s="1"/>
  <c r="I105" i="4"/>
  <c r="I105" i="23" s="1"/>
  <c r="I105" i="17"/>
  <c r="H105" i="4"/>
  <c r="H105" i="23" s="1"/>
  <c r="H105" i="17"/>
  <c r="G105" i="4"/>
  <c r="G105" i="23" s="1"/>
  <c r="G105" i="17"/>
  <c r="F105" i="4"/>
  <c r="F105" i="17"/>
  <c r="F105" i="23"/>
  <c r="E105" i="4"/>
  <c r="E105" i="17"/>
  <c r="E105" i="23"/>
  <c r="D105" i="4"/>
  <c r="D105" i="23" s="1"/>
  <c r="D105" i="17"/>
  <c r="C105" i="4"/>
  <c r="C105" i="17"/>
  <c r="C105" i="23"/>
  <c r="B105" i="4"/>
  <c r="B105" i="17"/>
  <c r="B105" i="23" s="1"/>
  <c r="AE104" i="4"/>
  <c r="AE104" i="23" s="1"/>
  <c r="AE104" i="17"/>
  <c r="AD104" i="4"/>
  <c r="AD104" i="23" s="1"/>
  <c r="AD104" i="17"/>
  <c r="AC104" i="4"/>
  <c r="AC104" i="23" s="1"/>
  <c r="AC104" i="17"/>
  <c r="AB104" i="4"/>
  <c r="AB104" i="17"/>
  <c r="AB104" i="23"/>
  <c r="AA104" i="4"/>
  <c r="AA104" i="17"/>
  <c r="AA104" i="23"/>
  <c r="Z104" i="4"/>
  <c r="Z104" i="23" s="1"/>
  <c r="Z104" i="17"/>
  <c r="Y104" i="4"/>
  <c r="Y104" i="17"/>
  <c r="Y104" i="23"/>
  <c r="X104" i="4"/>
  <c r="X104" i="17"/>
  <c r="X104" i="23" s="1"/>
  <c r="W104" i="4"/>
  <c r="W104" i="23" s="1"/>
  <c r="W104" i="17"/>
  <c r="V104" i="4"/>
  <c r="V104" i="23" s="1"/>
  <c r="V104" i="17"/>
  <c r="U104" i="4"/>
  <c r="U104" i="23" s="1"/>
  <c r="U104" i="17"/>
  <c r="T104" i="4"/>
  <c r="T104" i="17"/>
  <c r="T104" i="23"/>
  <c r="S104" i="4"/>
  <c r="S104" i="17"/>
  <c r="S104" i="23"/>
  <c r="R104" i="4"/>
  <c r="R104" i="23" s="1"/>
  <c r="R104" i="17"/>
  <c r="Q104" i="4"/>
  <c r="Q104" i="17"/>
  <c r="Q104" i="23"/>
  <c r="P104" i="4"/>
  <c r="P104" i="17"/>
  <c r="P104" i="23" s="1"/>
  <c r="O104" i="4"/>
  <c r="O104" i="23" s="1"/>
  <c r="O104" i="17"/>
  <c r="N104" i="4"/>
  <c r="N104" i="23" s="1"/>
  <c r="N104" i="17"/>
  <c r="M104" i="4"/>
  <c r="M104" i="23" s="1"/>
  <c r="M104" i="17"/>
  <c r="L104" i="4"/>
  <c r="L104" i="17"/>
  <c r="L104" i="23"/>
  <c r="K104" i="4"/>
  <c r="K104" i="17"/>
  <c r="K104" i="23"/>
  <c r="J104" i="4"/>
  <c r="J104" i="23" s="1"/>
  <c r="J104" i="17"/>
  <c r="I104" i="4"/>
  <c r="I104" i="17"/>
  <c r="I104" i="23"/>
  <c r="H104" i="4"/>
  <c r="H104" i="17"/>
  <c r="H104" i="23" s="1"/>
  <c r="G104" i="4"/>
  <c r="G104" i="23" s="1"/>
  <c r="G104" i="17"/>
  <c r="F104" i="4"/>
  <c r="F104" i="23" s="1"/>
  <c r="F104" i="17"/>
  <c r="E104" i="4"/>
  <c r="E104" i="23" s="1"/>
  <c r="E104" i="17"/>
  <c r="D104" i="4"/>
  <c r="D104" i="17"/>
  <c r="D104" i="23"/>
  <c r="C104" i="4"/>
  <c r="C104" i="17"/>
  <c r="C104" i="23"/>
  <c r="B104" i="4"/>
  <c r="B104" i="23" s="1"/>
  <c r="B104" i="17"/>
  <c r="AE103" i="4"/>
  <c r="AE103" i="17"/>
  <c r="AE103" i="23"/>
  <c r="AD103" i="4"/>
  <c r="AD103" i="17"/>
  <c r="AD103" i="23" s="1"/>
  <c r="AC103" i="4"/>
  <c r="AC103" i="23" s="1"/>
  <c r="AC103" i="17"/>
  <c r="AB103" i="4"/>
  <c r="AB103" i="23" s="1"/>
  <c r="AB103" i="17"/>
  <c r="AA103" i="4"/>
  <c r="AA103" i="23" s="1"/>
  <c r="AA103" i="17"/>
  <c r="Z103" i="4"/>
  <c r="Z103" i="17"/>
  <c r="Z103" i="23"/>
  <c r="Y103" i="4"/>
  <c r="Y103" i="17"/>
  <c r="Y103" i="23"/>
  <c r="X103" i="4"/>
  <c r="X103" i="23" s="1"/>
  <c r="X103" i="17"/>
  <c r="W103" i="4"/>
  <c r="W103" i="17"/>
  <c r="W103" i="23"/>
  <c r="V103" i="4"/>
  <c r="V103" i="17"/>
  <c r="V103" i="23" s="1"/>
  <c r="U103" i="4"/>
  <c r="U103" i="23" s="1"/>
  <c r="U103" i="17"/>
  <c r="T103" i="4"/>
  <c r="T103" i="23" s="1"/>
  <c r="T103" i="17"/>
  <c r="S103" i="4"/>
  <c r="S103" i="23" s="1"/>
  <c r="S103" i="17"/>
  <c r="R103" i="4"/>
  <c r="R103" i="17"/>
  <c r="R103" i="23"/>
  <c r="Q103" i="4"/>
  <c r="Q103" i="17"/>
  <c r="Q103" i="23"/>
  <c r="P103" i="4"/>
  <c r="P103" i="23" s="1"/>
  <c r="P103" i="17"/>
  <c r="O103" i="4"/>
  <c r="O103" i="17"/>
  <c r="O103" i="23"/>
  <c r="N103" i="4"/>
  <c r="N103" i="17"/>
  <c r="N103" i="23" s="1"/>
  <c r="M103" i="4"/>
  <c r="M103" i="23" s="1"/>
  <c r="M103" i="17"/>
  <c r="L103" i="4"/>
  <c r="L103" i="23" s="1"/>
  <c r="L103" i="17"/>
  <c r="K103" i="4"/>
  <c r="K103" i="23" s="1"/>
  <c r="K103" i="17"/>
  <c r="J103" i="4"/>
  <c r="J103" i="17"/>
  <c r="J103" i="23"/>
  <c r="I103" i="4"/>
  <c r="I103" i="17"/>
  <c r="I103" i="23"/>
  <c r="H103" i="4"/>
  <c r="H103" i="23" s="1"/>
  <c r="H103" i="17"/>
  <c r="G103" i="4"/>
  <c r="G103" i="17"/>
  <c r="G103" i="23"/>
  <c r="F103" i="4"/>
  <c r="F103" i="17"/>
  <c r="F103" i="23" s="1"/>
  <c r="E103" i="4"/>
  <c r="E103" i="23" s="1"/>
  <c r="E103" i="17"/>
  <c r="D103" i="4"/>
  <c r="D103" i="23" s="1"/>
  <c r="D103" i="17"/>
  <c r="C103" i="4"/>
  <c r="C103" i="23" s="1"/>
  <c r="C103" i="17"/>
  <c r="B103" i="4"/>
  <c r="B103" i="17"/>
  <c r="B103" i="23"/>
  <c r="AE102" i="4"/>
  <c r="AE102" i="17"/>
  <c r="AE102" i="23"/>
  <c r="AD102" i="4"/>
  <c r="AD102" i="23" s="1"/>
  <c r="AD102" i="17"/>
  <c r="AC102" i="4"/>
  <c r="AC102" i="17"/>
  <c r="AC102" i="23"/>
  <c r="AB102" i="4"/>
  <c r="AB102" i="17"/>
  <c r="AB102" i="23" s="1"/>
  <c r="AA102" i="4"/>
  <c r="AA102" i="23" s="1"/>
  <c r="AA102" i="17"/>
  <c r="Z102" i="4"/>
  <c r="Z102" i="23" s="1"/>
  <c r="Z102" i="17"/>
  <c r="Y102" i="4"/>
  <c r="Y102" i="23" s="1"/>
  <c r="Y102" i="17"/>
  <c r="X102" i="4"/>
  <c r="X102" i="17"/>
  <c r="X102" i="23"/>
  <c r="W102" i="4"/>
  <c r="W102" i="17"/>
  <c r="W102" i="23"/>
  <c r="V102" i="4"/>
  <c r="V102" i="23" s="1"/>
  <c r="V102" i="17"/>
  <c r="U102" i="4"/>
  <c r="U102" i="17"/>
  <c r="U102" i="23"/>
  <c r="T102" i="4"/>
  <c r="T102" i="17"/>
  <c r="T102" i="23" s="1"/>
  <c r="S102" i="4"/>
  <c r="S102" i="23" s="1"/>
  <c r="S102" i="17"/>
  <c r="R102" i="4"/>
  <c r="R102" i="23" s="1"/>
  <c r="R102" i="17"/>
  <c r="Q102" i="4"/>
  <c r="Q102" i="23" s="1"/>
  <c r="Q102" i="17"/>
  <c r="P102" i="4"/>
  <c r="P102" i="17"/>
  <c r="P102" i="23"/>
  <c r="O102" i="4"/>
  <c r="O102" i="17"/>
  <c r="O102" i="23"/>
  <c r="N102" i="4"/>
  <c r="N102" i="23" s="1"/>
  <c r="N102" i="17"/>
  <c r="M102" i="4"/>
  <c r="M102" i="17"/>
  <c r="M102" i="23"/>
  <c r="L102" i="4"/>
  <c r="L102" i="17"/>
  <c r="L102" i="23" s="1"/>
  <c r="K102" i="4"/>
  <c r="K102" i="23" s="1"/>
  <c r="K102" i="17"/>
  <c r="J102" i="4"/>
  <c r="J102" i="23" s="1"/>
  <c r="J102" i="17"/>
  <c r="I102" i="4"/>
  <c r="I102" i="23" s="1"/>
  <c r="I102" i="17"/>
  <c r="H102" i="4"/>
  <c r="H102" i="17"/>
  <c r="H102" i="23"/>
  <c r="G102" i="4"/>
  <c r="G102" i="17"/>
  <c r="G102" i="23"/>
  <c r="F102" i="4"/>
  <c r="F102" i="23" s="1"/>
  <c r="F102" i="17"/>
  <c r="E102" i="4"/>
  <c r="E102" i="17"/>
  <c r="E102" i="23"/>
  <c r="D102" i="4"/>
  <c r="D102" i="17"/>
  <c r="D102" i="23" s="1"/>
  <c r="C102" i="4"/>
  <c r="C102" i="23" s="1"/>
  <c r="C102" i="17"/>
  <c r="B102" i="4"/>
  <c r="B102" i="23" s="1"/>
  <c r="B102" i="17"/>
  <c r="AE101" i="4"/>
  <c r="AE101" i="23" s="1"/>
  <c r="AE101" i="17"/>
  <c r="AD101" i="4"/>
  <c r="AD101" i="17"/>
  <c r="AD101" i="23"/>
  <c r="AC101" i="4"/>
  <c r="AC101" i="17"/>
  <c r="AC101" i="23"/>
  <c r="AB101" i="4"/>
  <c r="AB101" i="23" s="1"/>
  <c r="AB101" i="17"/>
  <c r="AA101" i="4"/>
  <c r="AA101" i="17"/>
  <c r="AA101" i="23"/>
  <c r="Z101" i="4"/>
  <c r="Z101" i="17"/>
  <c r="Z101" i="23" s="1"/>
  <c r="Y101" i="4"/>
  <c r="Y101" i="23" s="1"/>
  <c r="Y101" i="17"/>
  <c r="X101" i="4"/>
  <c r="X101" i="23" s="1"/>
  <c r="X101" i="17"/>
  <c r="W101" i="4"/>
  <c r="W101" i="23" s="1"/>
  <c r="W101" i="17"/>
  <c r="V101" i="4"/>
  <c r="V101" i="17"/>
  <c r="V101" i="23"/>
  <c r="U101" i="4"/>
  <c r="U101" i="17"/>
  <c r="U101" i="23"/>
  <c r="T101" i="4"/>
  <c r="T101" i="23" s="1"/>
  <c r="T101" i="17"/>
  <c r="S101" i="4"/>
  <c r="S101" i="17"/>
  <c r="S101" i="23"/>
  <c r="R101" i="4"/>
  <c r="R101" i="17"/>
  <c r="R101" i="23" s="1"/>
  <c r="Q101" i="4"/>
  <c r="Q101" i="23" s="1"/>
  <c r="Q101" i="17"/>
  <c r="P101" i="4"/>
  <c r="P101" i="23" s="1"/>
  <c r="P101" i="17"/>
  <c r="O101" i="4"/>
  <c r="O101" i="23" s="1"/>
  <c r="O101" i="17"/>
  <c r="N101" i="4"/>
  <c r="N101" i="17"/>
  <c r="N101" i="23"/>
  <c r="M101" i="4"/>
  <c r="M101" i="17"/>
  <c r="M101" i="23"/>
  <c r="L101" i="4"/>
  <c r="L101" i="23" s="1"/>
  <c r="L101" i="17"/>
  <c r="K101" i="4"/>
  <c r="K101" i="17"/>
  <c r="K101" i="23"/>
  <c r="J101" i="4"/>
  <c r="J101" i="17"/>
  <c r="J101" i="23" s="1"/>
  <c r="I101" i="4"/>
  <c r="I101" i="23" s="1"/>
  <c r="I101" i="17"/>
  <c r="H101" i="4"/>
  <c r="H101" i="23" s="1"/>
  <c r="H101" i="17"/>
  <c r="G101" i="4"/>
  <c r="G101" i="23" s="1"/>
  <c r="G101" i="17"/>
  <c r="F101" i="4"/>
  <c r="F101" i="17"/>
  <c r="F101" i="23"/>
  <c r="E101" i="4"/>
  <c r="E101" i="17"/>
  <c r="E101" i="23"/>
  <c r="D101" i="4"/>
  <c r="D101" i="23" s="1"/>
  <c r="D101" i="17"/>
  <c r="C101" i="4"/>
  <c r="C101" i="17"/>
  <c r="C101" i="23"/>
  <c r="B101" i="4"/>
  <c r="B101" i="17"/>
  <c r="B101" i="23" s="1"/>
  <c r="AE100" i="4"/>
  <c r="AE100" i="23" s="1"/>
  <c r="AE100" i="17"/>
  <c r="AD100" i="4"/>
  <c r="AD100" i="23" s="1"/>
  <c r="AD100" i="17"/>
  <c r="AC100" i="4"/>
  <c r="AC100" i="23" s="1"/>
  <c r="AC100" i="17"/>
  <c r="AB100" i="4"/>
  <c r="AB100" i="17"/>
  <c r="AB100" i="23"/>
  <c r="AA100" i="4"/>
  <c r="AA100" i="17"/>
  <c r="AA100" i="23"/>
  <c r="Z100" i="4"/>
  <c r="Z100" i="23" s="1"/>
  <c r="Z100" i="17"/>
  <c r="Y100" i="4"/>
  <c r="Y100" i="17"/>
  <c r="Y100" i="23"/>
  <c r="X100" i="4"/>
  <c r="X100" i="17"/>
  <c r="X100" i="23" s="1"/>
  <c r="W100" i="4"/>
  <c r="W100" i="23" s="1"/>
  <c r="W100" i="17"/>
  <c r="V100" i="4"/>
  <c r="V100" i="23" s="1"/>
  <c r="V100" i="17"/>
  <c r="U100" i="4"/>
  <c r="U100" i="23" s="1"/>
  <c r="U100" i="17"/>
  <c r="T100" i="4"/>
  <c r="T100" i="17"/>
  <c r="T100" i="23"/>
  <c r="S100" i="4"/>
  <c r="S100" i="17"/>
  <c r="S100" i="23"/>
  <c r="R100" i="4"/>
  <c r="R100" i="23" s="1"/>
  <c r="R100" i="17"/>
  <c r="Q100" i="4"/>
  <c r="Q100" i="17"/>
  <c r="Q100" i="23"/>
  <c r="P100" i="4"/>
  <c r="P100" i="17"/>
  <c r="P100" i="23" s="1"/>
  <c r="O100" i="4"/>
  <c r="O100" i="23" s="1"/>
  <c r="O100" i="17"/>
  <c r="N100" i="4"/>
  <c r="N100" i="23" s="1"/>
  <c r="N100" i="17"/>
  <c r="M100" i="4"/>
  <c r="M100" i="23" s="1"/>
  <c r="M100" i="17"/>
  <c r="L100" i="4"/>
  <c r="L100" i="17"/>
  <c r="L100" i="23"/>
  <c r="K100" i="4"/>
  <c r="K100" i="17"/>
  <c r="K100" i="23"/>
  <c r="J100" i="4"/>
  <c r="J100" i="23" s="1"/>
  <c r="J100" i="17"/>
  <c r="I100" i="4"/>
  <c r="I100" i="17"/>
  <c r="I100" i="23"/>
  <c r="H100" i="4"/>
  <c r="H100" i="17"/>
  <c r="H100" i="23" s="1"/>
  <c r="G100" i="4"/>
  <c r="G100" i="23" s="1"/>
  <c r="G100" i="17"/>
  <c r="F100" i="4"/>
  <c r="F100" i="23" s="1"/>
  <c r="F100" i="17"/>
  <c r="E100" i="4"/>
  <c r="E100" i="23" s="1"/>
  <c r="E100" i="17"/>
  <c r="D100" i="4"/>
  <c r="D100" i="17"/>
  <c r="D100" i="23"/>
  <c r="C100" i="4"/>
  <c r="C100" i="17"/>
  <c r="C100" i="23"/>
  <c r="B100" i="4"/>
  <c r="B100" i="23" s="1"/>
  <c r="B100" i="17"/>
  <c r="AE99" i="4"/>
  <c r="AE99" i="17"/>
  <c r="AE99" i="23"/>
  <c r="AD99" i="4"/>
  <c r="AD99" i="17"/>
  <c r="AD99" i="23" s="1"/>
  <c r="AC99" i="4"/>
  <c r="AC99" i="23" s="1"/>
  <c r="AC99" i="17"/>
  <c r="AB99" i="4"/>
  <c r="AB99" i="23" s="1"/>
  <c r="AB99" i="17"/>
  <c r="AA99" i="4"/>
  <c r="AA99" i="23" s="1"/>
  <c r="AA99" i="17"/>
  <c r="Z99" i="4"/>
  <c r="Z99" i="17"/>
  <c r="Z99" i="23"/>
  <c r="Y99" i="4"/>
  <c r="Y99" i="17"/>
  <c r="Y99" i="23"/>
  <c r="X99" i="4"/>
  <c r="X99" i="23" s="1"/>
  <c r="X99" i="17"/>
  <c r="W99" i="4"/>
  <c r="W99" i="17"/>
  <c r="W99" i="23"/>
  <c r="V99" i="4"/>
  <c r="V99" i="17"/>
  <c r="V99" i="23" s="1"/>
  <c r="U99" i="4"/>
  <c r="U99" i="23" s="1"/>
  <c r="U99" i="17"/>
  <c r="T99" i="4"/>
  <c r="T99" i="23" s="1"/>
  <c r="T99" i="17"/>
  <c r="S99" i="4"/>
  <c r="S99" i="23" s="1"/>
  <c r="S99" i="17"/>
  <c r="R99" i="4"/>
  <c r="R99" i="17"/>
  <c r="R99" i="23"/>
  <c r="Q99" i="4"/>
  <c r="Q99" i="17"/>
  <c r="Q99" i="23"/>
  <c r="P99" i="4"/>
  <c r="P99" i="23" s="1"/>
  <c r="P99" i="17"/>
  <c r="O99" i="4"/>
  <c r="O99" i="17"/>
  <c r="O99" i="23"/>
  <c r="N99" i="4"/>
  <c r="N99" i="17"/>
  <c r="N99" i="23" s="1"/>
  <c r="M99" i="4"/>
  <c r="M99" i="23" s="1"/>
  <c r="M99" i="17"/>
  <c r="L99" i="4"/>
  <c r="L99" i="23" s="1"/>
  <c r="L99" i="17"/>
  <c r="K99" i="4"/>
  <c r="K99" i="23" s="1"/>
  <c r="K99" i="17"/>
  <c r="J99" i="4"/>
  <c r="J99" i="17"/>
  <c r="J99" i="23"/>
  <c r="I99" i="4"/>
  <c r="I99" i="17"/>
  <c r="I99" i="23"/>
  <c r="H99" i="4"/>
  <c r="H99" i="23" s="1"/>
  <c r="H99" i="17"/>
  <c r="G99" i="4"/>
  <c r="G99" i="17"/>
  <c r="G99" i="23"/>
  <c r="F99" i="4"/>
  <c r="F99" i="17"/>
  <c r="F99" i="23" s="1"/>
  <c r="E99" i="4"/>
  <c r="E99" i="23" s="1"/>
  <c r="E99" i="17"/>
  <c r="D99" i="4"/>
  <c r="D99" i="23" s="1"/>
  <c r="D99" i="17"/>
  <c r="C99" i="4"/>
  <c r="C99" i="23" s="1"/>
  <c r="C99" i="17"/>
  <c r="B99" i="4"/>
  <c r="B99" i="17"/>
  <c r="B99" i="23"/>
  <c r="AE98" i="4"/>
  <c r="AE98" i="17"/>
  <c r="AE98" i="23"/>
  <c r="AD98" i="4"/>
  <c r="AD98" i="23" s="1"/>
  <c r="AD98" i="17"/>
  <c r="AC98" i="4"/>
  <c r="AC98" i="17"/>
  <c r="AC98" i="23"/>
  <c r="AB98" i="4"/>
  <c r="AB98" i="17"/>
  <c r="AB98" i="23" s="1"/>
  <c r="AA98" i="4"/>
  <c r="AA98" i="23" s="1"/>
  <c r="AA98" i="17"/>
  <c r="Z98" i="4"/>
  <c r="Z98" i="23" s="1"/>
  <c r="Z98" i="17"/>
  <c r="Y98" i="4"/>
  <c r="Y98" i="23" s="1"/>
  <c r="Y98" i="17"/>
  <c r="X98" i="4"/>
  <c r="X98" i="17"/>
  <c r="X98" i="23"/>
  <c r="W98" i="4"/>
  <c r="W98" i="17"/>
  <c r="W98" i="23"/>
  <c r="V98" i="4"/>
  <c r="V98" i="23" s="1"/>
  <c r="V98" i="17"/>
  <c r="U98" i="4"/>
  <c r="U98" i="17"/>
  <c r="U98" i="23"/>
  <c r="T98" i="4"/>
  <c r="T98" i="17"/>
  <c r="T98" i="23" s="1"/>
  <c r="S98" i="4"/>
  <c r="S98" i="23" s="1"/>
  <c r="S98" i="17"/>
  <c r="R98" i="4"/>
  <c r="R98" i="23" s="1"/>
  <c r="R98" i="17"/>
  <c r="Q98" i="4"/>
  <c r="Q98" i="23" s="1"/>
  <c r="Q98" i="17"/>
  <c r="P98" i="4"/>
  <c r="P98" i="17"/>
  <c r="P98" i="23"/>
  <c r="O98" i="4"/>
  <c r="O98" i="17"/>
  <c r="O98" i="23"/>
  <c r="N98" i="4"/>
  <c r="N98" i="23" s="1"/>
  <c r="N98" i="17"/>
  <c r="M98" i="4"/>
  <c r="M98" i="17"/>
  <c r="M98" i="23"/>
  <c r="L98" i="4"/>
  <c r="L98" i="17"/>
  <c r="L98" i="23" s="1"/>
  <c r="K98" i="4"/>
  <c r="K98" i="23" s="1"/>
  <c r="K98" i="17"/>
  <c r="J98" i="4"/>
  <c r="J98" i="23" s="1"/>
  <c r="J98" i="17"/>
  <c r="I98" i="4"/>
  <c r="I98" i="23" s="1"/>
  <c r="I98" i="17"/>
  <c r="H98" i="4"/>
  <c r="H98" i="17"/>
  <c r="H98" i="23"/>
  <c r="G98" i="4"/>
  <c r="G98" i="17"/>
  <c r="G98" i="23"/>
  <c r="F98" i="4"/>
  <c r="F98" i="23" s="1"/>
  <c r="F98" i="17"/>
  <c r="E98" i="4"/>
  <c r="E98" i="17"/>
  <c r="E98" i="23"/>
  <c r="D98" i="4"/>
  <c r="D98" i="17"/>
  <c r="D98" i="23" s="1"/>
  <c r="C98" i="4"/>
  <c r="C98" i="23" s="1"/>
  <c r="C98" i="17"/>
  <c r="B98" i="4"/>
  <c r="B98" i="23" s="1"/>
  <c r="B98" i="17"/>
  <c r="AE97" i="4"/>
  <c r="AE97" i="23" s="1"/>
  <c r="AE97" i="17"/>
  <c r="AD97" i="4"/>
  <c r="AD97" i="17"/>
  <c r="AD97" i="23"/>
  <c r="AC97" i="4"/>
  <c r="AC97" i="17"/>
  <c r="AC97" i="23"/>
  <c r="AB97" i="4"/>
  <c r="AB97" i="23" s="1"/>
  <c r="AB97" i="17"/>
  <c r="AA97" i="4"/>
  <c r="AA97" i="17"/>
  <c r="AA97" i="23"/>
  <c r="Z97" i="4"/>
  <c r="Z97" i="17"/>
  <c r="Z97" i="23" s="1"/>
  <c r="Y97" i="4"/>
  <c r="Y97" i="23" s="1"/>
  <c r="Y97" i="17"/>
  <c r="X97" i="4"/>
  <c r="X97" i="23" s="1"/>
  <c r="X97" i="17"/>
  <c r="W97" i="4"/>
  <c r="W97" i="23" s="1"/>
  <c r="W97" i="17"/>
  <c r="V97" i="4"/>
  <c r="V97" i="17"/>
  <c r="V97" i="23"/>
  <c r="U97" i="4"/>
  <c r="U97" i="17"/>
  <c r="U97" i="23"/>
  <c r="T97" i="4"/>
  <c r="T97" i="23" s="1"/>
  <c r="T97" i="17"/>
  <c r="S97" i="4"/>
  <c r="S97" i="17"/>
  <c r="S97" i="23"/>
  <c r="R97" i="4"/>
  <c r="R97" i="17"/>
  <c r="R97" i="23" s="1"/>
  <c r="Q97" i="4"/>
  <c r="Q97" i="23" s="1"/>
  <c r="Q97" i="17"/>
  <c r="P97" i="4"/>
  <c r="P97" i="23" s="1"/>
  <c r="P97" i="17"/>
  <c r="O97" i="4"/>
  <c r="O97" i="23" s="1"/>
  <c r="O97" i="17"/>
  <c r="N97" i="4"/>
  <c r="N97" i="17"/>
  <c r="N97" i="23"/>
  <c r="M97" i="4"/>
  <c r="M97" i="17"/>
  <c r="M97" i="23"/>
  <c r="L97" i="4"/>
  <c r="L97" i="23" s="1"/>
  <c r="L97" i="17"/>
  <c r="K97" i="4"/>
  <c r="K97" i="17"/>
  <c r="K97" i="23"/>
  <c r="J97" i="4"/>
  <c r="J97" i="17"/>
  <c r="J97" i="23" s="1"/>
  <c r="I97" i="4"/>
  <c r="I97" i="23" s="1"/>
  <c r="I97" i="17"/>
  <c r="H97" i="4"/>
  <c r="H97" i="23" s="1"/>
  <c r="H97" i="17"/>
  <c r="G97" i="4"/>
  <c r="G97" i="23" s="1"/>
  <c r="G97" i="17"/>
  <c r="F97" i="4"/>
  <c r="F97" i="17"/>
  <c r="F97" i="23"/>
  <c r="E97" i="4"/>
  <c r="E97" i="17"/>
  <c r="E97" i="23"/>
  <c r="D97" i="4"/>
  <c r="D97" i="23" s="1"/>
  <c r="D97" i="17"/>
  <c r="C97" i="4"/>
  <c r="C97" i="17"/>
  <c r="C97" i="23"/>
  <c r="B97" i="4"/>
  <c r="B97" i="17"/>
  <c r="B97" i="23" s="1"/>
  <c r="AE96" i="4"/>
  <c r="AE96" i="23" s="1"/>
  <c r="AE96" i="17"/>
  <c r="AD96" i="4"/>
  <c r="AD96" i="23" s="1"/>
  <c r="AD96" i="17"/>
  <c r="AC96" i="4"/>
  <c r="AC96" i="23" s="1"/>
  <c r="AC96" i="17"/>
  <c r="AB96" i="4"/>
  <c r="AB96" i="17"/>
  <c r="AB96" i="23"/>
  <c r="AA96" i="4"/>
  <c r="AA96" i="17"/>
  <c r="AA96" i="23"/>
  <c r="Z96" i="4"/>
  <c r="Z96" i="23" s="1"/>
  <c r="Z96" i="17"/>
  <c r="Y96" i="4"/>
  <c r="Y96" i="17"/>
  <c r="Y96" i="23"/>
  <c r="X96" i="4"/>
  <c r="X96" i="17"/>
  <c r="X96" i="23" s="1"/>
  <c r="W96" i="4"/>
  <c r="W96" i="23" s="1"/>
  <c r="W96" i="17"/>
  <c r="V96" i="4"/>
  <c r="V96" i="23" s="1"/>
  <c r="V96" i="17"/>
  <c r="U96" i="4"/>
  <c r="U96" i="23" s="1"/>
  <c r="U96" i="17"/>
  <c r="T96" i="4"/>
  <c r="T96" i="17"/>
  <c r="T96" i="23"/>
  <c r="S96" i="4"/>
  <c r="S96" i="17"/>
  <c r="S96" i="23"/>
  <c r="R96" i="4"/>
  <c r="R96" i="23" s="1"/>
  <c r="R96" i="17"/>
  <c r="Q96" i="4"/>
  <c r="Q96" i="17"/>
  <c r="Q96" i="23"/>
  <c r="P96" i="4"/>
  <c r="P96" i="17"/>
  <c r="P96" i="23" s="1"/>
  <c r="O96" i="4"/>
  <c r="O96" i="23" s="1"/>
  <c r="O96" i="17"/>
  <c r="N96" i="4"/>
  <c r="N96" i="23" s="1"/>
  <c r="N96" i="17"/>
  <c r="M96" i="4"/>
  <c r="M96" i="23" s="1"/>
  <c r="M96" i="17"/>
  <c r="L96" i="4"/>
  <c r="L96" i="17"/>
  <c r="L96" i="23"/>
  <c r="K96" i="4"/>
  <c r="K96" i="17"/>
  <c r="K96" i="23"/>
  <c r="J96" i="4"/>
  <c r="J96" i="23" s="1"/>
  <c r="J96" i="17"/>
  <c r="I96" i="4"/>
  <c r="I96" i="17"/>
  <c r="I96" i="23"/>
  <c r="H96" i="4"/>
  <c r="H96" i="17"/>
  <c r="H96" i="23" s="1"/>
  <c r="G96" i="4"/>
  <c r="G96" i="23" s="1"/>
  <c r="G96" i="17"/>
  <c r="F96" i="4"/>
  <c r="F96" i="23" s="1"/>
  <c r="F96" i="17"/>
  <c r="E96" i="4"/>
  <c r="E96" i="23" s="1"/>
  <c r="E96" i="17"/>
  <c r="D96" i="4"/>
  <c r="D96" i="17"/>
  <c r="D96" i="23"/>
  <c r="C96" i="4"/>
  <c r="C96" i="17"/>
  <c r="C96" i="23"/>
  <c r="B96" i="4"/>
  <c r="B96" i="23" s="1"/>
  <c r="B96" i="17"/>
  <c r="AE95" i="4"/>
  <c r="AE95" i="17"/>
  <c r="AE95" i="23"/>
  <c r="AD95" i="4"/>
  <c r="AD95" i="17"/>
  <c r="AD95" i="23" s="1"/>
  <c r="AC95" i="4"/>
  <c r="AC95" i="23" s="1"/>
  <c r="AC95" i="17"/>
  <c r="AB95" i="4"/>
  <c r="AB95" i="23" s="1"/>
  <c r="AB95" i="17"/>
  <c r="AA95" i="4"/>
  <c r="AA95" i="23" s="1"/>
  <c r="AA95" i="17"/>
  <c r="Z95" i="4"/>
  <c r="Z95" i="17"/>
  <c r="Z95" i="23"/>
  <c r="Y95" i="4"/>
  <c r="Y95" i="17"/>
  <c r="Y95" i="23"/>
  <c r="X95" i="4"/>
  <c r="X95" i="23" s="1"/>
  <c r="X95" i="17"/>
  <c r="W95" i="4"/>
  <c r="W95" i="17"/>
  <c r="W95" i="23"/>
  <c r="V95" i="4"/>
  <c r="V95" i="17"/>
  <c r="V95" i="23" s="1"/>
  <c r="U95" i="4"/>
  <c r="U95" i="23" s="1"/>
  <c r="U95" i="17"/>
  <c r="T95" i="4"/>
  <c r="T95" i="23" s="1"/>
  <c r="T95" i="17"/>
  <c r="S95" i="4"/>
  <c r="S95" i="23" s="1"/>
  <c r="S95" i="17"/>
  <c r="R95" i="4"/>
  <c r="R95" i="17"/>
  <c r="R95" i="23"/>
  <c r="Q95" i="4"/>
  <c r="Q95" i="17"/>
  <c r="Q95" i="23"/>
  <c r="P95" i="4"/>
  <c r="P95" i="23" s="1"/>
  <c r="P95" i="17"/>
  <c r="O95" i="4"/>
  <c r="O95" i="17"/>
  <c r="O95" i="23"/>
  <c r="N95" i="4"/>
  <c r="N95" i="17"/>
  <c r="N95" i="23" s="1"/>
  <c r="M95" i="4"/>
  <c r="M95" i="23" s="1"/>
  <c r="M95" i="17"/>
  <c r="L95" i="4"/>
  <c r="L95" i="23" s="1"/>
  <c r="L95" i="17"/>
  <c r="K95" i="4"/>
  <c r="K95" i="23" s="1"/>
  <c r="K95" i="17"/>
  <c r="J95" i="4"/>
  <c r="J95" i="17"/>
  <c r="J95" i="23"/>
  <c r="I95" i="4"/>
  <c r="I95" i="17"/>
  <c r="I95" i="23"/>
  <c r="H95" i="4"/>
  <c r="H95" i="23" s="1"/>
  <c r="H95" i="17"/>
  <c r="G95" i="4"/>
  <c r="G95" i="17"/>
  <c r="G95" i="23"/>
  <c r="F95" i="4"/>
  <c r="F95" i="17"/>
  <c r="F95" i="23" s="1"/>
  <c r="E95" i="4"/>
  <c r="E95" i="23" s="1"/>
  <c r="E95" i="17"/>
  <c r="D95" i="4"/>
  <c r="D95" i="23" s="1"/>
  <c r="D95" i="17"/>
  <c r="C95" i="4"/>
  <c r="C95" i="23" s="1"/>
  <c r="C95" i="17"/>
  <c r="B95" i="4"/>
  <c r="B95" i="17"/>
  <c r="B95" i="23"/>
  <c r="AE94" i="4"/>
  <c r="AE94" i="17"/>
  <c r="AE94" i="23"/>
  <c r="AD94" i="4"/>
  <c r="AD94" i="23" s="1"/>
  <c r="AD94" i="17"/>
  <c r="AC94" i="4"/>
  <c r="AC94" i="17"/>
  <c r="AC94" i="23"/>
  <c r="AB94" i="4"/>
  <c r="AB94" i="17"/>
  <c r="AB94" i="23" s="1"/>
  <c r="AA94" i="4"/>
  <c r="AA94" i="23" s="1"/>
  <c r="AA94" i="17"/>
  <c r="Z94" i="4"/>
  <c r="Z94" i="23" s="1"/>
  <c r="Z94" i="17"/>
  <c r="Y94" i="4"/>
  <c r="Y94" i="23" s="1"/>
  <c r="Y94" i="17"/>
  <c r="X94" i="4"/>
  <c r="X94" i="17"/>
  <c r="X94" i="23"/>
  <c r="W94" i="4"/>
  <c r="W94" i="17"/>
  <c r="W94" i="23"/>
  <c r="V94" i="4"/>
  <c r="V94" i="23" s="1"/>
  <c r="V94" i="17"/>
  <c r="U94" i="4"/>
  <c r="U94" i="17"/>
  <c r="U94" i="23"/>
  <c r="T94" i="4"/>
  <c r="T94" i="17"/>
  <c r="T94" i="23" s="1"/>
  <c r="S94" i="4"/>
  <c r="S94" i="23" s="1"/>
  <c r="S94" i="17"/>
  <c r="R94" i="4"/>
  <c r="R94" i="23" s="1"/>
  <c r="R94" i="17"/>
  <c r="Q94" i="4"/>
  <c r="Q94" i="23" s="1"/>
  <c r="Q94" i="17"/>
  <c r="P94" i="4"/>
  <c r="P94" i="17"/>
  <c r="P94" i="23"/>
  <c r="O94" i="4"/>
  <c r="O94" i="17"/>
  <c r="O94" i="23"/>
  <c r="N94" i="4"/>
  <c r="N94" i="23" s="1"/>
  <c r="N94" i="17"/>
  <c r="M94" i="4"/>
  <c r="M94" i="17"/>
  <c r="M94" i="23"/>
  <c r="L94" i="4"/>
  <c r="L94" i="17"/>
  <c r="L94" i="23" s="1"/>
  <c r="K94" i="4"/>
  <c r="K94" i="23" s="1"/>
  <c r="K94" i="17"/>
  <c r="J94" i="4"/>
  <c r="J94" i="23" s="1"/>
  <c r="J94" i="17"/>
  <c r="I94" i="4"/>
  <c r="I94" i="23" s="1"/>
  <c r="I94" i="17"/>
  <c r="H94" i="4"/>
  <c r="H94" i="17"/>
  <c r="H94" i="23"/>
  <c r="G94" i="4"/>
  <c r="G94" i="17"/>
  <c r="G94" i="23"/>
  <c r="F94" i="4"/>
  <c r="F94" i="23" s="1"/>
  <c r="F94" i="17"/>
  <c r="E94" i="4"/>
  <c r="E94" i="17"/>
  <c r="E94" i="23"/>
  <c r="D94" i="4"/>
  <c r="D94" i="17"/>
  <c r="D94" i="23" s="1"/>
  <c r="C94" i="4"/>
  <c r="C94" i="23" s="1"/>
  <c r="C94" i="17"/>
  <c r="B94" i="4"/>
  <c r="B94" i="23" s="1"/>
  <c r="B94" i="17"/>
  <c r="AE93" i="4"/>
  <c r="AE93" i="23" s="1"/>
  <c r="AE93" i="17"/>
  <c r="AD93" i="4"/>
  <c r="AD93" i="17"/>
  <c r="AD93" i="23"/>
  <c r="AC93" i="4"/>
  <c r="AC93" i="17"/>
  <c r="AC93" i="23"/>
  <c r="AB93" i="4"/>
  <c r="AB93" i="23" s="1"/>
  <c r="AB93" i="17"/>
  <c r="AA93" i="4"/>
  <c r="AA93" i="17"/>
  <c r="AA93" i="23"/>
  <c r="Z93" i="4"/>
  <c r="Z93" i="17"/>
  <c r="Z93" i="23" s="1"/>
  <c r="Y93" i="4"/>
  <c r="Y93" i="23" s="1"/>
  <c r="Y93" i="17"/>
  <c r="X93" i="4"/>
  <c r="X93" i="23" s="1"/>
  <c r="X93" i="17"/>
  <c r="W93" i="4"/>
  <c r="W93" i="23" s="1"/>
  <c r="W93" i="17"/>
  <c r="V93" i="4"/>
  <c r="V93" i="17"/>
  <c r="V93" i="23"/>
  <c r="U93" i="4"/>
  <c r="U93" i="17"/>
  <c r="U93" i="23"/>
  <c r="T93" i="4"/>
  <c r="T93" i="23" s="1"/>
  <c r="T93" i="17"/>
  <c r="S93" i="4"/>
  <c r="S93" i="17"/>
  <c r="S93" i="23"/>
  <c r="R93" i="4"/>
  <c r="R93" i="17"/>
  <c r="R93" i="23" s="1"/>
  <c r="Q93" i="4"/>
  <c r="Q93" i="23" s="1"/>
  <c r="Q93" i="17"/>
  <c r="P93" i="4"/>
  <c r="P93" i="17"/>
  <c r="O93" i="4"/>
  <c r="O93" i="23" s="1"/>
  <c r="O93" i="17"/>
  <c r="N93" i="4"/>
  <c r="N93" i="17"/>
  <c r="N93" i="23"/>
  <c r="M93" i="4"/>
  <c r="M93" i="23" s="1"/>
  <c r="M93" i="17"/>
  <c r="L93" i="4"/>
  <c r="L93" i="23" s="1"/>
  <c r="L93" i="17"/>
  <c r="K93" i="4"/>
  <c r="K93" i="17"/>
  <c r="K93" i="23"/>
  <c r="J93" i="4"/>
  <c r="J93" i="17"/>
  <c r="J93" i="23" s="1"/>
  <c r="I93" i="4"/>
  <c r="I93" i="23" s="1"/>
  <c r="I93" i="17"/>
  <c r="H93" i="4"/>
  <c r="H93" i="17"/>
  <c r="G93" i="4"/>
  <c r="G93" i="23" s="1"/>
  <c r="G93" i="17"/>
  <c r="F93" i="4"/>
  <c r="F93" i="17"/>
  <c r="F93" i="23"/>
  <c r="E93" i="4"/>
  <c r="E93" i="23" s="1"/>
  <c r="E93" i="17"/>
  <c r="D93" i="4"/>
  <c r="D93" i="23" s="1"/>
  <c r="D93" i="17"/>
  <c r="C93" i="4"/>
  <c r="C93" i="17"/>
  <c r="C93" i="23"/>
  <c r="B93" i="4"/>
  <c r="B93" i="17"/>
  <c r="B93" i="23"/>
  <c r="AE92" i="4"/>
  <c r="AE92" i="23" s="1"/>
  <c r="AE92" i="17"/>
  <c r="AD92" i="4"/>
  <c r="AD92" i="23" s="1"/>
  <c r="AD92" i="17"/>
  <c r="AC92" i="4"/>
  <c r="AC92" i="23" s="1"/>
  <c r="AC92" i="17"/>
  <c r="AB92" i="4"/>
  <c r="AB92" i="17"/>
  <c r="AB92" i="23"/>
  <c r="AA92" i="4"/>
  <c r="AA92" i="23" s="1"/>
  <c r="AA92" i="17"/>
  <c r="Z92" i="4"/>
  <c r="Z92" i="23" s="1"/>
  <c r="Z92" i="17"/>
  <c r="Y92" i="4"/>
  <c r="Y92" i="17"/>
  <c r="Y92" i="23" s="1"/>
  <c r="X92" i="4"/>
  <c r="X92" i="17"/>
  <c r="X92" i="23"/>
  <c r="W92" i="4"/>
  <c r="W92" i="23" s="1"/>
  <c r="W92" i="17"/>
  <c r="V92" i="4"/>
  <c r="V92" i="23" s="1"/>
  <c r="V92" i="17"/>
  <c r="U92" i="4"/>
  <c r="U92" i="23" s="1"/>
  <c r="U92" i="17"/>
  <c r="T92" i="4"/>
  <c r="T92" i="17"/>
  <c r="T92" i="23"/>
  <c r="S92" i="4"/>
  <c r="S92" i="23" s="1"/>
  <c r="S92" i="17"/>
  <c r="R92" i="4"/>
  <c r="R92" i="23" s="1"/>
  <c r="R92" i="17"/>
  <c r="Q92" i="4"/>
  <c r="Q92" i="17"/>
  <c r="Q92" i="23"/>
  <c r="P92" i="4"/>
  <c r="P92" i="23" s="1"/>
  <c r="P92" i="17"/>
  <c r="O92" i="4"/>
  <c r="O92" i="17"/>
  <c r="O92" i="23"/>
  <c r="N92" i="4"/>
  <c r="N92" i="17"/>
  <c r="N92" i="23"/>
  <c r="M92" i="4"/>
  <c r="M92" i="17"/>
  <c r="M92" i="23" s="1"/>
  <c r="L92" i="4"/>
  <c r="L92" i="23" s="1"/>
  <c r="L92" i="17"/>
  <c r="K92" i="4"/>
  <c r="K92" i="23" s="1"/>
  <c r="K92" i="17"/>
  <c r="J92" i="4"/>
  <c r="J92" i="23" s="1"/>
  <c r="J92" i="17"/>
  <c r="I92" i="4"/>
  <c r="I92" i="23" s="1"/>
  <c r="I92" i="17"/>
  <c r="H92" i="4"/>
  <c r="H92" i="23" s="1"/>
  <c r="H92" i="17"/>
  <c r="G92" i="4"/>
  <c r="G92" i="17"/>
  <c r="G92" i="23"/>
  <c r="F92" i="4"/>
  <c r="F92" i="17"/>
  <c r="F92" i="23"/>
  <c r="E92" i="4"/>
  <c r="E92" i="17"/>
  <c r="E92" i="23" s="1"/>
  <c r="D92" i="4"/>
  <c r="D92" i="23" s="1"/>
  <c r="D92" i="17"/>
  <c r="C92" i="4"/>
  <c r="C92" i="23" s="1"/>
  <c r="C92" i="17"/>
  <c r="B92" i="4"/>
  <c r="B92" i="23" s="1"/>
  <c r="B92" i="17"/>
  <c r="AE91" i="4"/>
  <c r="AE91" i="23" s="1"/>
  <c r="AE91" i="17"/>
  <c r="AD91" i="4"/>
  <c r="AD91" i="23" s="1"/>
  <c r="AD91" i="17"/>
  <c r="AC91" i="4"/>
  <c r="AC91" i="17"/>
  <c r="AC91" i="23"/>
  <c r="AB91" i="4"/>
  <c r="AB91" i="17"/>
  <c r="AB91" i="23"/>
  <c r="AA91" i="4"/>
  <c r="AA91" i="17"/>
  <c r="AA91" i="23" s="1"/>
  <c r="Z91" i="4"/>
  <c r="Z91" i="23" s="1"/>
  <c r="Z91" i="17"/>
  <c r="Y91" i="4"/>
  <c r="Y91" i="23" s="1"/>
  <c r="Y91" i="17"/>
  <c r="X91" i="4"/>
  <c r="X91" i="23" s="1"/>
  <c r="X91" i="17"/>
  <c r="W91" i="4"/>
  <c r="W91" i="23" s="1"/>
  <c r="W91" i="17"/>
  <c r="V91" i="4"/>
  <c r="V91" i="23" s="1"/>
  <c r="V91" i="17"/>
  <c r="U91" i="4"/>
  <c r="U91" i="17"/>
  <c r="U91" i="23"/>
  <c r="T91" i="4"/>
  <c r="T91" i="17"/>
  <c r="T91" i="23" s="1"/>
  <c r="S91" i="4"/>
  <c r="S91" i="17"/>
  <c r="S91" i="23" s="1"/>
  <c r="R91" i="4"/>
  <c r="R91" i="23" s="1"/>
  <c r="R91" i="17"/>
  <c r="Q91" i="4"/>
  <c r="Q91" i="23" s="1"/>
  <c r="Q91" i="17"/>
  <c r="P91" i="4"/>
  <c r="P91" i="23" s="1"/>
  <c r="P91" i="17"/>
  <c r="O91" i="4"/>
  <c r="O91" i="23" s="1"/>
  <c r="O91" i="17"/>
  <c r="N91" i="4"/>
  <c r="N91" i="23" s="1"/>
  <c r="N91" i="17"/>
  <c r="M91" i="4"/>
  <c r="M91" i="17"/>
  <c r="M91" i="23"/>
  <c r="L91" i="4"/>
  <c r="L91" i="17"/>
  <c r="L91" i="23" s="1"/>
  <c r="K91" i="4"/>
  <c r="K91" i="17"/>
  <c r="K91" i="23" s="1"/>
  <c r="J91" i="4"/>
  <c r="J91" i="23" s="1"/>
  <c r="J91" i="17"/>
  <c r="I91" i="4"/>
  <c r="I91" i="23" s="1"/>
  <c r="I91" i="17"/>
  <c r="H91" i="4"/>
  <c r="H91" i="23" s="1"/>
  <c r="H91" i="17"/>
  <c r="G91" i="4"/>
  <c r="G91" i="23" s="1"/>
  <c r="G91" i="17"/>
  <c r="F91" i="4"/>
  <c r="F91" i="23" s="1"/>
  <c r="F91" i="17"/>
  <c r="E91" i="4"/>
  <c r="E91" i="17"/>
  <c r="E91" i="23"/>
  <c r="D91" i="4"/>
  <c r="D91" i="17"/>
  <c r="D91" i="23" s="1"/>
  <c r="C91" i="4"/>
  <c r="C91" i="17"/>
  <c r="C91" i="23" s="1"/>
  <c r="B91" i="4"/>
  <c r="B91" i="23" s="1"/>
  <c r="B91" i="17"/>
  <c r="AE90" i="4"/>
  <c r="AE90" i="23" s="1"/>
  <c r="AE90" i="17"/>
  <c r="AD90" i="4"/>
  <c r="AD90" i="23" s="1"/>
  <c r="AD90" i="17"/>
  <c r="AC90" i="4"/>
  <c r="AC90" i="23" s="1"/>
  <c r="AC90" i="17"/>
  <c r="AB90" i="4"/>
  <c r="AB90" i="23" s="1"/>
  <c r="AB90" i="17"/>
  <c r="AA90" i="4"/>
  <c r="AA90" i="17"/>
  <c r="AA90" i="23"/>
  <c r="Z90" i="4"/>
  <c r="Z90" i="17"/>
  <c r="Z90" i="23" s="1"/>
  <c r="Y90" i="4"/>
  <c r="Y90" i="17"/>
  <c r="Y90" i="23" s="1"/>
  <c r="X90" i="4"/>
  <c r="X90" i="23" s="1"/>
  <c r="X90" i="17"/>
  <c r="W90" i="4"/>
  <c r="W90" i="23" s="1"/>
  <c r="W90" i="17"/>
  <c r="V90" i="4"/>
  <c r="V90" i="23" s="1"/>
  <c r="V90" i="17"/>
  <c r="U90" i="4"/>
  <c r="U90" i="23" s="1"/>
  <c r="U90" i="17"/>
  <c r="T90" i="4"/>
  <c r="T90" i="23" s="1"/>
  <c r="T90" i="17"/>
  <c r="S90" i="4"/>
  <c r="S90" i="17"/>
  <c r="S90" i="23"/>
  <c r="R90" i="4"/>
  <c r="R90" i="17"/>
  <c r="R90" i="23" s="1"/>
  <c r="Q90" i="4"/>
  <c r="Q90" i="17"/>
  <c r="Q90" i="23" s="1"/>
  <c r="P90" i="4"/>
  <c r="P90" i="23" s="1"/>
  <c r="P90" i="17"/>
  <c r="O90" i="4"/>
  <c r="O90" i="23" s="1"/>
  <c r="O90" i="17"/>
  <c r="N90" i="4"/>
  <c r="N90" i="23" s="1"/>
  <c r="N90" i="17"/>
  <c r="M90" i="4"/>
  <c r="M90" i="23" s="1"/>
  <c r="M90" i="17"/>
  <c r="L90" i="4"/>
  <c r="L90" i="23" s="1"/>
  <c r="L90" i="17"/>
  <c r="K90" i="4"/>
  <c r="K90" i="17"/>
  <c r="K90" i="23"/>
  <c r="J90" i="4"/>
  <c r="J90" i="17"/>
  <c r="J90" i="23" s="1"/>
  <c r="I90" i="4"/>
  <c r="I90" i="17"/>
  <c r="I90" i="23" s="1"/>
  <c r="H90" i="4"/>
  <c r="H90" i="23" s="1"/>
  <c r="H90" i="17"/>
  <c r="G90" i="4"/>
  <c r="G90" i="23" s="1"/>
  <c r="G90" i="17"/>
  <c r="F90" i="4"/>
  <c r="F90" i="23" s="1"/>
  <c r="F90" i="17"/>
  <c r="E90" i="4"/>
  <c r="E90" i="23" s="1"/>
  <c r="E90" i="17"/>
  <c r="D90" i="4"/>
  <c r="D90" i="23" s="1"/>
  <c r="D90" i="17"/>
  <c r="C90" i="4"/>
  <c r="C90" i="17"/>
  <c r="C90" i="23"/>
  <c r="B90" i="4"/>
  <c r="B90" i="17"/>
  <c r="B90" i="23" s="1"/>
  <c r="AE89" i="4"/>
  <c r="AE89" i="17"/>
  <c r="AE89" i="23" s="1"/>
  <c r="AD89" i="4"/>
  <c r="AD89" i="23" s="1"/>
  <c r="AD89" i="17"/>
  <c r="AC89" i="4"/>
  <c r="AC89" i="23" s="1"/>
  <c r="AC89" i="17"/>
  <c r="AB89" i="4"/>
  <c r="AB89" i="23" s="1"/>
  <c r="AB89" i="17"/>
  <c r="AA89" i="4"/>
  <c r="AA89" i="23" s="1"/>
  <c r="AA89" i="17"/>
  <c r="Z89" i="4"/>
  <c r="Z89" i="23" s="1"/>
  <c r="Z89" i="17"/>
  <c r="Y89" i="4"/>
  <c r="Y89" i="17"/>
  <c r="Y89" i="23"/>
  <c r="X89" i="4"/>
  <c r="X89" i="17"/>
  <c r="X89" i="23" s="1"/>
  <c r="W89" i="4"/>
  <c r="W89" i="17"/>
  <c r="W89" i="23" s="1"/>
  <c r="V89" i="4"/>
  <c r="V89" i="23" s="1"/>
  <c r="V89" i="17"/>
  <c r="U89" i="4"/>
  <c r="U89" i="23" s="1"/>
  <c r="U89" i="17"/>
  <c r="T89" i="4"/>
  <c r="T89" i="23" s="1"/>
  <c r="T89" i="17"/>
  <c r="S89" i="4"/>
  <c r="S89" i="23" s="1"/>
  <c r="S89" i="17"/>
  <c r="R89" i="4"/>
  <c r="R89" i="23" s="1"/>
  <c r="R89" i="17"/>
  <c r="Q89" i="4"/>
  <c r="Q89" i="17"/>
  <c r="Q89" i="23"/>
  <c r="P89" i="4"/>
  <c r="P89" i="17"/>
  <c r="P89" i="23" s="1"/>
  <c r="O89" i="4"/>
  <c r="O89" i="17"/>
  <c r="O89" i="23" s="1"/>
  <c r="N89" i="4"/>
  <c r="N89" i="23" s="1"/>
  <c r="N89" i="17"/>
  <c r="M89" i="4"/>
  <c r="M89" i="23" s="1"/>
  <c r="M89" i="17"/>
  <c r="L89" i="4"/>
  <c r="L89" i="23" s="1"/>
  <c r="L89" i="17"/>
  <c r="K89" i="4"/>
  <c r="K89" i="23" s="1"/>
  <c r="K89" i="17"/>
  <c r="J89" i="4"/>
  <c r="J89" i="23" s="1"/>
  <c r="J89" i="17"/>
  <c r="I89" i="4"/>
  <c r="I89" i="17"/>
  <c r="I89" i="23"/>
  <c r="H89" i="4"/>
  <c r="H89" i="17"/>
  <c r="H89" i="23" s="1"/>
  <c r="G89" i="4"/>
  <c r="G89" i="17"/>
  <c r="G89" i="23" s="1"/>
  <c r="F89" i="4"/>
  <c r="F89" i="23" s="1"/>
  <c r="F89" i="17"/>
  <c r="E89" i="4"/>
  <c r="E89" i="23" s="1"/>
  <c r="E89" i="17"/>
  <c r="D89" i="4"/>
  <c r="D89" i="23" s="1"/>
  <c r="D89" i="17"/>
  <c r="C89" i="4"/>
  <c r="C89" i="23" s="1"/>
  <c r="C89" i="17"/>
  <c r="B89" i="4"/>
  <c r="B89" i="23" s="1"/>
  <c r="B89" i="17"/>
  <c r="AE88" i="4"/>
  <c r="AE88" i="17"/>
  <c r="AE88" i="23"/>
  <c r="AD88" i="4"/>
  <c r="AD88" i="17"/>
  <c r="AD88" i="23" s="1"/>
  <c r="AC88" i="4"/>
  <c r="AC88" i="17"/>
  <c r="AC88" i="23" s="1"/>
  <c r="AB88" i="4"/>
  <c r="AB88" i="23" s="1"/>
  <c r="AB88" i="17"/>
  <c r="AA88" i="4"/>
  <c r="AA88" i="23" s="1"/>
  <c r="AA88" i="17"/>
  <c r="Z88" i="4"/>
  <c r="Z88" i="23" s="1"/>
  <c r="Z88" i="17"/>
  <c r="Y88" i="4"/>
  <c r="Y88" i="23" s="1"/>
  <c r="Y88" i="17"/>
  <c r="X88" i="4"/>
  <c r="X88" i="23" s="1"/>
  <c r="X88" i="17"/>
  <c r="W88" i="4"/>
  <c r="W88" i="17"/>
  <c r="W88" i="23"/>
  <c r="V88" i="4"/>
  <c r="V88" i="17"/>
  <c r="V88" i="23" s="1"/>
  <c r="U88" i="4"/>
  <c r="U88" i="17"/>
  <c r="U88" i="23" s="1"/>
  <c r="T88" i="4"/>
  <c r="T88" i="23" s="1"/>
  <c r="T88" i="17"/>
  <c r="S88" i="4"/>
  <c r="S88" i="23" s="1"/>
  <c r="S88" i="17"/>
  <c r="R88" i="4"/>
  <c r="R88" i="23" s="1"/>
  <c r="R88" i="17"/>
  <c r="Q88" i="4"/>
  <c r="Q88" i="23" s="1"/>
  <c r="Q88" i="17"/>
  <c r="P88" i="4"/>
  <c r="P88" i="23" s="1"/>
  <c r="P88" i="17"/>
  <c r="O88" i="4"/>
  <c r="O88" i="17"/>
  <c r="O88" i="23"/>
  <c r="N88" i="4"/>
  <c r="N88" i="17"/>
  <c r="N88" i="23" s="1"/>
  <c r="M88" i="4"/>
  <c r="M88" i="17"/>
  <c r="M88" i="23"/>
  <c r="L88" i="4"/>
  <c r="L88" i="23" s="1"/>
  <c r="L88" i="17"/>
  <c r="K88" i="4"/>
  <c r="K88" i="23" s="1"/>
  <c r="K88" i="17"/>
  <c r="J88" i="4"/>
  <c r="J88" i="23" s="1"/>
  <c r="J88" i="17"/>
  <c r="I88" i="4"/>
  <c r="I88" i="23" s="1"/>
  <c r="I88" i="17"/>
  <c r="H88" i="4"/>
  <c r="H88" i="23" s="1"/>
  <c r="H88" i="17"/>
  <c r="G88" i="4"/>
  <c r="G88" i="17"/>
  <c r="G88" i="23"/>
  <c r="F88" i="4"/>
  <c r="F88" i="17"/>
  <c r="F88" i="23" s="1"/>
  <c r="E88" i="4"/>
  <c r="E88" i="17"/>
  <c r="E88" i="23"/>
  <c r="D88" i="4"/>
  <c r="D88" i="23" s="1"/>
  <c r="D88" i="17"/>
  <c r="C88" i="4"/>
  <c r="C88" i="23" s="1"/>
  <c r="C88" i="17"/>
  <c r="B88" i="4"/>
  <c r="B88" i="23" s="1"/>
  <c r="B88" i="17"/>
  <c r="AE87" i="4"/>
  <c r="AE87" i="23" s="1"/>
  <c r="AE87" i="17"/>
  <c r="AD87" i="4"/>
  <c r="AD87" i="23" s="1"/>
  <c r="AD87" i="17"/>
  <c r="AC87" i="4"/>
  <c r="AC87" i="17"/>
  <c r="AC87" i="23"/>
  <c r="AB87" i="4"/>
  <c r="AB87" i="17"/>
  <c r="AB87" i="23" s="1"/>
  <c r="AA87" i="4"/>
  <c r="AA87" i="17"/>
  <c r="AA87" i="23"/>
  <c r="Z87" i="4"/>
  <c r="Z87" i="23" s="1"/>
  <c r="Z87" i="17"/>
  <c r="Y87" i="4"/>
  <c r="Y87" i="23" s="1"/>
  <c r="Y87" i="17"/>
  <c r="X87" i="4"/>
  <c r="X87" i="23" s="1"/>
  <c r="X87" i="17"/>
  <c r="W87" i="4"/>
  <c r="W87" i="23" s="1"/>
  <c r="W87" i="17"/>
  <c r="V87" i="4"/>
  <c r="V87" i="23" s="1"/>
  <c r="V87" i="17"/>
  <c r="U87" i="4"/>
  <c r="U87" i="17"/>
  <c r="U87" i="23"/>
  <c r="T87" i="4"/>
  <c r="T87" i="17"/>
  <c r="T87" i="23" s="1"/>
  <c r="S87" i="4"/>
  <c r="S87" i="17"/>
  <c r="S87" i="23"/>
  <c r="R87" i="4"/>
  <c r="R87" i="23" s="1"/>
  <c r="R87" i="17"/>
  <c r="Q87" i="4"/>
  <c r="Q87" i="23" s="1"/>
  <c r="Q87" i="17"/>
  <c r="P87" i="4"/>
  <c r="P87" i="23" s="1"/>
  <c r="P87" i="17"/>
  <c r="O87" i="4"/>
  <c r="O87" i="23" s="1"/>
  <c r="O87" i="17"/>
  <c r="N87" i="4"/>
  <c r="N87" i="23" s="1"/>
  <c r="N87" i="17"/>
  <c r="M87" i="4"/>
  <c r="M87" i="17"/>
  <c r="M87" i="23"/>
  <c r="L87" i="4"/>
  <c r="L87" i="17"/>
  <c r="L87" i="23" s="1"/>
  <c r="K87" i="4"/>
  <c r="K87" i="17"/>
  <c r="K87" i="23"/>
  <c r="J87" i="4"/>
  <c r="J87" i="23" s="1"/>
  <c r="J87" i="17"/>
  <c r="I87" i="4"/>
  <c r="I87" i="23" s="1"/>
  <c r="I87" i="17"/>
  <c r="H87" i="4"/>
  <c r="H87" i="17"/>
  <c r="H87" i="23" s="1"/>
  <c r="G87" i="4"/>
  <c r="G87" i="23" s="1"/>
  <c r="G87" i="17"/>
  <c r="F87" i="4"/>
  <c r="F87" i="23" s="1"/>
  <c r="F87" i="17"/>
  <c r="E87" i="4"/>
  <c r="E87" i="17"/>
  <c r="E87" i="23"/>
  <c r="D87" i="4"/>
  <c r="D87" i="17"/>
  <c r="D87" i="23" s="1"/>
  <c r="C87" i="4"/>
  <c r="C87" i="17"/>
  <c r="C87" i="23"/>
  <c r="B87" i="4"/>
  <c r="B87" i="23" s="1"/>
  <c r="B87" i="17"/>
  <c r="AE86" i="4"/>
  <c r="AE86" i="23" s="1"/>
  <c r="AE86" i="17"/>
  <c r="AD86" i="4"/>
  <c r="AD86" i="17"/>
  <c r="AD86" i="23" s="1"/>
  <c r="AC86" i="4"/>
  <c r="AC86" i="23" s="1"/>
  <c r="AC86" i="17"/>
  <c r="AB86" i="4"/>
  <c r="AB86" i="23" s="1"/>
  <c r="AB86" i="17"/>
  <c r="AA86" i="4"/>
  <c r="AA86" i="17"/>
  <c r="AA86" i="23"/>
  <c r="Z86" i="4"/>
  <c r="Z86" i="17"/>
  <c r="Z86" i="23" s="1"/>
  <c r="Y86" i="4"/>
  <c r="Y86" i="17"/>
  <c r="Y86" i="23"/>
  <c r="X86" i="4"/>
  <c r="X86" i="23" s="1"/>
  <c r="X86" i="17"/>
  <c r="W86" i="4"/>
  <c r="W86" i="23" s="1"/>
  <c r="W86" i="17"/>
  <c r="V86" i="4"/>
  <c r="V86" i="17"/>
  <c r="V86" i="23" s="1"/>
  <c r="U86" i="4"/>
  <c r="U86" i="23" s="1"/>
  <c r="U86" i="17"/>
  <c r="T86" i="4"/>
  <c r="T86" i="23" s="1"/>
  <c r="T86" i="17"/>
  <c r="S86" i="4"/>
  <c r="S86" i="17"/>
  <c r="S86" i="23"/>
  <c r="R86" i="4"/>
  <c r="R86" i="17"/>
  <c r="R86" i="23" s="1"/>
  <c r="Q86" i="4"/>
  <c r="Q86" i="17"/>
  <c r="Q86" i="23"/>
  <c r="P86" i="4"/>
  <c r="P86" i="23" s="1"/>
  <c r="P86" i="17"/>
  <c r="O86" i="4"/>
  <c r="O86" i="23" s="1"/>
  <c r="O86" i="17"/>
  <c r="N86" i="4"/>
  <c r="N86" i="17"/>
  <c r="N86" i="23" s="1"/>
  <c r="M86" i="4"/>
  <c r="M86" i="23" s="1"/>
  <c r="M86" i="17"/>
  <c r="L86" i="4"/>
  <c r="L86" i="23" s="1"/>
  <c r="L86" i="17"/>
  <c r="K86" i="4"/>
  <c r="K86" i="17"/>
  <c r="K86" i="23"/>
  <c r="J86" i="4"/>
  <c r="J86" i="17"/>
  <c r="J86" i="23" s="1"/>
  <c r="I86" i="4"/>
  <c r="I86" i="17"/>
  <c r="I86" i="23"/>
  <c r="H86" i="4"/>
  <c r="H86" i="23" s="1"/>
  <c r="H86" i="17"/>
  <c r="G86" i="4"/>
  <c r="G86" i="23" s="1"/>
  <c r="G86" i="17"/>
  <c r="F86" i="4"/>
  <c r="F86" i="17"/>
  <c r="F86" i="23" s="1"/>
  <c r="E86" i="4"/>
  <c r="E86" i="23" s="1"/>
  <c r="E86" i="17"/>
  <c r="D86" i="4"/>
  <c r="D86" i="23" s="1"/>
  <c r="D86" i="17"/>
  <c r="C86" i="4"/>
  <c r="C86" i="17"/>
  <c r="C86" i="23"/>
  <c r="B86" i="4"/>
  <c r="B86" i="17"/>
  <c r="B86" i="23" s="1"/>
  <c r="AE85" i="4"/>
  <c r="AE85" i="17"/>
  <c r="AE85" i="23"/>
  <c r="AD85" i="4"/>
  <c r="AD85" i="23" s="1"/>
  <c r="AD85" i="17"/>
  <c r="AC85" i="4"/>
  <c r="AC85" i="23" s="1"/>
  <c r="AC85" i="17"/>
  <c r="AB85" i="4"/>
  <c r="AB85" i="17"/>
  <c r="AB85" i="23" s="1"/>
  <c r="AA85" i="4"/>
  <c r="AA85" i="23" s="1"/>
  <c r="AA85" i="17"/>
  <c r="Z85" i="4"/>
  <c r="Z85" i="23" s="1"/>
  <c r="Z85" i="17"/>
  <c r="Y85" i="4"/>
  <c r="Y85" i="17"/>
  <c r="Y85" i="23"/>
  <c r="X85" i="4"/>
  <c r="X85" i="17"/>
  <c r="X85" i="23" s="1"/>
  <c r="W85" i="4"/>
  <c r="W85" i="17"/>
  <c r="W85" i="23"/>
  <c r="V85" i="4"/>
  <c r="V85" i="23" s="1"/>
  <c r="V85" i="17"/>
  <c r="U85" i="4"/>
  <c r="U85" i="23" s="1"/>
  <c r="U85" i="17"/>
  <c r="T85" i="4"/>
  <c r="T85" i="17"/>
  <c r="T85" i="23" s="1"/>
  <c r="S85" i="4"/>
  <c r="S85" i="23" s="1"/>
  <c r="S85" i="17"/>
  <c r="R85" i="4"/>
  <c r="R85" i="23" s="1"/>
  <c r="R85" i="17"/>
  <c r="Q85" i="4"/>
  <c r="Q85" i="17"/>
  <c r="Q85" i="23"/>
  <c r="P85" i="4"/>
  <c r="P85" i="17"/>
  <c r="P85" i="23" s="1"/>
  <c r="O85" i="4"/>
  <c r="O85" i="17"/>
  <c r="O85" i="23"/>
  <c r="N85" i="4"/>
  <c r="N85" i="23" s="1"/>
  <c r="N85" i="17"/>
  <c r="M85" i="4"/>
  <c r="M85" i="23" s="1"/>
  <c r="M85" i="17"/>
  <c r="L85" i="4"/>
  <c r="L85" i="17"/>
  <c r="L85" i="23" s="1"/>
  <c r="K85" i="4"/>
  <c r="K85" i="23" s="1"/>
  <c r="K85" i="17"/>
  <c r="J85" i="4"/>
  <c r="J85" i="23" s="1"/>
  <c r="J85" i="17"/>
  <c r="I85" i="4"/>
  <c r="I85" i="17"/>
  <c r="I85" i="23"/>
  <c r="H85" i="4"/>
  <c r="H85" i="17"/>
  <c r="H85" i="23" s="1"/>
  <c r="G85" i="4"/>
  <c r="G85" i="17"/>
  <c r="G85" i="23"/>
  <c r="F85" i="4"/>
  <c r="F85" i="23" s="1"/>
  <c r="F85" i="17"/>
  <c r="E85" i="4"/>
  <c r="E85" i="23" s="1"/>
  <c r="E85" i="17"/>
  <c r="D85" i="4"/>
  <c r="D85" i="17"/>
  <c r="D85" i="23" s="1"/>
  <c r="C85" i="4"/>
  <c r="C85" i="23" s="1"/>
  <c r="C85" i="17"/>
  <c r="B85" i="4"/>
  <c r="B85" i="23" s="1"/>
  <c r="B85" i="17"/>
  <c r="AE84" i="4"/>
  <c r="AE84" i="17"/>
  <c r="AE84" i="23"/>
  <c r="AD84" i="4"/>
  <c r="AD84" i="17"/>
  <c r="AD84" i="23" s="1"/>
  <c r="AC84" i="4"/>
  <c r="AC84" i="17"/>
  <c r="AC84" i="23"/>
  <c r="AB84" i="4"/>
  <c r="AB84" i="23" s="1"/>
  <c r="AB84" i="17"/>
  <c r="AA84" i="4"/>
  <c r="AA84" i="23" s="1"/>
  <c r="AA84" i="17"/>
  <c r="Z84" i="4"/>
  <c r="Z84" i="17"/>
  <c r="Z84" i="23" s="1"/>
  <c r="Y84" i="4"/>
  <c r="Y84" i="23" s="1"/>
  <c r="Y84" i="17"/>
  <c r="X84" i="4"/>
  <c r="X84" i="23" s="1"/>
  <c r="X84" i="17"/>
  <c r="W84" i="4"/>
  <c r="W84" i="17"/>
  <c r="W84" i="23"/>
  <c r="V84" i="4"/>
  <c r="V84" i="17"/>
  <c r="V84" i="23" s="1"/>
  <c r="U84" i="4"/>
  <c r="U84" i="17"/>
  <c r="U84" i="23"/>
  <c r="T84" i="4"/>
  <c r="T84" i="23" s="1"/>
  <c r="T84" i="17"/>
  <c r="S84" i="4"/>
  <c r="S84" i="23" s="1"/>
  <c r="S84" i="17"/>
  <c r="R84" i="4"/>
  <c r="R84" i="17"/>
  <c r="R84" i="23" s="1"/>
  <c r="Q84" i="4"/>
  <c r="Q84" i="23" s="1"/>
  <c r="Q84" i="17"/>
  <c r="P84" i="4"/>
  <c r="P84" i="23" s="1"/>
  <c r="P84" i="17"/>
  <c r="O84" i="4"/>
  <c r="O84" i="17"/>
  <c r="O84" i="23"/>
  <c r="N84" i="4"/>
  <c r="N84" i="17"/>
  <c r="N84" i="23" s="1"/>
  <c r="M84" i="4"/>
  <c r="M84" i="17"/>
  <c r="M84" i="23"/>
  <c r="L84" i="4"/>
  <c r="L84" i="23" s="1"/>
  <c r="L84" i="17"/>
  <c r="K84" i="4"/>
  <c r="K84" i="23" s="1"/>
  <c r="K84" i="17"/>
  <c r="J84" i="4"/>
  <c r="J84" i="17"/>
  <c r="J84" i="23" s="1"/>
  <c r="I84" i="4"/>
  <c r="I84" i="23" s="1"/>
  <c r="I84" i="17"/>
  <c r="H84" i="4"/>
  <c r="H84" i="23" s="1"/>
  <c r="H84" i="17"/>
  <c r="G84" i="4"/>
  <c r="G84" i="17"/>
  <c r="G84" i="23"/>
  <c r="F84" i="4"/>
  <c r="F84" i="17"/>
  <c r="F84" i="23" s="1"/>
  <c r="E84" i="4"/>
  <c r="E84" i="17"/>
  <c r="E84" i="23"/>
  <c r="D84" i="4"/>
  <c r="D84" i="23" s="1"/>
  <c r="D84" i="17"/>
  <c r="C84" i="4"/>
  <c r="C84" i="23" s="1"/>
  <c r="C84" i="17"/>
  <c r="B84" i="4"/>
  <c r="B84" i="17"/>
  <c r="B84" i="23" s="1"/>
  <c r="AE83" i="4"/>
  <c r="AE83" i="17"/>
  <c r="AE83" i="23"/>
  <c r="AD83" i="4"/>
  <c r="AD83" i="23" s="1"/>
  <c r="AD83" i="17"/>
  <c r="AC83" i="4"/>
  <c r="AC83" i="17"/>
  <c r="AC83" i="23"/>
  <c r="AB83" i="4"/>
  <c r="AB83" i="17"/>
  <c r="AB83" i="23" s="1"/>
  <c r="AA83" i="4"/>
  <c r="AA83" i="17"/>
  <c r="AA83" i="23"/>
  <c r="Z83" i="4"/>
  <c r="Z83" i="23" s="1"/>
  <c r="Z83" i="17"/>
  <c r="Y83" i="4"/>
  <c r="Y83" i="23" s="1"/>
  <c r="Y83" i="17"/>
  <c r="X83" i="4"/>
  <c r="X83" i="17"/>
  <c r="X83" i="23" s="1"/>
  <c r="W83" i="4"/>
  <c r="W83" i="17"/>
  <c r="W83" i="23"/>
  <c r="V83" i="4"/>
  <c r="V83" i="23" s="1"/>
  <c r="V83" i="17"/>
  <c r="U83" i="4"/>
  <c r="U83" i="17"/>
  <c r="U83" i="23"/>
  <c r="T83" i="4"/>
  <c r="T83" i="17"/>
  <c r="T83" i="23" s="1"/>
  <c r="S83" i="4"/>
  <c r="S83" i="17"/>
  <c r="S83" i="23"/>
  <c r="R83" i="4"/>
  <c r="R83" i="23" s="1"/>
  <c r="R83" i="17"/>
  <c r="Q83" i="4"/>
  <c r="Q83" i="23" s="1"/>
  <c r="Q83" i="17"/>
  <c r="P83" i="4"/>
  <c r="P83" i="17"/>
  <c r="P83" i="23" s="1"/>
  <c r="O83" i="4"/>
  <c r="O83" i="17"/>
  <c r="O83" i="23"/>
  <c r="N83" i="4"/>
  <c r="N83" i="23" s="1"/>
  <c r="N83" i="17"/>
  <c r="M83" i="4"/>
  <c r="M83" i="17"/>
  <c r="M83" i="23"/>
  <c r="L83" i="4"/>
  <c r="L83" i="17"/>
  <c r="L83" i="23" s="1"/>
  <c r="K83" i="4"/>
  <c r="K83" i="17"/>
  <c r="K83" i="23"/>
  <c r="J83" i="4"/>
  <c r="J83" i="23" s="1"/>
  <c r="J83" i="17"/>
  <c r="I83" i="4"/>
  <c r="I83" i="23" s="1"/>
  <c r="I83" i="17"/>
  <c r="H83" i="4"/>
  <c r="H83" i="17"/>
  <c r="H83" i="23" s="1"/>
  <c r="G83" i="4"/>
  <c r="G83" i="17"/>
  <c r="G83" i="23"/>
  <c r="F83" i="4"/>
  <c r="F83" i="23" s="1"/>
  <c r="F83" i="17"/>
  <c r="E83" i="4"/>
  <c r="E83" i="17"/>
  <c r="E83" i="23"/>
  <c r="D83" i="4"/>
  <c r="D83" i="17"/>
  <c r="D83" i="23" s="1"/>
  <c r="C83" i="4"/>
  <c r="C83" i="17"/>
  <c r="C83" i="23"/>
  <c r="B83" i="4"/>
  <c r="B83" i="23" s="1"/>
  <c r="B83" i="17"/>
  <c r="AE82" i="4"/>
  <c r="AE82" i="23" s="1"/>
  <c r="AE82" i="17"/>
  <c r="AD82" i="4"/>
  <c r="AD82" i="17"/>
  <c r="AD82" i="23" s="1"/>
  <c r="AC82" i="4"/>
  <c r="AC82" i="17"/>
  <c r="AC82" i="23"/>
  <c r="AB82" i="4"/>
  <c r="AB82" i="23" s="1"/>
  <c r="AB82" i="17"/>
  <c r="AA82" i="4"/>
  <c r="AA82" i="17"/>
  <c r="AA82" i="23"/>
  <c r="Z82" i="4"/>
  <c r="Z82" i="17"/>
  <c r="Z82" i="23" s="1"/>
  <c r="Y82" i="4"/>
  <c r="Y82" i="17"/>
  <c r="Y82" i="23"/>
  <c r="X82" i="4"/>
  <c r="X82" i="23" s="1"/>
  <c r="X82" i="17"/>
  <c r="W82" i="4"/>
  <c r="W82" i="23" s="1"/>
  <c r="W82" i="17"/>
  <c r="V82" i="4"/>
  <c r="V82" i="17"/>
  <c r="V82" i="23" s="1"/>
  <c r="U82" i="4"/>
  <c r="U82" i="17"/>
  <c r="U82" i="23"/>
  <c r="T82" i="4"/>
  <c r="T82" i="23" s="1"/>
  <c r="T82" i="17"/>
  <c r="S82" i="4"/>
  <c r="S82" i="17"/>
  <c r="S82" i="23"/>
  <c r="R82" i="4"/>
  <c r="R82" i="17"/>
  <c r="R82" i="23" s="1"/>
  <c r="Q82" i="4"/>
  <c r="Q82" i="17"/>
  <c r="Q82" i="23"/>
  <c r="P82" i="4"/>
  <c r="P82" i="23" s="1"/>
  <c r="P82" i="17"/>
  <c r="O82" i="4"/>
  <c r="O82" i="23" s="1"/>
  <c r="O82" i="17"/>
  <c r="N82" i="4"/>
  <c r="N82" i="17"/>
  <c r="N82" i="23" s="1"/>
  <c r="M82" i="4"/>
  <c r="M82" i="17"/>
  <c r="M82" i="23"/>
  <c r="L82" i="4"/>
  <c r="L82" i="23" s="1"/>
  <c r="L82" i="17"/>
  <c r="K82" i="4"/>
  <c r="K82" i="17"/>
  <c r="K82" i="23"/>
  <c r="J82" i="4"/>
  <c r="J82" i="17"/>
  <c r="J82" i="23" s="1"/>
  <c r="I82" i="4"/>
  <c r="I82" i="17"/>
  <c r="I82" i="23"/>
  <c r="H82" i="4"/>
  <c r="H82" i="23" s="1"/>
  <c r="H82" i="17"/>
  <c r="G82" i="4"/>
  <c r="G82" i="23" s="1"/>
  <c r="G82" i="17"/>
  <c r="F82" i="4"/>
  <c r="F82" i="17"/>
  <c r="F82" i="23" s="1"/>
  <c r="E82" i="4"/>
  <c r="E82" i="17"/>
  <c r="E82" i="23"/>
  <c r="D82" i="4"/>
  <c r="D82" i="23" s="1"/>
  <c r="D82" i="17"/>
  <c r="C82" i="4"/>
  <c r="C82" i="17"/>
  <c r="C82" i="23"/>
  <c r="B82" i="4"/>
  <c r="B82" i="17"/>
  <c r="B82" i="23" s="1"/>
  <c r="AE81" i="4"/>
  <c r="AE81" i="17"/>
  <c r="AE81" i="23"/>
  <c r="AD81" i="4"/>
  <c r="AD81" i="23" s="1"/>
  <c r="AD81" i="17"/>
  <c r="AC81" i="4"/>
  <c r="AC81" i="23" s="1"/>
  <c r="AC81" i="17"/>
  <c r="AB81" i="4"/>
  <c r="AB81" i="17"/>
  <c r="AB81" i="23" s="1"/>
  <c r="AA81" i="4"/>
  <c r="AA81" i="17"/>
  <c r="AA81" i="23"/>
  <c r="Z81" i="4"/>
  <c r="Z81" i="23" s="1"/>
  <c r="Z81" i="17"/>
  <c r="Y81" i="4"/>
  <c r="Y81" i="17"/>
  <c r="Y81" i="23"/>
  <c r="X81" i="4"/>
  <c r="X81" i="17"/>
  <c r="X81" i="23" s="1"/>
  <c r="W81" i="4"/>
  <c r="W81" i="17"/>
  <c r="W81" i="23"/>
  <c r="V81" i="4"/>
  <c r="V81" i="23" s="1"/>
  <c r="V81" i="17"/>
  <c r="U81" i="4"/>
  <c r="U81" i="23" s="1"/>
  <c r="U81" i="17"/>
  <c r="T81" i="4"/>
  <c r="T81" i="17"/>
  <c r="T81" i="23" s="1"/>
  <c r="S81" i="4"/>
  <c r="S81" i="17"/>
  <c r="S81" i="23"/>
  <c r="R81" i="4"/>
  <c r="R81" i="23" s="1"/>
  <c r="R81" i="17"/>
  <c r="Q81" i="4"/>
  <c r="Q81" i="17"/>
  <c r="Q81" i="23"/>
  <c r="P81" i="4"/>
  <c r="P81" i="17"/>
  <c r="P81" i="23" s="1"/>
  <c r="O81" i="4"/>
  <c r="O81" i="17"/>
  <c r="O81" i="23"/>
  <c r="N81" i="4"/>
  <c r="N81" i="23" s="1"/>
  <c r="N81" i="17"/>
  <c r="M81" i="4"/>
  <c r="M81" i="23" s="1"/>
  <c r="M81" i="17"/>
  <c r="L81" i="4"/>
  <c r="L81" i="17"/>
  <c r="L81" i="23" s="1"/>
  <c r="K81" i="4"/>
  <c r="K81" i="17"/>
  <c r="K81" i="23"/>
  <c r="J81" i="4"/>
  <c r="J81" i="23" s="1"/>
  <c r="J81" i="17"/>
  <c r="I81" i="4"/>
  <c r="I81" i="17"/>
  <c r="I81" i="23"/>
  <c r="H81" i="4"/>
  <c r="H81" i="17"/>
  <c r="H81" i="23" s="1"/>
  <c r="G81" i="4"/>
  <c r="G81" i="17"/>
  <c r="G81" i="23"/>
  <c r="F81" i="4"/>
  <c r="F81" i="23" s="1"/>
  <c r="F81" i="17"/>
  <c r="E81" i="4"/>
  <c r="E81" i="23" s="1"/>
  <c r="E81" i="17"/>
  <c r="D81" i="4"/>
  <c r="D81" i="17"/>
  <c r="D81" i="23" s="1"/>
  <c r="C81" i="4"/>
  <c r="C81" i="17"/>
  <c r="C81" i="23"/>
  <c r="B81" i="4"/>
  <c r="B81" i="23" s="1"/>
  <c r="B81" i="17"/>
  <c r="AE80" i="4"/>
  <c r="AE80" i="17"/>
  <c r="AE80" i="23"/>
  <c r="AD80" i="4"/>
  <c r="AD80" i="17"/>
  <c r="AD80" i="23" s="1"/>
  <c r="AC80" i="4"/>
  <c r="AC80" i="17"/>
  <c r="AC80" i="23"/>
  <c r="AB80" i="4"/>
  <c r="AB80" i="23" s="1"/>
  <c r="AB80" i="17"/>
  <c r="AA80" i="4"/>
  <c r="AA80" i="23" s="1"/>
  <c r="AA80" i="17"/>
  <c r="Z80" i="4"/>
  <c r="Z80" i="17"/>
  <c r="Z80" i="23" s="1"/>
  <c r="Y80" i="4"/>
  <c r="Y80" i="17"/>
  <c r="Y80" i="23"/>
  <c r="X80" i="4"/>
  <c r="X80" i="23" s="1"/>
  <c r="X80" i="17"/>
  <c r="W80" i="4"/>
  <c r="W80" i="17"/>
  <c r="W80" i="23"/>
  <c r="V80" i="4"/>
  <c r="V80" i="17"/>
  <c r="V80" i="23" s="1"/>
  <c r="U80" i="4"/>
  <c r="U80" i="17"/>
  <c r="U80" i="23"/>
  <c r="T80" i="4"/>
  <c r="T80" i="23" s="1"/>
  <c r="T80" i="17"/>
  <c r="S80" i="4"/>
  <c r="S80" i="23" s="1"/>
  <c r="S80" i="17"/>
  <c r="R80" i="4"/>
  <c r="R80" i="17"/>
  <c r="R80" i="23" s="1"/>
  <c r="Q80" i="4"/>
  <c r="Q80" i="17"/>
  <c r="Q80" i="23"/>
  <c r="P80" i="4"/>
  <c r="P80" i="23" s="1"/>
  <c r="P80" i="17"/>
  <c r="O80" i="4"/>
  <c r="O80" i="23" s="1"/>
  <c r="O80" i="17"/>
  <c r="N80" i="4"/>
  <c r="N80" i="17"/>
  <c r="N80" i="23" s="1"/>
  <c r="M80" i="4"/>
  <c r="M80" i="17"/>
  <c r="M80" i="23"/>
  <c r="L80" i="4"/>
  <c r="L80" i="23" s="1"/>
  <c r="L80" i="17"/>
  <c r="K80" i="4"/>
  <c r="K80" i="23" s="1"/>
  <c r="K80" i="17"/>
  <c r="J80" i="4"/>
  <c r="J80" i="17"/>
  <c r="J80" i="23" s="1"/>
  <c r="I80" i="4"/>
  <c r="I80" i="23" s="1"/>
  <c r="I80" i="17"/>
  <c r="H80" i="4"/>
  <c r="H80" i="23" s="1"/>
  <c r="H80" i="17"/>
  <c r="G80" i="4"/>
  <c r="G80" i="17"/>
  <c r="G80" i="23"/>
  <c r="F80" i="4"/>
  <c r="F80" i="17"/>
  <c r="F80" i="23" s="1"/>
  <c r="E80" i="4"/>
  <c r="E80" i="17"/>
  <c r="E80" i="23"/>
  <c r="D80" i="4"/>
  <c r="D80" i="23" s="1"/>
  <c r="D80" i="17"/>
  <c r="C80" i="4"/>
  <c r="C80" i="23" s="1"/>
  <c r="C80" i="17"/>
  <c r="B80" i="4"/>
  <c r="B80" i="17"/>
  <c r="B80" i="23" s="1"/>
  <c r="AE79" i="4"/>
  <c r="AE79" i="23" s="1"/>
  <c r="AE79" i="17"/>
  <c r="AD79" i="4"/>
  <c r="AD79" i="23" s="1"/>
  <c r="AD79" i="17"/>
  <c r="AC79" i="4"/>
  <c r="AC79" i="17"/>
  <c r="AC79" i="23"/>
  <c r="AB79" i="4"/>
  <c r="AB79" i="17"/>
  <c r="AB79" i="23"/>
  <c r="AA79" i="4"/>
  <c r="AA79" i="17"/>
  <c r="AA79" i="23"/>
  <c r="Z79" i="4"/>
  <c r="Z79" i="23" s="1"/>
  <c r="Z79" i="17"/>
  <c r="Y79" i="4"/>
  <c r="Y79" i="23" s="1"/>
  <c r="Y79" i="17"/>
  <c r="X79" i="4"/>
  <c r="X79" i="17"/>
  <c r="X79" i="23" s="1"/>
  <c r="W79" i="4"/>
  <c r="W79" i="23" s="1"/>
  <c r="W79" i="17"/>
  <c r="V79" i="4"/>
  <c r="V79" i="23" s="1"/>
  <c r="V79" i="17"/>
  <c r="U79" i="4"/>
  <c r="U79" i="17"/>
  <c r="U79" i="23"/>
  <c r="T79" i="4"/>
  <c r="T79" i="17"/>
  <c r="T79" i="23"/>
  <c r="S79" i="4"/>
  <c r="S79" i="17"/>
  <c r="S79" i="23"/>
  <c r="R79" i="4"/>
  <c r="R79" i="23" s="1"/>
  <c r="R79" i="17"/>
  <c r="Q79" i="4"/>
  <c r="Q79" i="23" s="1"/>
  <c r="Q79" i="17"/>
  <c r="P79" i="4"/>
  <c r="P79" i="17"/>
  <c r="P79" i="23" s="1"/>
  <c r="O79" i="4"/>
  <c r="O79" i="17"/>
  <c r="O79" i="23"/>
  <c r="N79" i="4"/>
  <c r="N79" i="23" s="1"/>
  <c r="N79" i="17"/>
  <c r="M79" i="4"/>
  <c r="M79" i="17"/>
  <c r="M79" i="23"/>
  <c r="L79" i="4"/>
  <c r="L79" i="17"/>
  <c r="L79" i="23" s="1"/>
  <c r="K79" i="4"/>
  <c r="K79" i="17"/>
  <c r="K79" i="23"/>
  <c r="J79" i="4"/>
  <c r="J79" i="23" s="1"/>
  <c r="J79" i="17"/>
  <c r="I79" i="4"/>
  <c r="I79" i="23" s="1"/>
  <c r="I79" i="17"/>
  <c r="H79" i="4"/>
  <c r="H79" i="17"/>
  <c r="H79" i="23" s="1"/>
  <c r="G79" i="4"/>
  <c r="G79" i="17"/>
  <c r="G79" i="23"/>
  <c r="F79" i="4"/>
  <c r="F79" i="23" s="1"/>
  <c r="F79" i="17"/>
  <c r="E79" i="4"/>
  <c r="E79" i="17"/>
  <c r="E79" i="23"/>
  <c r="D79" i="4"/>
  <c r="D79" i="17"/>
  <c r="D79" i="23" s="1"/>
  <c r="C79" i="4"/>
  <c r="C79" i="17"/>
  <c r="C79" i="23"/>
  <c r="B79" i="4"/>
  <c r="B79" i="23" s="1"/>
  <c r="B79" i="17"/>
  <c r="AE78" i="4"/>
  <c r="AE78" i="23" s="1"/>
  <c r="AE78" i="17"/>
  <c r="AD78" i="4"/>
  <c r="AD78" i="17"/>
  <c r="AD78" i="23" s="1"/>
  <c r="AC78" i="4"/>
  <c r="AC78" i="17"/>
  <c r="AC78" i="23"/>
  <c r="AB78" i="4"/>
  <c r="AB78" i="23" s="1"/>
  <c r="AB78" i="17"/>
  <c r="AA78" i="4"/>
  <c r="AA78" i="17"/>
  <c r="AA78" i="23"/>
  <c r="Z78" i="4"/>
  <c r="Z78" i="17"/>
  <c r="Z78" i="23" s="1"/>
  <c r="Y78" i="4"/>
  <c r="Y78" i="17"/>
  <c r="Y78" i="23"/>
  <c r="X78" i="4"/>
  <c r="X78" i="23" s="1"/>
  <c r="X78" i="17"/>
  <c r="W78" i="4"/>
  <c r="W78" i="23" s="1"/>
  <c r="W78" i="17"/>
  <c r="V78" i="4"/>
  <c r="V78" i="17"/>
  <c r="V78" i="23" s="1"/>
  <c r="U78" i="4"/>
  <c r="U78" i="17"/>
  <c r="U78" i="23"/>
  <c r="T78" i="4"/>
  <c r="T78" i="23" s="1"/>
  <c r="T78" i="17"/>
  <c r="S78" i="4"/>
  <c r="S78" i="17"/>
  <c r="S78" i="23"/>
  <c r="R78" i="4"/>
  <c r="R78" i="17"/>
  <c r="R78" i="23" s="1"/>
  <c r="Q78" i="4"/>
  <c r="Q78" i="17"/>
  <c r="Q78" i="23"/>
  <c r="P78" i="4"/>
  <c r="P78" i="23" s="1"/>
  <c r="P78" i="17"/>
  <c r="O78" i="4"/>
  <c r="O78" i="23" s="1"/>
  <c r="O78" i="17"/>
  <c r="N78" i="4"/>
  <c r="N78" i="17"/>
  <c r="N78" i="23" s="1"/>
  <c r="M78" i="4"/>
  <c r="M78" i="17"/>
  <c r="M78" i="23"/>
  <c r="L78" i="4"/>
  <c r="L78" i="23" s="1"/>
  <c r="L78" i="17"/>
  <c r="K78" i="4"/>
  <c r="K78" i="17"/>
  <c r="K78" i="23"/>
  <c r="J78" i="4"/>
  <c r="J78" i="17"/>
  <c r="J78" i="23" s="1"/>
  <c r="I78" i="4"/>
  <c r="I78" i="17"/>
  <c r="I78" i="23"/>
  <c r="H78" i="4"/>
  <c r="H78" i="23" s="1"/>
  <c r="H78" i="17"/>
  <c r="G78" i="4"/>
  <c r="G78" i="23" s="1"/>
  <c r="G78" i="17"/>
  <c r="F78" i="4"/>
  <c r="F78" i="17"/>
  <c r="F78" i="23" s="1"/>
  <c r="E78" i="4"/>
  <c r="E78" i="17"/>
  <c r="E78" i="23"/>
  <c r="D78" i="4"/>
  <c r="D78" i="23" s="1"/>
  <c r="D78" i="17"/>
  <c r="C78" i="4"/>
  <c r="C78" i="17"/>
  <c r="C78" i="23"/>
  <c r="B78" i="4"/>
  <c r="B78" i="17"/>
  <c r="B78" i="23" s="1"/>
  <c r="AE77" i="4"/>
  <c r="AE77" i="17"/>
  <c r="AE77" i="23"/>
  <c r="AD77" i="4"/>
  <c r="AD77" i="23" s="1"/>
  <c r="AD77" i="17"/>
  <c r="AC77" i="4"/>
  <c r="AC77" i="23" s="1"/>
  <c r="AC77" i="17"/>
  <c r="AB77" i="4"/>
  <c r="AB77" i="17"/>
  <c r="AB77" i="23" s="1"/>
  <c r="AA77" i="4"/>
  <c r="AA77" i="17"/>
  <c r="AA77" i="23"/>
  <c r="Z77" i="4"/>
  <c r="Z77" i="23" s="1"/>
  <c r="Z77" i="17"/>
  <c r="Y77" i="4"/>
  <c r="Y77" i="17"/>
  <c r="Y77" i="23"/>
  <c r="X77" i="4"/>
  <c r="X77" i="17"/>
  <c r="X77" i="23" s="1"/>
  <c r="W77" i="4"/>
  <c r="W77" i="17"/>
  <c r="W77" i="23"/>
  <c r="V77" i="4"/>
  <c r="V77" i="23" s="1"/>
  <c r="V77" i="17"/>
  <c r="U77" i="4"/>
  <c r="U77" i="23" s="1"/>
  <c r="U77" i="17"/>
  <c r="T77" i="4"/>
  <c r="T77" i="17"/>
  <c r="T77" i="23" s="1"/>
  <c r="S77" i="4"/>
  <c r="S77" i="17"/>
  <c r="S77" i="23"/>
  <c r="R77" i="4"/>
  <c r="R77" i="23" s="1"/>
  <c r="R77" i="17"/>
  <c r="Q77" i="4"/>
  <c r="Q77" i="17"/>
  <c r="Q77" i="23"/>
  <c r="P77" i="4"/>
  <c r="P77" i="17"/>
  <c r="P77" i="23" s="1"/>
  <c r="O77" i="4"/>
  <c r="O77" i="17"/>
  <c r="O77" i="23"/>
  <c r="N77" i="4"/>
  <c r="N77" i="23" s="1"/>
  <c r="N77" i="17"/>
  <c r="M77" i="4"/>
  <c r="M77" i="23" s="1"/>
  <c r="M77" i="17"/>
  <c r="L77" i="4"/>
  <c r="L77" i="17"/>
  <c r="L77" i="23" s="1"/>
  <c r="K77" i="4"/>
  <c r="K77" i="17"/>
  <c r="K77" i="23"/>
  <c r="J77" i="4"/>
  <c r="J77" i="23" s="1"/>
  <c r="J77" i="17"/>
  <c r="I77" i="4"/>
  <c r="I77" i="17"/>
  <c r="I77" i="23"/>
  <c r="H77" i="4"/>
  <c r="H77" i="17"/>
  <c r="H77" i="23" s="1"/>
  <c r="G77" i="4"/>
  <c r="G77" i="17"/>
  <c r="G77" i="23"/>
  <c r="F77" i="4"/>
  <c r="F77" i="23" s="1"/>
  <c r="F77" i="17"/>
  <c r="E77" i="4"/>
  <c r="E77" i="23" s="1"/>
  <c r="E77" i="17"/>
  <c r="D77" i="4"/>
  <c r="D77" i="17"/>
  <c r="D77" i="23" s="1"/>
  <c r="C77" i="4"/>
  <c r="C77" i="17"/>
  <c r="C77" i="23"/>
  <c r="B77" i="4"/>
  <c r="B77" i="23" s="1"/>
  <c r="B77" i="17"/>
  <c r="AE76" i="4"/>
  <c r="AE76" i="17"/>
  <c r="AE76" i="23"/>
  <c r="AD76" i="4"/>
  <c r="AD76" i="17"/>
  <c r="AD76" i="23" s="1"/>
  <c r="AC76" i="4"/>
  <c r="AC76" i="17"/>
  <c r="AC76" i="23"/>
  <c r="AB76" i="4"/>
  <c r="AB76" i="23" s="1"/>
  <c r="AB76" i="17"/>
  <c r="AA76" i="4"/>
  <c r="AA76" i="23" s="1"/>
  <c r="AA76" i="17"/>
  <c r="Z76" i="4"/>
  <c r="Z76" i="17"/>
  <c r="Z76" i="23" s="1"/>
  <c r="Y76" i="4"/>
  <c r="Y76" i="17"/>
  <c r="Y76" i="23"/>
  <c r="X76" i="4"/>
  <c r="X76" i="23" s="1"/>
  <c r="X76" i="17"/>
  <c r="W76" i="4"/>
  <c r="W76" i="17"/>
  <c r="W76" i="23"/>
  <c r="V76" i="4"/>
  <c r="V76" i="17"/>
  <c r="V76" i="23" s="1"/>
  <c r="U76" i="4"/>
  <c r="U76" i="17"/>
  <c r="U76" i="23"/>
  <c r="T76" i="4"/>
  <c r="T76" i="23" s="1"/>
  <c r="T76" i="17"/>
  <c r="S76" i="4"/>
  <c r="S76" i="23" s="1"/>
  <c r="S76" i="17"/>
  <c r="R76" i="4"/>
  <c r="R76" i="17"/>
  <c r="R76" i="23" s="1"/>
  <c r="Q76" i="4"/>
  <c r="Q76" i="17"/>
  <c r="Q76" i="23"/>
  <c r="P76" i="4"/>
  <c r="P76" i="23" s="1"/>
  <c r="P76" i="17"/>
  <c r="O76" i="4"/>
  <c r="O76" i="17"/>
  <c r="O76" i="23"/>
  <c r="N76" i="4"/>
  <c r="N76" i="17"/>
  <c r="N76" i="23" s="1"/>
  <c r="M76" i="4"/>
  <c r="M76" i="17"/>
  <c r="M76" i="23"/>
  <c r="L76" i="4"/>
  <c r="L76" i="23" s="1"/>
  <c r="L76" i="17"/>
  <c r="K76" i="4"/>
  <c r="K76" i="23" s="1"/>
  <c r="K76" i="17"/>
  <c r="J76" i="4"/>
  <c r="J76" i="17"/>
  <c r="J76" i="23" s="1"/>
  <c r="I76" i="4"/>
  <c r="I76" i="17"/>
  <c r="I76" i="23"/>
  <c r="H76" i="4"/>
  <c r="H76" i="23" s="1"/>
  <c r="H76" i="17"/>
  <c r="G76" i="4"/>
  <c r="G76" i="23" s="1"/>
  <c r="G76" i="17"/>
  <c r="F76" i="4"/>
  <c r="F76" i="17"/>
  <c r="F76" i="23" s="1"/>
  <c r="E76" i="4"/>
  <c r="E76" i="17"/>
  <c r="E76" i="23"/>
  <c r="D76" i="4"/>
  <c r="D76" i="23" s="1"/>
  <c r="D76" i="17"/>
  <c r="C76" i="4"/>
  <c r="C76" i="23" s="1"/>
  <c r="C76" i="17"/>
  <c r="B76" i="4"/>
  <c r="B76" i="17"/>
  <c r="B76" i="23" s="1"/>
  <c r="AE75" i="4"/>
  <c r="AE75" i="17"/>
  <c r="AE75" i="23"/>
  <c r="AD75" i="4"/>
  <c r="AD75" i="23" s="1"/>
  <c r="AD75" i="17"/>
  <c r="AC75" i="4"/>
  <c r="AC75" i="23" s="1"/>
  <c r="AC75" i="17"/>
  <c r="AB75" i="4"/>
  <c r="AB75" i="17"/>
  <c r="AB75" i="23" s="1"/>
  <c r="AA75" i="4"/>
  <c r="AA75" i="17"/>
  <c r="AA75" i="23"/>
  <c r="Z75" i="4"/>
  <c r="Z75" i="23" s="1"/>
  <c r="Z75" i="17"/>
  <c r="Y75" i="4"/>
  <c r="Y75" i="23" s="1"/>
  <c r="Y75" i="17"/>
  <c r="X75" i="4"/>
  <c r="X75" i="17"/>
  <c r="X75" i="23" s="1"/>
  <c r="W75" i="4"/>
  <c r="W75" i="17"/>
  <c r="W75" i="23"/>
  <c r="V75" i="4"/>
  <c r="V75" i="23" s="1"/>
  <c r="V75" i="17"/>
  <c r="U75" i="4"/>
  <c r="U75" i="23" s="1"/>
  <c r="U75" i="17"/>
  <c r="T75" i="4"/>
  <c r="T75" i="17"/>
  <c r="T75" i="23" s="1"/>
  <c r="S75" i="4"/>
  <c r="S75" i="17"/>
  <c r="S75" i="23"/>
  <c r="R75" i="4"/>
  <c r="R75" i="23" s="1"/>
  <c r="R75" i="17"/>
  <c r="Q75" i="4"/>
  <c r="Q75" i="23" s="1"/>
  <c r="Q75" i="17"/>
  <c r="P75" i="4"/>
  <c r="P75" i="17"/>
  <c r="P75" i="23" s="1"/>
  <c r="O75" i="4"/>
  <c r="O75" i="17"/>
  <c r="O75" i="23"/>
  <c r="N75" i="4"/>
  <c r="N75" i="23" s="1"/>
  <c r="N75" i="17"/>
  <c r="M75" i="4"/>
  <c r="M75" i="23" s="1"/>
  <c r="M75" i="17"/>
  <c r="L75" i="4"/>
  <c r="L75" i="17"/>
  <c r="L75" i="23" s="1"/>
  <c r="K75" i="4"/>
  <c r="K75" i="17"/>
  <c r="K75" i="23"/>
  <c r="J75" i="4"/>
  <c r="J75" i="23" s="1"/>
  <c r="J75" i="17"/>
  <c r="I75" i="4"/>
  <c r="I75" i="23" s="1"/>
  <c r="I75" i="17"/>
  <c r="H75" i="4"/>
  <c r="H75" i="17"/>
  <c r="H75" i="23" s="1"/>
  <c r="G75" i="4"/>
  <c r="G75" i="17"/>
  <c r="G75" i="23"/>
  <c r="F75" i="4"/>
  <c r="F75" i="23" s="1"/>
  <c r="F75" i="17"/>
  <c r="E75" i="4"/>
  <c r="E75" i="23" s="1"/>
  <c r="E75" i="17"/>
  <c r="D75" i="4"/>
  <c r="D75" i="17"/>
  <c r="D75" i="23" s="1"/>
  <c r="C75" i="4"/>
  <c r="C75" i="17"/>
  <c r="C75" i="23"/>
  <c r="B75" i="4"/>
  <c r="B75" i="23" s="1"/>
  <c r="B75" i="17"/>
  <c r="AE74" i="4"/>
  <c r="AE74" i="23" s="1"/>
  <c r="AE74" i="17"/>
  <c r="AD74" i="4"/>
  <c r="AD74" i="17"/>
  <c r="AD74" i="23" s="1"/>
  <c r="AC74" i="4"/>
  <c r="AC74" i="17"/>
  <c r="AC74" i="23"/>
  <c r="AB74" i="4"/>
  <c r="AB74" i="23" s="1"/>
  <c r="AB74" i="17"/>
  <c r="AA74" i="4"/>
  <c r="AA74" i="23" s="1"/>
  <c r="AA74" i="17"/>
  <c r="Z74" i="4"/>
  <c r="Z74" i="17"/>
  <c r="Z74" i="23" s="1"/>
  <c r="Y74" i="4"/>
  <c r="Y74" i="17"/>
  <c r="Y74" i="23"/>
  <c r="X74" i="4"/>
  <c r="X74" i="23" s="1"/>
  <c r="X74" i="17"/>
  <c r="W74" i="4"/>
  <c r="W74" i="23" s="1"/>
  <c r="W74" i="17"/>
  <c r="V74" i="4"/>
  <c r="V74" i="17"/>
  <c r="V74" i="23" s="1"/>
  <c r="U74" i="4"/>
  <c r="U74" i="17"/>
  <c r="U74" i="23"/>
  <c r="T74" i="4"/>
  <c r="T74" i="23" s="1"/>
  <c r="T74" i="17"/>
  <c r="S74" i="4"/>
  <c r="S74" i="23" s="1"/>
  <c r="S74" i="17"/>
  <c r="R74" i="4"/>
  <c r="R74" i="17"/>
  <c r="R74" i="23" s="1"/>
  <c r="Q74" i="4"/>
  <c r="Q74" i="17"/>
  <c r="Q74" i="23"/>
  <c r="P74" i="4"/>
  <c r="P74" i="23" s="1"/>
  <c r="P74" i="17"/>
  <c r="O74" i="4"/>
  <c r="O74" i="23" s="1"/>
  <c r="O74" i="17"/>
  <c r="N74" i="4"/>
  <c r="N74" i="17"/>
  <c r="N74" i="23" s="1"/>
  <c r="M74" i="4"/>
  <c r="M74" i="17"/>
  <c r="M74" i="23"/>
  <c r="L74" i="4"/>
  <c r="L74" i="23" s="1"/>
  <c r="L74" i="17"/>
  <c r="K74" i="4"/>
  <c r="K74" i="23" s="1"/>
  <c r="K74" i="17"/>
  <c r="J74" i="4"/>
  <c r="J74" i="17"/>
  <c r="J74" i="23" s="1"/>
  <c r="I74" i="4"/>
  <c r="I74" i="17"/>
  <c r="I74" i="23"/>
  <c r="H74" i="4"/>
  <c r="H74" i="23" s="1"/>
  <c r="H74" i="17"/>
  <c r="G74" i="4"/>
  <c r="G74" i="23" s="1"/>
  <c r="G74" i="17"/>
  <c r="F74" i="4"/>
  <c r="F74" i="17"/>
  <c r="F74" i="23" s="1"/>
  <c r="E74" i="4"/>
  <c r="E74" i="17"/>
  <c r="E74" i="23"/>
  <c r="D74" i="4"/>
  <c r="D74" i="23" s="1"/>
  <c r="D74" i="17"/>
  <c r="C74" i="4"/>
  <c r="C74" i="23" s="1"/>
  <c r="C74" i="17"/>
  <c r="B74" i="4"/>
  <c r="B74" i="17"/>
  <c r="B74" i="23" s="1"/>
  <c r="AE73" i="4"/>
  <c r="AE73" i="17"/>
  <c r="AE73" i="23"/>
  <c r="AD73" i="4"/>
  <c r="AD73" i="23" s="1"/>
  <c r="AD73" i="17"/>
  <c r="AC73" i="4"/>
  <c r="AC73" i="23" s="1"/>
  <c r="AC73" i="17"/>
  <c r="AB73" i="4"/>
  <c r="AB73" i="17"/>
  <c r="AB73" i="23" s="1"/>
  <c r="AA73" i="4"/>
  <c r="AA73" i="17"/>
  <c r="AA73" i="23"/>
  <c r="Z73" i="4"/>
  <c r="Z73" i="23" s="1"/>
  <c r="Z73" i="17"/>
  <c r="Y73" i="4"/>
  <c r="Y73" i="23" s="1"/>
  <c r="Y73" i="17"/>
  <c r="X73" i="4"/>
  <c r="X73" i="17"/>
  <c r="X73" i="23" s="1"/>
  <c r="W73" i="4"/>
  <c r="W73" i="17"/>
  <c r="W73" i="23"/>
  <c r="V73" i="4"/>
  <c r="V73" i="23" s="1"/>
  <c r="V73" i="17"/>
  <c r="U73" i="4"/>
  <c r="U73" i="23" s="1"/>
  <c r="U73" i="17"/>
  <c r="T73" i="4"/>
  <c r="T73" i="17"/>
  <c r="T73" i="23" s="1"/>
  <c r="S73" i="4"/>
  <c r="S73" i="17"/>
  <c r="S73" i="23"/>
  <c r="R73" i="4"/>
  <c r="R73" i="23" s="1"/>
  <c r="R73" i="17"/>
  <c r="Q73" i="4"/>
  <c r="Q73" i="23" s="1"/>
  <c r="Q73" i="17"/>
  <c r="P73" i="4"/>
  <c r="P73" i="17"/>
  <c r="P73" i="23" s="1"/>
  <c r="O73" i="4"/>
  <c r="O73" i="17"/>
  <c r="O73" i="23"/>
  <c r="N73" i="4"/>
  <c r="N73" i="23" s="1"/>
  <c r="N73" i="17"/>
  <c r="M73" i="4"/>
  <c r="M73" i="23" s="1"/>
  <c r="M73" i="17"/>
  <c r="L73" i="4"/>
  <c r="L73" i="17"/>
  <c r="L73" i="23" s="1"/>
  <c r="K73" i="4"/>
  <c r="K73" i="17"/>
  <c r="K73" i="23"/>
  <c r="J73" i="4"/>
  <c r="J73" i="23" s="1"/>
  <c r="J73" i="17"/>
  <c r="I73" i="4"/>
  <c r="I73" i="23" s="1"/>
  <c r="I73" i="17"/>
  <c r="H73" i="4"/>
  <c r="H73" i="17"/>
  <c r="H73" i="23" s="1"/>
  <c r="G73" i="4"/>
  <c r="G73" i="17"/>
  <c r="G73" i="23"/>
  <c r="F73" i="4"/>
  <c r="F73" i="23" s="1"/>
  <c r="F73" i="17"/>
  <c r="E73" i="4"/>
  <c r="E73" i="23" s="1"/>
  <c r="E73" i="17"/>
  <c r="D73" i="4"/>
  <c r="D73" i="17"/>
  <c r="D73" i="23" s="1"/>
  <c r="C73" i="4"/>
  <c r="C73" i="17"/>
  <c r="C73" i="23"/>
  <c r="B73" i="4"/>
  <c r="B73" i="23" s="1"/>
  <c r="B73" i="17"/>
  <c r="AE72" i="4"/>
  <c r="AE72" i="23" s="1"/>
  <c r="AE72" i="17"/>
  <c r="AD72" i="4"/>
  <c r="AD72" i="17"/>
  <c r="AD72" i="23" s="1"/>
  <c r="AC72" i="4"/>
  <c r="AC72" i="17"/>
  <c r="AC72" i="23"/>
  <c r="AB72" i="4"/>
  <c r="AB72" i="23" s="1"/>
  <c r="AB72" i="17"/>
  <c r="AA72" i="4"/>
  <c r="AA72" i="23" s="1"/>
  <c r="AA72" i="17"/>
  <c r="Z72" i="4"/>
  <c r="Z72" i="17"/>
  <c r="Z72" i="23" s="1"/>
  <c r="Y72" i="4"/>
  <c r="Y72" i="17"/>
  <c r="Y72" i="23"/>
  <c r="X72" i="4"/>
  <c r="X72" i="23" s="1"/>
  <c r="X72" i="17"/>
  <c r="W72" i="4"/>
  <c r="W72" i="23" s="1"/>
  <c r="W72" i="17"/>
  <c r="V72" i="4"/>
  <c r="V72" i="17"/>
  <c r="V72" i="23" s="1"/>
  <c r="U72" i="4"/>
  <c r="U72" i="17"/>
  <c r="U72" i="23"/>
  <c r="T72" i="4"/>
  <c r="T72" i="23" s="1"/>
  <c r="T72" i="17"/>
  <c r="S72" i="4"/>
  <c r="S72" i="23" s="1"/>
  <c r="S72" i="17"/>
  <c r="R72" i="4"/>
  <c r="R72" i="17"/>
  <c r="R72" i="23" s="1"/>
  <c r="Q72" i="4"/>
  <c r="Q72" i="17"/>
  <c r="Q72" i="23"/>
  <c r="P72" i="4"/>
  <c r="P72" i="23" s="1"/>
  <c r="P72" i="17"/>
  <c r="O72" i="4"/>
  <c r="O72" i="23" s="1"/>
  <c r="O72" i="17"/>
  <c r="N72" i="4"/>
  <c r="N72" i="17"/>
  <c r="N72" i="23" s="1"/>
  <c r="M72" i="4"/>
  <c r="M72" i="17"/>
  <c r="M72" i="23"/>
  <c r="L72" i="4"/>
  <c r="L72" i="23" s="1"/>
  <c r="L72" i="17"/>
  <c r="K72" i="4"/>
  <c r="K72" i="23" s="1"/>
  <c r="K72" i="17"/>
  <c r="J72" i="4"/>
  <c r="J72" i="17"/>
  <c r="J72" i="23" s="1"/>
  <c r="I72" i="4"/>
  <c r="I72" i="17"/>
  <c r="I72" i="23"/>
  <c r="H72" i="4"/>
  <c r="H72" i="23" s="1"/>
  <c r="H72" i="17"/>
  <c r="G72" i="4"/>
  <c r="G72" i="17"/>
  <c r="G72" i="23"/>
  <c r="F72" i="4"/>
  <c r="F72" i="17"/>
  <c r="F72" i="23" s="1"/>
  <c r="E72" i="4"/>
  <c r="E72" i="17"/>
  <c r="E72" i="23"/>
  <c r="D72" i="4"/>
  <c r="D72" i="17"/>
  <c r="C72" i="4"/>
  <c r="C72" i="17"/>
  <c r="B72" i="4"/>
  <c r="B72" i="17"/>
  <c r="B72" i="23" s="1"/>
  <c r="AE71" i="4"/>
  <c r="AE71" i="23" s="1"/>
  <c r="AE71" i="17"/>
  <c r="AD71" i="4"/>
  <c r="AD71" i="23" s="1"/>
  <c r="AD71" i="17"/>
  <c r="AC71" i="4"/>
  <c r="AC71" i="23" s="1"/>
  <c r="AC71" i="17"/>
  <c r="AB71" i="4"/>
  <c r="AB71" i="17"/>
  <c r="AB71" i="23" s="1"/>
  <c r="AA71" i="4"/>
  <c r="AA71" i="17"/>
  <c r="AA71" i="23"/>
  <c r="Z71" i="4"/>
  <c r="Z71" i="17"/>
  <c r="Y71" i="4"/>
  <c r="Y71" i="17"/>
  <c r="X71" i="4"/>
  <c r="X71" i="17"/>
  <c r="X71" i="23" s="1"/>
  <c r="W71" i="4"/>
  <c r="W71" i="23" s="1"/>
  <c r="W71" i="17"/>
  <c r="V71" i="4"/>
  <c r="V71" i="23" s="1"/>
  <c r="V71" i="17"/>
  <c r="U71" i="4"/>
  <c r="U71" i="17"/>
  <c r="U71" i="23"/>
  <c r="T71" i="4"/>
  <c r="T71" i="17"/>
  <c r="T71" i="23" s="1"/>
  <c r="S71" i="4"/>
  <c r="S71" i="17"/>
  <c r="S71" i="23"/>
  <c r="R71" i="4"/>
  <c r="R71" i="17"/>
  <c r="Q71" i="4"/>
  <c r="Q71" i="17"/>
  <c r="P71" i="4"/>
  <c r="P71" i="17"/>
  <c r="P71" i="23" s="1"/>
  <c r="O71" i="4"/>
  <c r="O71" i="23" s="1"/>
  <c r="O71" i="17"/>
  <c r="N71" i="4"/>
  <c r="N71" i="23" s="1"/>
  <c r="N71" i="17"/>
  <c r="M71" i="4"/>
  <c r="M71" i="23" s="1"/>
  <c r="M71" i="17"/>
  <c r="L71" i="4"/>
  <c r="L71" i="17"/>
  <c r="L71" i="23" s="1"/>
  <c r="K71" i="4"/>
  <c r="K71" i="17"/>
  <c r="K71" i="23"/>
  <c r="J71" i="4"/>
  <c r="J71" i="17"/>
  <c r="I71" i="4"/>
  <c r="I71" i="17"/>
  <c r="H71" i="4"/>
  <c r="H71" i="17"/>
  <c r="H71" i="23" s="1"/>
  <c r="G71" i="4"/>
  <c r="G71" i="23" s="1"/>
  <c r="G71" i="17"/>
  <c r="F71" i="4"/>
  <c r="F71" i="23" s="1"/>
  <c r="F71" i="17"/>
  <c r="E71" i="4"/>
  <c r="E71" i="17"/>
  <c r="E71" i="23"/>
  <c r="D71" i="4"/>
  <c r="D71" i="17"/>
  <c r="D71" i="23" s="1"/>
  <c r="C71" i="4"/>
  <c r="C71" i="17"/>
  <c r="C71" i="23"/>
  <c r="B71" i="4"/>
  <c r="B71" i="17"/>
  <c r="AE70" i="4"/>
  <c r="AE70" i="17"/>
  <c r="AD70" i="4"/>
  <c r="AD70" i="17"/>
  <c r="AD70" i="23" s="1"/>
  <c r="AC70" i="4"/>
  <c r="AC70" i="23" s="1"/>
  <c r="AC70" i="17"/>
  <c r="AB70" i="4"/>
  <c r="AB70" i="23" s="1"/>
  <c r="AB70" i="17"/>
  <c r="AA70" i="4"/>
  <c r="AA70" i="23" s="1"/>
  <c r="AA70" i="17"/>
  <c r="Z70" i="4"/>
  <c r="Z70" i="17"/>
  <c r="Z70" i="23" s="1"/>
  <c r="Y70" i="4"/>
  <c r="Y70" i="17"/>
  <c r="Y70" i="23"/>
  <c r="X70" i="4"/>
  <c r="X70" i="17"/>
  <c r="W70" i="4"/>
  <c r="W70" i="17"/>
  <c r="V70" i="4"/>
  <c r="V70" i="17"/>
  <c r="V70" i="23" s="1"/>
  <c r="U70" i="4"/>
  <c r="U70" i="23" s="1"/>
  <c r="U70" i="17"/>
  <c r="T70" i="4"/>
  <c r="T70" i="23" s="1"/>
  <c r="T70" i="17"/>
  <c r="S70" i="4"/>
  <c r="S70" i="23" s="1"/>
  <c r="S70" i="17"/>
  <c r="R70" i="4"/>
  <c r="R70" i="17"/>
  <c r="R70" i="23" s="1"/>
  <c r="Q70" i="4"/>
  <c r="Q70" i="17"/>
  <c r="Q70" i="23"/>
  <c r="P70" i="4"/>
  <c r="P70" i="17"/>
  <c r="O70" i="4"/>
  <c r="O70" i="17"/>
  <c r="O70" i="23" s="1"/>
  <c r="N70" i="4"/>
  <c r="N70" i="17"/>
  <c r="N70" i="23"/>
  <c r="M70" i="4"/>
  <c r="M70" i="23" s="1"/>
  <c r="M70" i="17"/>
  <c r="L70" i="4"/>
  <c r="L70" i="17"/>
  <c r="L70" i="23"/>
  <c r="K70" i="4"/>
  <c r="K70" i="17"/>
  <c r="K70" i="23" s="1"/>
  <c r="J70" i="4"/>
  <c r="J70" i="23" s="1"/>
  <c r="J70" i="17"/>
  <c r="I70" i="4"/>
  <c r="I70" i="23" s="1"/>
  <c r="I70" i="17"/>
  <c r="H70" i="4"/>
  <c r="H70" i="23" s="1"/>
  <c r="H70" i="17"/>
  <c r="G70" i="4"/>
  <c r="G70" i="17"/>
  <c r="G70" i="23" s="1"/>
  <c r="F70" i="4"/>
  <c r="F70" i="17"/>
  <c r="F70" i="23"/>
  <c r="E70" i="4"/>
  <c r="E70" i="23" s="1"/>
  <c r="E70" i="17"/>
  <c r="D70" i="4"/>
  <c r="D70" i="17"/>
  <c r="D70" i="23"/>
  <c r="C70" i="4"/>
  <c r="C70" i="17"/>
  <c r="C70" i="23" s="1"/>
  <c r="B70" i="4"/>
  <c r="B70" i="23" s="1"/>
  <c r="B70" i="17"/>
  <c r="AE63" i="4"/>
  <c r="AE63" i="23" s="1"/>
  <c r="AE63" i="17"/>
  <c r="AD63" i="4"/>
  <c r="AD63" i="23" s="1"/>
  <c r="AD63" i="17"/>
  <c r="AC63" i="4"/>
  <c r="AC63" i="17"/>
  <c r="AC63" i="23" s="1"/>
  <c r="AB63" i="4"/>
  <c r="AB63" i="17"/>
  <c r="AB63" i="23"/>
  <c r="AA63" i="4"/>
  <c r="AA63" i="23" s="1"/>
  <c r="AA63" i="17"/>
  <c r="Z63" i="4"/>
  <c r="Z63" i="17"/>
  <c r="Z63" i="23"/>
  <c r="Y63" i="4"/>
  <c r="Y63" i="17"/>
  <c r="Y63" i="23" s="1"/>
  <c r="X63" i="4"/>
  <c r="X63" i="23" s="1"/>
  <c r="X63" i="17"/>
  <c r="W63" i="4"/>
  <c r="W63" i="23" s="1"/>
  <c r="W63" i="17"/>
  <c r="V63" i="4"/>
  <c r="V63" i="23" s="1"/>
  <c r="V63" i="17"/>
  <c r="U63" i="4"/>
  <c r="U63" i="17"/>
  <c r="U63" i="23" s="1"/>
  <c r="T63" i="4"/>
  <c r="T63" i="17"/>
  <c r="T63" i="23"/>
  <c r="S63" i="4"/>
  <c r="S63" i="23" s="1"/>
  <c r="S63" i="17"/>
  <c r="R63" i="4"/>
  <c r="R63" i="17"/>
  <c r="R63" i="23"/>
  <c r="Q63" i="4"/>
  <c r="Q63" i="17"/>
  <c r="Q63" i="23" s="1"/>
  <c r="P63" i="4"/>
  <c r="P63" i="23" s="1"/>
  <c r="P63" i="17"/>
  <c r="O63" i="4"/>
  <c r="O63" i="23" s="1"/>
  <c r="O63" i="17"/>
  <c r="N63" i="4"/>
  <c r="N63" i="23" s="1"/>
  <c r="N63" i="17"/>
  <c r="M63" i="4"/>
  <c r="M63" i="17"/>
  <c r="M63" i="23" s="1"/>
  <c r="L63" i="4"/>
  <c r="L63" i="17"/>
  <c r="L63" i="23"/>
  <c r="K63" i="4"/>
  <c r="K63" i="23" s="1"/>
  <c r="K63" i="17"/>
  <c r="J63" i="4"/>
  <c r="J63" i="17"/>
  <c r="J63" i="23"/>
  <c r="I63" i="4"/>
  <c r="I63" i="17"/>
  <c r="I63" i="23" s="1"/>
  <c r="H63" i="4"/>
  <c r="H63" i="23" s="1"/>
  <c r="H63" i="17"/>
  <c r="G63" i="4"/>
  <c r="G63" i="23" s="1"/>
  <c r="G63" i="17"/>
  <c r="F63" i="4"/>
  <c r="F63" i="23" s="1"/>
  <c r="F63" i="17"/>
  <c r="E63" i="4"/>
  <c r="E63" i="17"/>
  <c r="E63" i="23" s="1"/>
  <c r="D63" i="4"/>
  <c r="D63" i="17"/>
  <c r="D63" i="23"/>
  <c r="C63" i="4"/>
  <c r="C63" i="23" s="1"/>
  <c r="C63" i="17"/>
  <c r="B63" i="4"/>
  <c r="B63" i="17"/>
  <c r="B63" i="23"/>
  <c r="AE62" i="4"/>
  <c r="AE62" i="17"/>
  <c r="AE62" i="23" s="1"/>
  <c r="AD62" i="4"/>
  <c r="AD62" i="23" s="1"/>
  <c r="AD62" i="17"/>
  <c r="AC62" i="4"/>
  <c r="AC62" i="23" s="1"/>
  <c r="AC62" i="17"/>
  <c r="AB62" i="4"/>
  <c r="AB62" i="23" s="1"/>
  <c r="AB62" i="17"/>
  <c r="AA62" i="4"/>
  <c r="AA62" i="17"/>
  <c r="AA62" i="23" s="1"/>
  <c r="Z62" i="4"/>
  <c r="Z62" i="17"/>
  <c r="Z62" i="23"/>
  <c r="Y62" i="4"/>
  <c r="Y62" i="23" s="1"/>
  <c r="Y62" i="17"/>
  <c r="X62" i="4"/>
  <c r="X62" i="17"/>
  <c r="X62" i="23"/>
  <c r="W62" i="4"/>
  <c r="W62" i="17"/>
  <c r="W62" i="23" s="1"/>
  <c r="V62" i="4"/>
  <c r="V62" i="23" s="1"/>
  <c r="V62" i="17"/>
  <c r="U62" i="4"/>
  <c r="U62" i="23" s="1"/>
  <c r="U62" i="17"/>
  <c r="T62" i="4"/>
  <c r="T62" i="23" s="1"/>
  <c r="T62" i="17"/>
  <c r="S62" i="4"/>
  <c r="S62" i="17"/>
  <c r="S62" i="23" s="1"/>
  <c r="R62" i="4"/>
  <c r="R62" i="17"/>
  <c r="R62" i="23"/>
  <c r="Q62" i="4"/>
  <c r="Q62" i="23" s="1"/>
  <c r="Q62" i="17"/>
  <c r="P62" i="4"/>
  <c r="P62" i="17"/>
  <c r="P62" i="23"/>
  <c r="O62" i="4"/>
  <c r="O62" i="17"/>
  <c r="O62" i="23" s="1"/>
  <c r="N62" i="4"/>
  <c r="N62" i="23" s="1"/>
  <c r="N62" i="17"/>
  <c r="M62" i="4"/>
  <c r="M62" i="23" s="1"/>
  <c r="M62" i="17"/>
  <c r="L62" i="4"/>
  <c r="L62" i="23" s="1"/>
  <c r="L62" i="17"/>
  <c r="K62" i="4"/>
  <c r="K62" i="17"/>
  <c r="K62" i="23" s="1"/>
  <c r="J62" i="4"/>
  <c r="J62" i="17"/>
  <c r="J62" i="23"/>
  <c r="I62" i="4"/>
  <c r="I62" i="23" s="1"/>
  <c r="I62" i="17"/>
  <c r="H62" i="4"/>
  <c r="H62" i="17"/>
  <c r="H62" i="23"/>
  <c r="G62" i="4"/>
  <c r="G62" i="17"/>
  <c r="G62" i="23" s="1"/>
  <c r="F62" i="4"/>
  <c r="F62" i="23" s="1"/>
  <c r="F62" i="17"/>
  <c r="E62" i="4"/>
  <c r="E62" i="23" s="1"/>
  <c r="E62" i="17"/>
  <c r="D62" i="4"/>
  <c r="D62" i="23" s="1"/>
  <c r="D62" i="17"/>
  <c r="C62" i="4"/>
  <c r="C62" i="17"/>
  <c r="C62" i="23" s="1"/>
  <c r="B62" i="4"/>
  <c r="B62" i="17"/>
  <c r="B62" i="23"/>
  <c r="AE61" i="4"/>
  <c r="AE61" i="23" s="1"/>
  <c r="AE61" i="17"/>
  <c r="AD61" i="4"/>
  <c r="AD61" i="17"/>
  <c r="AD61" i="23"/>
  <c r="AC61" i="4"/>
  <c r="AC61" i="17"/>
  <c r="AC61" i="23" s="1"/>
  <c r="AB61" i="4"/>
  <c r="AB61" i="23" s="1"/>
  <c r="AB61" i="17"/>
  <c r="AA61" i="4"/>
  <c r="AA61" i="23" s="1"/>
  <c r="AA61" i="17"/>
  <c r="Z61" i="4"/>
  <c r="Z61" i="23" s="1"/>
  <c r="Z61" i="17"/>
  <c r="Y61" i="4"/>
  <c r="Y61" i="17"/>
  <c r="Y61" i="23" s="1"/>
  <c r="X61" i="4"/>
  <c r="X61" i="17"/>
  <c r="X61" i="23"/>
  <c r="W61" i="4"/>
  <c r="W61" i="23" s="1"/>
  <c r="W61" i="17"/>
  <c r="V61" i="4"/>
  <c r="V61" i="17"/>
  <c r="V61" i="23"/>
  <c r="U61" i="4"/>
  <c r="U61" i="17"/>
  <c r="U61" i="23" s="1"/>
  <c r="T61" i="4"/>
  <c r="T61" i="23" s="1"/>
  <c r="T61" i="17"/>
  <c r="S61" i="4"/>
  <c r="S61" i="23" s="1"/>
  <c r="S61" i="17"/>
  <c r="R61" i="4"/>
  <c r="R61" i="23" s="1"/>
  <c r="R61" i="17"/>
  <c r="Q61" i="4"/>
  <c r="Q61" i="17"/>
  <c r="Q61" i="23"/>
  <c r="P61" i="4"/>
  <c r="P61" i="17"/>
  <c r="P61" i="23"/>
  <c r="O61" i="4"/>
  <c r="O61" i="23" s="1"/>
  <c r="O61" i="17"/>
  <c r="N61" i="4"/>
  <c r="N61" i="17"/>
  <c r="N61" i="23" s="1"/>
  <c r="M61" i="4"/>
  <c r="M61" i="17"/>
  <c r="M61" i="23" s="1"/>
  <c r="L61" i="4"/>
  <c r="L61" i="23" s="1"/>
  <c r="L61" i="17"/>
  <c r="K61" i="4"/>
  <c r="K61" i="23" s="1"/>
  <c r="K61" i="17"/>
  <c r="J61" i="4"/>
  <c r="J61" i="23" s="1"/>
  <c r="J61" i="17"/>
  <c r="I61" i="4"/>
  <c r="I61" i="17"/>
  <c r="I61" i="23"/>
  <c r="H61" i="4"/>
  <c r="H61" i="17"/>
  <c r="H61" i="23"/>
  <c r="G61" i="4"/>
  <c r="G61" i="23" s="1"/>
  <c r="G61" i="17"/>
  <c r="F61" i="4"/>
  <c r="F61" i="23" s="1"/>
  <c r="F61" i="17"/>
  <c r="E61" i="4"/>
  <c r="E61" i="17"/>
  <c r="E61" i="23" s="1"/>
  <c r="D61" i="4"/>
  <c r="D61" i="23" s="1"/>
  <c r="D61" i="17"/>
  <c r="C61" i="4"/>
  <c r="C61" i="23" s="1"/>
  <c r="C61" i="17"/>
  <c r="B61" i="4"/>
  <c r="B61" i="23" s="1"/>
  <c r="B61" i="17"/>
  <c r="AE60" i="4"/>
  <c r="AE60" i="17"/>
  <c r="AE60" i="23"/>
  <c r="AD60" i="4"/>
  <c r="AD60" i="17"/>
  <c r="AD60" i="23"/>
  <c r="AC60" i="4"/>
  <c r="AC60" i="23" s="1"/>
  <c r="AC60" i="17"/>
  <c r="AB60" i="4"/>
  <c r="AB60" i="23" s="1"/>
  <c r="AB60" i="17"/>
  <c r="AA60" i="4"/>
  <c r="AA60" i="17"/>
  <c r="AA60" i="23" s="1"/>
  <c r="Z60" i="4"/>
  <c r="Z60" i="23" s="1"/>
  <c r="Z60" i="17"/>
  <c r="Y60" i="4"/>
  <c r="Y60" i="23" s="1"/>
  <c r="Y60" i="17"/>
  <c r="X60" i="4"/>
  <c r="X60" i="23" s="1"/>
  <c r="X60" i="17"/>
  <c r="W60" i="4"/>
  <c r="W60" i="17"/>
  <c r="W60" i="23"/>
  <c r="V60" i="4"/>
  <c r="V60" i="17"/>
  <c r="V60" i="23"/>
  <c r="U60" i="4"/>
  <c r="U60" i="23" s="1"/>
  <c r="U60" i="17"/>
  <c r="T60" i="4"/>
  <c r="T60" i="23" s="1"/>
  <c r="T60" i="17"/>
  <c r="S60" i="4"/>
  <c r="S60" i="17"/>
  <c r="S60" i="23" s="1"/>
  <c r="R60" i="4"/>
  <c r="R60" i="23" s="1"/>
  <c r="R60" i="17"/>
  <c r="Q60" i="4"/>
  <c r="Q60" i="23" s="1"/>
  <c r="Q60" i="17"/>
  <c r="P60" i="4"/>
  <c r="P60" i="23" s="1"/>
  <c r="P60" i="17"/>
  <c r="O60" i="4"/>
  <c r="O60" i="17"/>
  <c r="O60" i="23"/>
  <c r="N60" i="4"/>
  <c r="N60" i="17"/>
  <c r="N60" i="23"/>
  <c r="M60" i="4"/>
  <c r="M60" i="23" s="1"/>
  <c r="M60" i="17"/>
  <c r="L60" i="4"/>
  <c r="L60" i="23" s="1"/>
  <c r="L60" i="17"/>
  <c r="K60" i="4"/>
  <c r="K60" i="17"/>
  <c r="K60" i="23" s="1"/>
  <c r="J60" i="4"/>
  <c r="J60" i="23" s="1"/>
  <c r="J60" i="17"/>
  <c r="I60" i="4"/>
  <c r="I60" i="23" s="1"/>
  <c r="I60" i="17"/>
  <c r="H60" i="4"/>
  <c r="H60" i="23" s="1"/>
  <c r="H60" i="17"/>
  <c r="G60" i="4"/>
  <c r="G60" i="17"/>
  <c r="G60" i="23"/>
  <c r="F60" i="4"/>
  <c r="F60" i="17"/>
  <c r="F60" i="23"/>
  <c r="E60" i="4"/>
  <c r="E60" i="23" s="1"/>
  <c r="E60" i="17"/>
  <c r="D60" i="4"/>
  <c r="D60" i="23" s="1"/>
  <c r="D60" i="17"/>
  <c r="C60" i="4"/>
  <c r="C60" i="17"/>
  <c r="C60" i="23" s="1"/>
  <c r="B60" i="4"/>
  <c r="B60" i="23" s="1"/>
  <c r="B60" i="17"/>
  <c r="AE59" i="4"/>
  <c r="AE59" i="23" s="1"/>
  <c r="AE59" i="17"/>
  <c r="AD59" i="4"/>
  <c r="AD59" i="23" s="1"/>
  <c r="AD59" i="17"/>
  <c r="AC59" i="4"/>
  <c r="AC59" i="17"/>
  <c r="AC59" i="23"/>
  <c r="AB59" i="4"/>
  <c r="AB59" i="17"/>
  <c r="AB59" i="23"/>
  <c r="AA59" i="4"/>
  <c r="AA59" i="23" s="1"/>
  <c r="AA59" i="17"/>
  <c r="Z59" i="4"/>
  <c r="Z59" i="23" s="1"/>
  <c r="Z59" i="17"/>
  <c r="Y59" i="4"/>
  <c r="Y59" i="17"/>
  <c r="Y59" i="23" s="1"/>
  <c r="X59" i="4"/>
  <c r="X59" i="17"/>
  <c r="X59" i="23"/>
  <c r="W59" i="4"/>
  <c r="W59" i="23" s="1"/>
  <c r="W59" i="17"/>
  <c r="V59" i="4"/>
  <c r="V59" i="23" s="1"/>
  <c r="V59" i="17"/>
  <c r="U59" i="4"/>
  <c r="U59" i="17"/>
  <c r="U59" i="23"/>
  <c r="T59" i="4"/>
  <c r="T59" i="17"/>
  <c r="T59" i="23"/>
  <c r="S59" i="4"/>
  <c r="S59" i="23" s="1"/>
  <c r="S59" i="17"/>
  <c r="R59" i="4"/>
  <c r="R59" i="23" s="1"/>
  <c r="R59" i="17"/>
  <c r="Q59" i="4"/>
  <c r="Q59" i="17"/>
  <c r="Q59" i="23" s="1"/>
  <c r="P59" i="4"/>
  <c r="P59" i="17"/>
  <c r="P59" i="23"/>
  <c r="O59" i="4"/>
  <c r="O59" i="23" s="1"/>
  <c r="O59" i="17"/>
  <c r="N59" i="4"/>
  <c r="N59" i="23" s="1"/>
  <c r="N59" i="17"/>
  <c r="M59" i="4"/>
  <c r="M59" i="17"/>
  <c r="M59" i="23"/>
  <c r="L59" i="4"/>
  <c r="L59" i="17"/>
  <c r="L59" i="23"/>
  <c r="K59" i="4"/>
  <c r="K59" i="23" s="1"/>
  <c r="K59" i="17"/>
  <c r="J59" i="4"/>
  <c r="J59" i="23" s="1"/>
  <c r="J59" i="17"/>
  <c r="I59" i="4"/>
  <c r="I59" i="17"/>
  <c r="I59" i="23" s="1"/>
  <c r="H59" i="4"/>
  <c r="H59" i="17"/>
  <c r="H59" i="23"/>
  <c r="G59" i="4"/>
  <c r="G59" i="23" s="1"/>
  <c r="G59" i="17"/>
  <c r="F59" i="4"/>
  <c r="F59" i="23" s="1"/>
  <c r="F59" i="17"/>
  <c r="E59" i="4"/>
  <c r="E59" i="17"/>
  <c r="E59" i="23"/>
  <c r="D59" i="4"/>
  <c r="D59" i="17"/>
  <c r="D59" i="23"/>
  <c r="C59" i="4"/>
  <c r="C59" i="23" s="1"/>
  <c r="C59" i="17"/>
  <c r="B59" i="4"/>
  <c r="B59" i="23" s="1"/>
  <c r="B59" i="17"/>
  <c r="AE58" i="4"/>
  <c r="AE58" i="17"/>
  <c r="AE58" i="23" s="1"/>
  <c r="AD58" i="4"/>
  <c r="AD58" i="17"/>
  <c r="AD58" i="23"/>
  <c r="AC58" i="4"/>
  <c r="AC58" i="23" s="1"/>
  <c r="AC58" i="17"/>
  <c r="AB58" i="4"/>
  <c r="AB58" i="23" s="1"/>
  <c r="AB58" i="17"/>
  <c r="AA58" i="4"/>
  <c r="AA58" i="17"/>
  <c r="AA58" i="23"/>
  <c r="Z58" i="4"/>
  <c r="Z58" i="17"/>
  <c r="Z58" i="23"/>
  <c r="Y58" i="4"/>
  <c r="Y58" i="23" s="1"/>
  <c r="Y58" i="17"/>
  <c r="X58" i="4"/>
  <c r="X58" i="23" s="1"/>
  <c r="X58" i="17"/>
  <c r="W58" i="4"/>
  <c r="W58" i="17"/>
  <c r="W58" i="23" s="1"/>
  <c r="V58" i="4"/>
  <c r="V58" i="17"/>
  <c r="V58" i="23"/>
  <c r="U58" i="4"/>
  <c r="U58" i="23" s="1"/>
  <c r="U58" i="17"/>
  <c r="T58" i="4"/>
  <c r="T58" i="23" s="1"/>
  <c r="T58" i="17"/>
  <c r="S58" i="4"/>
  <c r="S58" i="17"/>
  <c r="S58" i="23"/>
  <c r="R58" i="4"/>
  <c r="R58" i="17"/>
  <c r="R58" i="23"/>
  <c r="Q58" i="4"/>
  <c r="Q58" i="23" s="1"/>
  <c r="Q58" i="17"/>
  <c r="P58" i="4"/>
  <c r="P58" i="23" s="1"/>
  <c r="P58" i="17"/>
  <c r="O58" i="4"/>
  <c r="O58" i="17"/>
  <c r="O58" i="23" s="1"/>
  <c r="N58" i="4"/>
  <c r="N58" i="17"/>
  <c r="N58" i="23"/>
  <c r="M58" i="4"/>
  <c r="M58" i="23" s="1"/>
  <c r="M58" i="17"/>
  <c r="L58" i="4"/>
  <c r="L58" i="23" s="1"/>
  <c r="L58" i="17"/>
  <c r="K58" i="4"/>
  <c r="K58" i="17"/>
  <c r="K58" i="23"/>
  <c r="J58" i="4"/>
  <c r="J58" i="17"/>
  <c r="J58" i="23"/>
  <c r="I58" i="4"/>
  <c r="I58" i="23" s="1"/>
  <c r="I58" i="17"/>
  <c r="H58" i="4"/>
  <c r="H58" i="23" s="1"/>
  <c r="H58" i="17"/>
  <c r="G58" i="4"/>
  <c r="G58" i="17"/>
  <c r="G58" i="23" s="1"/>
  <c r="F58" i="4"/>
  <c r="F58" i="17"/>
  <c r="F58" i="23"/>
  <c r="E58" i="4"/>
  <c r="E58" i="23" s="1"/>
  <c r="E58" i="17"/>
  <c r="D58" i="4"/>
  <c r="D58" i="23" s="1"/>
  <c r="D58" i="17"/>
  <c r="C58" i="4"/>
  <c r="C58" i="17"/>
  <c r="C58" i="23"/>
  <c r="B58" i="4"/>
  <c r="B58" i="17"/>
  <c r="B58" i="23"/>
  <c r="AE57" i="4"/>
  <c r="AE57" i="23" s="1"/>
  <c r="AE57" i="17"/>
  <c r="AD57" i="4"/>
  <c r="AD57" i="23" s="1"/>
  <c r="AD57" i="17"/>
  <c r="AC57" i="4"/>
  <c r="AC57" i="17"/>
  <c r="AC57" i="23" s="1"/>
  <c r="AB57" i="4"/>
  <c r="AB57" i="17"/>
  <c r="AB57" i="23"/>
  <c r="AA57" i="4"/>
  <c r="AA57" i="23" s="1"/>
  <c r="AA57" i="17"/>
  <c r="Z57" i="4"/>
  <c r="Z57" i="23" s="1"/>
  <c r="Z57" i="17"/>
  <c r="Y57" i="4"/>
  <c r="Y57" i="17"/>
  <c r="Y57" i="23"/>
  <c r="X57" i="4"/>
  <c r="X57" i="17"/>
  <c r="X57" i="23"/>
  <c r="W57" i="4"/>
  <c r="W57" i="23" s="1"/>
  <c r="W57" i="17"/>
  <c r="V57" i="4"/>
  <c r="V57" i="23" s="1"/>
  <c r="V57" i="17"/>
  <c r="U57" i="4"/>
  <c r="U57" i="17"/>
  <c r="U57" i="23" s="1"/>
  <c r="T57" i="4"/>
  <c r="T57" i="17"/>
  <c r="T57" i="23"/>
  <c r="S57" i="4"/>
  <c r="S57" i="23" s="1"/>
  <c r="S57" i="17"/>
  <c r="R57" i="4"/>
  <c r="R57" i="23" s="1"/>
  <c r="R57" i="17"/>
  <c r="Q57" i="4"/>
  <c r="Q57" i="17"/>
  <c r="Q57" i="23"/>
  <c r="P57" i="4"/>
  <c r="P57" i="17"/>
  <c r="P57" i="23"/>
  <c r="O57" i="4"/>
  <c r="O57" i="23" s="1"/>
  <c r="O57" i="17"/>
  <c r="N57" i="4"/>
  <c r="N57" i="23" s="1"/>
  <c r="N57" i="17"/>
  <c r="M57" i="4"/>
  <c r="M57" i="17"/>
  <c r="M57" i="23" s="1"/>
  <c r="L57" i="4"/>
  <c r="L57" i="17"/>
  <c r="L57" i="23"/>
  <c r="K57" i="4"/>
  <c r="K57" i="23" s="1"/>
  <c r="K57" i="17"/>
  <c r="J57" i="4"/>
  <c r="J57" i="23" s="1"/>
  <c r="J57" i="17"/>
  <c r="I57" i="4"/>
  <c r="I57" i="17"/>
  <c r="I57" i="23"/>
  <c r="H57" i="4"/>
  <c r="H57" i="17"/>
  <c r="H57" i="23"/>
  <c r="G57" i="4"/>
  <c r="G57" i="23" s="1"/>
  <c r="G57" i="17"/>
  <c r="F57" i="4"/>
  <c r="F57" i="23" s="1"/>
  <c r="F57" i="17"/>
  <c r="E57" i="4"/>
  <c r="E57" i="17"/>
  <c r="E57" i="23" s="1"/>
  <c r="D57" i="4"/>
  <c r="D57" i="17"/>
  <c r="D57" i="23"/>
  <c r="C57" i="4"/>
  <c r="C57" i="23" s="1"/>
  <c r="C57" i="17"/>
  <c r="B57" i="4"/>
  <c r="B57" i="23" s="1"/>
  <c r="B57" i="17"/>
  <c r="AE56" i="4"/>
  <c r="AE56" i="17"/>
  <c r="AE56" i="23"/>
  <c r="AD56" i="4"/>
  <c r="AD56" i="17"/>
  <c r="AD56" i="23"/>
  <c r="AC56" i="4"/>
  <c r="AC56" i="23" s="1"/>
  <c r="AC56" i="17"/>
  <c r="AB56" i="4"/>
  <c r="AB56" i="23" s="1"/>
  <c r="AB56" i="17"/>
  <c r="AA56" i="4"/>
  <c r="AA56" i="17"/>
  <c r="AA56" i="23" s="1"/>
  <c r="Z56" i="4"/>
  <c r="Z56" i="17"/>
  <c r="Z56" i="23"/>
  <c r="Y56" i="4"/>
  <c r="Y56" i="23" s="1"/>
  <c r="Y56" i="17"/>
  <c r="X56" i="4"/>
  <c r="X56" i="23" s="1"/>
  <c r="X56" i="17"/>
  <c r="W56" i="4"/>
  <c r="W56" i="17"/>
  <c r="W56" i="23"/>
  <c r="V56" i="4"/>
  <c r="V56" i="17"/>
  <c r="V56" i="23"/>
  <c r="U56" i="4"/>
  <c r="U56" i="23" s="1"/>
  <c r="U56" i="17"/>
  <c r="T56" i="4"/>
  <c r="T56" i="23" s="1"/>
  <c r="T56" i="17"/>
  <c r="S56" i="4"/>
  <c r="S56" i="17"/>
  <c r="S56" i="23" s="1"/>
  <c r="R56" i="4"/>
  <c r="R56" i="17"/>
  <c r="R56" i="23"/>
  <c r="Q56" i="4"/>
  <c r="Q56" i="23" s="1"/>
  <c r="Q56" i="17"/>
  <c r="P56" i="4"/>
  <c r="P56" i="23" s="1"/>
  <c r="P56" i="17"/>
  <c r="O56" i="4"/>
  <c r="O56" i="17"/>
  <c r="O56" i="23"/>
  <c r="N56" i="4"/>
  <c r="N56" i="17"/>
  <c r="N56" i="23"/>
  <c r="M56" i="4"/>
  <c r="M56" i="23" s="1"/>
  <c r="M56" i="17"/>
  <c r="L56" i="4"/>
  <c r="L56" i="23" s="1"/>
  <c r="L56" i="17"/>
  <c r="K56" i="4"/>
  <c r="K56" i="17"/>
  <c r="K56" i="23" s="1"/>
  <c r="J56" i="4"/>
  <c r="J56" i="17"/>
  <c r="J56" i="23"/>
  <c r="I56" i="4"/>
  <c r="I56" i="23" s="1"/>
  <c r="I56" i="17"/>
  <c r="H56" i="4"/>
  <c r="H56" i="23" s="1"/>
  <c r="H56" i="17"/>
  <c r="G56" i="4"/>
  <c r="G56" i="17"/>
  <c r="G56" i="23"/>
  <c r="F56" i="4"/>
  <c r="F56" i="17"/>
  <c r="F56" i="23"/>
  <c r="E56" i="4"/>
  <c r="E56" i="23" s="1"/>
  <c r="E56" i="17"/>
  <c r="D56" i="4"/>
  <c r="D56" i="23" s="1"/>
  <c r="D56" i="17"/>
  <c r="C56" i="4"/>
  <c r="C56" i="17"/>
  <c r="C56" i="23" s="1"/>
  <c r="B56" i="4"/>
  <c r="B56" i="17"/>
  <c r="B56" i="23"/>
  <c r="AE55" i="4"/>
  <c r="AE55" i="23" s="1"/>
  <c r="AE55" i="17"/>
  <c r="AD55" i="4"/>
  <c r="AD55" i="23" s="1"/>
  <c r="AD55" i="17"/>
  <c r="AC55" i="4"/>
  <c r="AC55" i="17"/>
  <c r="AC55" i="23"/>
  <c r="AB55" i="4"/>
  <c r="AB55" i="17"/>
  <c r="AB55" i="23"/>
  <c r="AA55" i="4"/>
  <c r="AA55" i="23" s="1"/>
  <c r="AA55" i="17"/>
  <c r="Z55" i="4"/>
  <c r="Z55" i="23" s="1"/>
  <c r="Z55" i="17"/>
  <c r="Y55" i="4"/>
  <c r="Y55" i="17"/>
  <c r="Y55" i="23" s="1"/>
  <c r="X55" i="4"/>
  <c r="X55" i="17"/>
  <c r="X55" i="23"/>
  <c r="W55" i="4"/>
  <c r="W55" i="23" s="1"/>
  <c r="W55" i="17"/>
  <c r="V55" i="4"/>
  <c r="V55" i="23" s="1"/>
  <c r="V55" i="17"/>
  <c r="U55" i="4"/>
  <c r="U55" i="17"/>
  <c r="U55" i="23"/>
  <c r="T55" i="4"/>
  <c r="T55" i="17"/>
  <c r="T55" i="23"/>
  <c r="S55" i="4"/>
  <c r="S55" i="23" s="1"/>
  <c r="S55" i="17"/>
  <c r="R55" i="4"/>
  <c r="R55" i="23" s="1"/>
  <c r="R55" i="17"/>
  <c r="Q55" i="4"/>
  <c r="Q55" i="17"/>
  <c r="Q55" i="23" s="1"/>
  <c r="P55" i="4"/>
  <c r="P55" i="17"/>
  <c r="P55" i="23"/>
  <c r="O55" i="4"/>
  <c r="O55" i="23" s="1"/>
  <c r="O55" i="17"/>
  <c r="N55" i="4"/>
  <c r="N55" i="23" s="1"/>
  <c r="N55" i="17"/>
  <c r="M55" i="4"/>
  <c r="M55" i="17"/>
  <c r="M55" i="23"/>
  <c r="L55" i="4"/>
  <c r="L55" i="17"/>
  <c r="L55" i="23"/>
  <c r="K55" i="4"/>
  <c r="K55" i="23" s="1"/>
  <c r="K55" i="17"/>
  <c r="J55" i="4"/>
  <c r="J55" i="23" s="1"/>
  <c r="J55" i="17"/>
  <c r="I55" i="4"/>
  <c r="I55" i="17"/>
  <c r="I55" i="23" s="1"/>
  <c r="H55" i="4"/>
  <c r="H55" i="17"/>
  <c r="H55" i="23"/>
  <c r="G55" i="4"/>
  <c r="G55" i="23" s="1"/>
  <c r="G55" i="17"/>
  <c r="F55" i="4"/>
  <c r="F55" i="23" s="1"/>
  <c r="F55" i="17"/>
  <c r="E55" i="4"/>
  <c r="E55" i="17"/>
  <c r="E55" i="23"/>
  <c r="D55" i="4"/>
  <c r="D55" i="17"/>
  <c r="D55" i="23"/>
  <c r="C55" i="4"/>
  <c r="C55" i="23" s="1"/>
  <c r="C55" i="17"/>
  <c r="B55" i="4"/>
  <c r="B55" i="23" s="1"/>
  <c r="B55" i="17"/>
  <c r="AE54" i="4"/>
  <c r="AE54" i="17"/>
  <c r="AE54" i="23" s="1"/>
  <c r="AD54" i="4"/>
  <c r="AD54" i="17"/>
  <c r="AD54" i="23"/>
  <c r="AC54" i="4"/>
  <c r="AC54" i="23" s="1"/>
  <c r="AC54" i="17"/>
  <c r="AB54" i="4"/>
  <c r="AB54" i="23" s="1"/>
  <c r="AB54" i="17"/>
  <c r="AA54" i="4"/>
  <c r="AA54" i="17"/>
  <c r="AA54" i="23"/>
  <c r="Z54" i="4"/>
  <c r="Z54" i="17"/>
  <c r="Z54" i="23"/>
  <c r="Y54" i="4"/>
  <c r="Y54" i="23" s="1"/>
  <c r="Y54" i="17"/>
  <c r="X54" i="4"/>
  <c r="X54" i="23" s="1"/>
  <c r="X54" i="17"/>
  <c r="W54" i="4"/>
  <c r="W54" i="17"/>
  <c r="W54" i="23" s="1"/>
  <c r="V54" i="4"/>
  <c r="V54" i="17"/>
  <c r="V54" i="23"/>
  <c r="U54" i="4"/>
  <c r="U54" i="23" s="1"/>
  <c r="U54" i="17"/>
  <c r="T54" i="4"/>
  <c r="T54" i="23" s="1"/>
  <c r="T54" i="17"/>
  <c r="S54" i="4"/>
  <c r="S54" i="17"/>
  <c r="S54" i="23"/>
  <c r="R54" i="4"/>
  <c r="R54" i="17"/>
  <c r="R54" i="23"/>
  <c r="Q54" i="4"/>
  <c r="Q54" i="23" s="1"/>
  <c r="Q54" i="17"/>
  <c r="P54" i="4"/>
  <c r="P54" i="23" s="1"/>
  <c r="P54" i="17"/>
  <c r="O54" i="4"/>
  <c r="O54" i="17"/>
  <c r="O54" i="23" s="1"/>
  <c r="N54" i="4"/>
  <c r="N54" i="17"/>
  <c r="N54" i="23"/>
  <c r="M54" i="4"/>
  <c r="M54" i="23" s="1"/>
  <c r="M54" i="17"/>
  <c r="L54" i="4"/>
  <c r="L54" i="23" s="1"/>
  <c r="L54" i="17"/>
  <c r="K54" i="4"/>
  <c r="K54" i="17"/>
  <c r="K54" i="23"/>
  <c r="J54" i="4"/>
  <c r="J54" i="17"/>
  <c r="J54" i="23"/>
  <c r="I54" i="4"/>
  <c r="I54" i="23" s="1"/>
  <c r="I54" i="17"/>
  <c r="H54" i="4"/>
  <c r="H54" i="23" s="1"/>
  <c r="H54" i="17"/>
  <c r="G54" i="4"/>
  <c r="G54" i="17"/>
  <c r="G54" i="23" s="1"/>
  <c r="F54" i="4"/>
  <c r="F54" i="17"/>
  <c r="F54" i="23"/>
  <c r="E54" i="4"/>
  <c r="E54" i="23" s="1"/>
  <c r="E54" i="17"/>
  <c r="D54" i="4"/>
  <c r="D54" i="23" s="1"/>
  <c r="D54" i="17"/>
  <c r="C54" i="4"/>
  <c r="C54" i="17"/>
  <c r="C54" i="23"/>
  <c r="B54" i="4"/>
  <c r="B54" i="17"/>
  <c r="B54" i="23"/>
  <c r="AE53" i="4"/>
  <c r="AE53" i="23" s="1"/>
  <c r="AE53" i="17"/>
  <c r="AD53" i="4"/>
  <c r="AD53" i="23" s="1"/>
  <c r="AD53" i="17"/>
  <c r="AC53" i="4"/>
  <c r="AC53" i="17"/>
  <c r="AC53" i="23" s="1"/>
  <c r="AB53" i="4"/>
  <c r="AB53" i="17"/>
  <c r="AB53" i="23"/>
  <c r="AA53" i="4"/>
  <c r="AA53" i="23" s="1"/>
  <c r="AA53" i="17"/>
  <c r="Z53" i="4"/>
  <c r="Z53" i="23" s="1"/>
  <c r="Z53" i="17"/>
  <c r="Y53" i="4"/>
  <c r="Y53" i="17"/>
  <c r="Y53" i="23"/>
  <c r="X53" i="4"/>
  <c r="X53" i="17"/>
  <c r="X53" i="23"/>
  <c r="W53" i="4"/>
  <c r="W53" i="23" s="1"/>
  <c r="W53" i="17"/>
  <c r="V53" i="4"/>
  <c r="V53" i="23" s="1"/>
  <c r="V53" i="17"/>
  <c r="U53" i="4"/>
  <c r="U53" i="17"/>
  <c r="U53" i="23" s="1"/>
  <c r="T53" i="4"/>
  <c r="T53" i="17"/>
  <c r="T53" i="23"/>
  <c r="S53" i="4"/>
  <c r="S53" i="23" s="1"/>
  <c r="S53" i="17"/>
  <c r="R53" i="4"/>
  <c r="R53" i="23" s="1"/>
  <c r="R53" i="17"/>
  <c r="Q53" i="4"/>
  <c r="Q53" i="17"/>
  <c r="Q53" i="23"/>
  <c r="P53" i="4"/>
  <c r="P53" i="17"/>
  <c r="P53" i="23"/>
  <c r="O53" i="4"/>
  <c r="O53" i="23" s="1"/>
  <c r="O53" i="17"/>
  <c r="N53" i="4"/>
  <c r="N53" i="23" s="1"/>
  <c r="N53" i="17"/>
  <c r="M53" i="4"/>
  <c r="M53" i="17"/>
  <c r="M53" i="23" s="1"/>
  <c r="L53" i="4"/>
  <c r="L53" i="17"/>
  <c r="L53" i="23"/>
  <c r="K53" i="4"/>
  <c r="K53" i="23" s="1"/>
  <c r="K53" i="17"/>
  <c r="J53" i="4"/>
  <c r="J53" i="23" s="1"/>
  <c r="J53" i="17"/>
  <c r="I53" i="4"/>
  <c r="I53" i="17"/>
  <c r="I53" i="23"/>
  <c r="H53" i="4"/>
  <c r="H53" i="17"/>
  <c r="H53" i="23"/>
  <c r="G53" i="4"/>
  <c r="G53" i="23" s="1"/>
  <c r="G53" i="17"/>
  <c r="F53" i="4"/>
  <c r="F53" i="23" s="1"/>
  <c r="F53" i="17"/>
  <c r="E53" i="4"/>
  <c r="E53" i="17"/>
  <c r="E53" i="23" s="1"/>
  <c r="D53" i="4"/>
  <c r="D53" i="17"/>
  <c r="D53" i="23"/>
  <c r="C53" i="4"/>
  <c r="C53" i="23" s="1"/>
  <c r="C53" i="17"/>
  <c r="B53" i="4"/>
  <c r="B53" i="23" s="1"/>
  <c r="B53" i="17"/>
  <c r="AE52" i="4"/>
  <c r="AE52" i="17"/>
  <c r="AE52" i="23"/>
  <c r="AD52" i="4"/>
  <c r="AD52" i="17"/>
  <c r="AD52" i="23"/>
  <c r="AC52" i="4"/>
  <c r="AC52" i="23" s="1"/>
  <c r="AC52" i="17"/>
  <c r="AB52" i="4"/>
  <c r="AB52" i="23" s="1"/>
  <c r="AB52" i="17"/>
  <c r="AA52" i="4"/>
  <c r="AA52" i="17"/>
  <c r="AA52" i="23" s="1"/>
  <c r="Z52" i="4"/>
  <c r="Z52" i="17"/>
  <c r="Z52" i="23"/>
  <c r="Y52" i="4"/>
  <c r="Y52" i="23" s="1"/>
  <c r="Y52" i="17"/>
  <c r="X52" i="4"/>
  <c r="X52" i="23" s="1"/>
  <c r="X52" i="17"/>
  <c r="W52" i="4"/>
  <c r="W52" i="17"/>
  <c r="W52" i="23"/>
  <c r="V52" i="4"/>
  <c r="V52" i="17"/>
  <c r="V52" i="23"/>
  <c r="U52" i="4"/>
  <c r="U52" i="23" s="1"/>
  <c r="U52" i="17"/>
  <c r="T52" i="4"/>
  <c r="T52" i="23" s="1"/>
  <c r="T52" i="17"/>
  <c r="S52" i="4"/>
  <c r="S52" i="17"/>
  <c r="S52" i="23" s="1"/>
  <c r="R52" i="4"/>
  <c r="R52" i="17"/>
  <c r="R52" i="23"/>
  <c r="Q52" i="4"/>
  <c r="Q52" i="23" s="1"/>
  <c r="Q52" i="17"/>
  <c r="P52" i="4"/>
  <c r="P52" i="23" s="1"/>
  <c r="P52" i="17"/>
  <c r="O52" i="4"/>
  <c r="O52" i="17"/>
  <c r="O52" i="23"/>
  <c r="N52" i="4"/>
  <c r="N52" i="17"/>
  <c r="N52" i="23"/>
  <c r="M52" i="4"/>
  <c r="M52" i="23" s="1"/>
  <c r="M52" i="17"/>
  <c r="L52" i="4"/>
  <c r="L52" i="23" s="1"/>
  <c r="L52" i="17"/>
  <c r="K52" i="4"/>
  <c r="K52" i="17"/>
  <c r="K52" i="23" s="1"/>
  <c r="J52" i="4"/>
  <c r="J52" i="17"/>
  <c r="J52" i="23"/>
  <c r="I52" i="4"/>
  <c r="I52" i="23" s="1"/>
  <c r="I52" i="17"/>
  <c r="H52" i="4"/>
  <c r="H52" i="23" s="1"/>
  <c r="H52" i="17"/>
  <c r="G52" i="4"/>
  <c r="G52" i="17"/>
  <c r="G52" i="23"/>
  <c r="F52" i="4"/>
  <c r="F52" i="17"/>
  <c r="F52" i="23"/>
  <c r="E52" i="4"/>
  <c r="E52" i="23" s="1"/>
  <c r="E52" i="17"/>
  <c r="D52" i="4"/>
  <c r="D52" i="23" s="1"/>
  <c r="D52" i="17"/>
  <c r="C52" i="4"/>
  <c r="C52" i="17"/>
  <c r="C52" i="23" s="1"/>
  <c r="B52" i="4"/>
  <c r="B52" i="17"/>
  <c r="B52" i="23"/>
  <c r="AE51" i="4"/>
  <c r="AE51" i="23" s="1"/>
  <c r="AE51" i="17"/>
  <c r="AD51" i="4"/>
  <c r="AD51" i="23" s="1"/>
  <c r="AD51" i="17"/>
  <c r="AC51" i="4"/>
  <c r="AC51" i="17"/>
  <c r="AC51" i="23"/>
  <c r="AB51" i="4"/>
  <c r="AB51" i="17"/>
  <c r="AB51" i="23"/>
  <c r="AA51" i="4"/>
  <c r="AA51" i="23" s="1"/>
  <c r="AA51" i="17"/>
  <c r="Z51" i="4"/>
  <c r="Z51" i="17"/>
  <c r="Y51" i="4"/>
  <c r="Y51" i="17"/>
  <c r="Y51" i="23" s="1"/>
  <c r="X51" i="4"/>
  <c r="X51" i="17"/>
  <c r="X51" i="23"/>
  <c r="W51" i="4"/>
  <c r="W51" i="23" s="1"/>
  <c r="W51" i="17"/>
  <c r="V51" i="4"/>
  <c r="V51" i="23" s="1"/>
  <c r="V51" i="17"/>
  <c r="U51" i="4"/>
  <c r="U51" i="17"/>
  <c r="U51" i="23"/>
  <c r="T51" i="4"/>
  <c r="T51" i="17"/>
  <c r="T51" i="23"/>
  <c r="S51" i="4"/>
  <c r="S51" i="23" s="1"/>
  <c r="S51" i="17"/>
  <c r="R51" i="4"/>
  <c r="R51" i="17"/>
  <c r="Q51" i="4"/>
  <c r="Q51" i="17"/>
  <c r="Q51" i="23" s="1"/>
  <c r="P51" i="4"/>
  <c r="P51" i="17"/>
  <c r="P51" i="23"/>
  <c r="O51" i="4"/>
  <c r="O51" i="23" s="1"/>
  <c r="O51" i="17"/>
  <c r="N51" i="4"/>
  <c r="N51" i="23" s="1"/>
  <c r="N51" i="17"/>
  <c r="M51" i="4"/>
  <c r="M51" i="17"/>
  <c r="M51" i="23"/>
  <c r="L51" i="4"/>
  <c r="L51" i="17"/>
  <c r="L51" i="23"/>
  <c r="K51" i="4"/>
  <c r="K51" i="23" s="1"/>
  <c r="K51" i="17"/>
  <c r="J51" i="4"/>
  <c r="J51" i="17"/>
  <c r="I51" i="4"/>
  <c r="I51" i="17"/>
  <c r="I51" i="23" s="1"/>
  <c r="H51" i="4"/>
  <c r="H51" i="17"/>
  <c r="H51" i="23"/>
  <c r="G51" i="4"/>
  <c r="G51" i="23" s="1"/>
  <c r="G51" i="17"/>
  <c r="F51" i="4"/>
  <c r="F51" i="23" s="1"/>
  <c r="F51" i="17"/>
  <c r="E51" i="4"/>
  <c r="E51" i="17"/>
  <c r="E51" i="23"/>
  <c r="D51" i="4"/>
  <c r="D51" i="17"/>
  <c r="D51" i="23"/>
  <c r="C51" i="4"/>
  <c r="C51" i="23" s="1"/>
  <c r="C51" i="17"/>
  <c r="B51" i="4"/>
  <c r="B51" i="17"/>
  <c r="AE50" i="4"/>
  <c r="AE50" i="17"/>
  <c r="AE50" i="23" s="1"/>
  <c r="AD50" i="4"/>
  <c r="AD50" i="17"/>
  <c r="AD50" i="23"/>
  <c r="AC50" i="4"/>
  <c r="AC50" i="23" s="1"/>
  <c r="AC50" i="17"/>
  <c r="AB50" i="4"/>
  <c r="AB50" i="23" s="1"/>
  <c r="AB50" i="17"/>
  <c r="AA50" i="4"/>
  <c r="AA50" i="17"/>
  <c r="AA50" i="23"/>
  <c r="Z50" i="4"/>
  <c r="Z50" i="17"/>
  <c r="Z50" i="23"/>
  <c r="Y50" i="4"/>
  <c r="Y50" i="23" s="1"/>
  <c r="Y50" i="17"/>
  <c r="X50" i="4"/>
  <c r="X50" i="17"/>
  <c r="W50" i="4"/>
  <c r="W50" i="17"/>
  <c r="W50" i="23" s="1"/>
  <c r="V50" i="4"/>
  <c r="V50" i="17"/>
  <c r="V50" i="23"/>
  <c r="U50" i="4"/>
  <c r="U50" i="23" s="1"/>
  <c r="U50" i="17"/>
  <c r="T50" i="4"/>
  <c r="T50" i="23" s="1"/>
  <c r="T50" i="17"/>
  <c r="S50" i="4"/>
  <c r="S50" i="17"/>
  <c r="S50" i="23"/>
  <c r="R50" i="4"/>
  <c r="R50" i="17"/>
  <c r="R50" i="23"/>
  <c r="Q50" i="4"/>
  <c r="Q50" i="23" s="1"/>
  <c r="Q50" i="17"/>
  <c r="P50" i="4"/>
  <c r="P50" i="17"/>
  <c r="O50" i="4"/>
  <c r="O50" i="17"/>
  <c r="O50" i="23" s="1"/>
  <c r="N50" i="4"/>
  <c r="N50" i="17"/>
  <c r="N50" i="23"/>
  <c r="M50" i="4"/>
  <c r="M50" i="23" s="1"/>
  <c r="M50" i="17"/>
  <c r="L50" i="4"/>
  <c r="L50" i="23" s="1"/>
  <c r="L50" i="17"/>
  <c r="K50" i="4"/>
  <c r="K50" i="17"/>
  <c r="K50" i="23"/>
  <c r="J50" i="4"/>
  <c r="J50" i="17"/>
  <c r="J50" i="23"/>
  <c r="I50" i="4"/>
  <c r="I50" i="23" s="1"/>
  <c r="I50" i="17"/>
  <c r="H50" i="4"/>
  <c r="H50" i="17"/>
  <c r="G50" i="4"/>
  <c r="G50" i="17"/>
  <c r="G50" i="23" s="1"/>
  <c r="F50" i="4"/>
  <c r="F50" i="17"/>
  <c r="F50" i="23"/>
  <c r="E50" i="4"/>
  <c r="E50" i="23" s="1"/>
  <c r="E50" i="17"/>
  <c r="D50" i="4"/>
  <c r="D50" i="23" s="1"/>
  <c r="D50" i="17"/>
  <c r="C50" i="4"/>
  <c r="C50" i="17"/>
  <c r="C50" i="23"/>
  <c r="B50" i="4"/>
  <c r="B50" i="17"/>
  <c r="B50" i="23"/>
  <c r="AE49" i="4"/>
  <c r="AE49" i="23" s="1"/>
  <c r="AE49" i="17"/>
  <c r="AD49" i="4"/>
  <c r="AD49" i="23" s="1"/>
  <c r="AD49" i="17"/>
  <c r="AC49" i="4"/>
  <c r="AC49" i="17"/>
  <c r="AC49" i="23" s="1"/>
  <c r="AB49" i="4"/>
  <c r="AB49" i="17"/>
  <c r="AB49" i="23"/>
  <c r="AA49" i="4"/>
  <c r="AA49" i="23" s="1"/>
  <c r="AA49" i="17"/>
  <c r="Z49" i="4"/>
  <c r="Z49" i="23" s="1"/>
  <c r="Z49" i="17"/>
  <c r="Y49" i="4"/>
  <c r="Y49" i="17"/>
  <c r="Y49" i="23"/>
  <c r="X49" i="4"/>
  <c r="X49" i="17"/>
  <c r="X49" i="23"/>
  <c r="W49" i="4"/>
  <c r="W49" i="23" s="1"/>
  <c r="W49" i="17"/>
  <c r="V49" i="4"/>
  <c r="V49" i="17"/>
  <c r="U49" i="4"/>
  <c r="U49" i="17"/>
  <c r="U49" i="23" s="1"/>
  <c r="T49" i="4"/>
  <c r="T49" i="17"/>
  <c r="T49" i="23"/>
  <c r="S49" i="4"/>
  <c r="S49" i="23" s="1"/>
  <c r="S49" i="17"/>
  <c r="R49" i="4"/>
  <c r="R49" i="23" s="1"/>
  <c r="R49" i="17"/>
  <c r="Q49" i="4"/>
  <c r="Q49" i="17"/>
  <c r="Q49" i="23"/>
  <c r="P49" i="4"/>
  <c r="P49" i="17"/>
  <c r="P49" i="23"/>
  <c r="O49" i="4"/>
  <c r="O49" i="23" s="1"/>
  <c r="O49" i="17"/>
  <c r="N49" i="4"/>
  <c r="N49" i="17"/>
  <c r="M49" i="4"/>
  <c r="M49" i="17"/>
  <c r="M49" i="23" s="1"/>
  <c r="L49" i="4"/>
  <c r="L49" i="17"/>
  <c r="L49" i="23"/>
  <c r="K49" i="4"/>
  <c r="K49" i="23" s="1"/>
  <c r="K49" i="17"/>
  <c r="J49" i="4"/>
  <c r="J49" i="23" s="1"/>
  <c r="J49" i="17"/>
  <c r="I49" i="4"/>
  <c r="I49" i="17"/>
  <c r="I49" i="23"/>
  <c r="H49" i="4"/>
  <c r="H49" i="17"/>
  <c r="H49" i="23"/>
  <c r="G49" i="4"/>
  <c r="G49" i="23" s="1"/>
  <c r="G49" i="17"/>
  <c r="F49" i="4"/>
  <c r="F49" i="17"/>
  <c r="E49" i="4"/>
  <c r="E49" i="17"/>
  <c r="E49" i="23" s="1"/>
  <c r="D49" i="4"/>
  <c r="D49" i="17"/>
  <c r="D49" i="23"/>
  <c r="C49" i="4"/>
  <c r="C49" i="23" s="1"/>
  <c r="C49" i="17"/>
  <c r="B49" i="4"/>
  <c r="B49" i="23" s="1"/>
  <c r="B49" i="17"/>
  <c r="AE48" i="4"/>
  <c r="AE48" i="17"/>
  <c r="AE48" i="23"/>
  <c r="AD48" i="4"/>
  <c r="AD48" i="17"/>
  <c r="AD48" i="23"/>
  <c r="AC48" i="4"/>
  <c r="AC48" i="23" s="1"/>
  <c r="AC48" i="17"/>
  <c r="AB48" i="4"/>
  <c r="AB48" i="17"/>
  <c r="AA48" i="4"/>
  <c r="AA48" i="17"/>
  <c r="AA48" i="23" s="1"/>
  <c r="Z48" i="4"/>
  <c r="Z48" i="17"/>
  <c r="Z48" i="23"/>
  <c r="Y48" i="4"/>
  <c r="Y48" i="23" s="1"/>
  <c r="Y48" i="17"/>
  <c r="X48" i="4"/>
  <c r="X48" i="23" s="1"/>
  <c r="X48" i="17"/>
  <c r="W48" i="4"/>
  <c r="W48" i="17"/>
  <c r="W48" i="23"/>
  <c r="V48" i="4"/>
  <c r="V48" i="17"/>
  <c r="V48" i="23"/>
  <c r="U48" i="4"/>
  <c r="U48" i="23" s="1"/>
  <c r="U48" i="17"/>
  <c r="T48" i="4"/>
  <c r="T48" i="17"/>
  <c r="S48" i="4"/>
  <c r="S48" i="17"/>
  <c r="S48" i="23" s="1"/>
  <c r="R48" i="4"/>
  <c r="R48" i="17"/>
  <c r="R48" i="23"/>
  <c r="Q48" i="4"/>
  <c r="Q48" i="23" s="1"/>
  <c r="Q48" i="17"/>
  <c r="P48" i="4"/>
  <c r="P48" i="23" s="1"/>
  <c r="P48" i="17"/>
  <c r="O48" i="4"/>
  <c r="O48" i="17"/>
  <c r="O48" i="23"/>
  <c r="N48" i="4"/>
  <c r="N48" i="17"/>
  <c r="N48" i="23"/>
  <c r="M48" i="4"/>
  <c r="M48" i="23" s="1"/>
  <c r="M48" i="17"/>
  <c r="L48" i="4"/>
  <c r="L48" i="17"/>
  <c r="K48" i="4"/>
  <c r="K48" i="17"/>
  <c r="K48" i="23" s="1"/>
  <c r="J48" i="4"/>
  <c r="J48" i="17"/>
  <c r="J48" i="23"/>
  <c r="I48" i="4"/>
  <c r="I48" i="23" s="1"/>
  <c r="I48" i="17"/>
  <c r="H48" i="4"/>
  <c r="H48" i="23" s="1"/>
  <c r="H48" i="17"/>
  <c r="G48" i="4"/>
  <c r="G48" i="17"/>
  <c r="G48" i="23"/>
  <c r="F48" i="4"/>
  <c r="F48" i="17"/>
  <c r="F48" i="23"/>
  <c r="E48" i="4"/>
  <c r="E48" i="23" s="1"/>
  <c r="E48" i="17"/>
  <c r="D48" i="4"/>
  <c r="D48" i="17"/>
  <c r="C48" i="4"/>
  <c r="C48" i="17"/>
  <c r="C48" i="23" s="1"/>
  <c r="B48" i="4"/>
  <c r="B48" i="17"/>
  <c r="B48" i="23"/>
  <c r="AE47" i="4"/>
  <c r="AE47" i="23" s="1"/>
  <c r="AE47" i="17"/>
  <c r="AD47" i="4"/>
  <c r="AD47" i="23" s="1"/>
  <c r="AD47" i="17"/>
  <c r="AC47" i="4"/>
  <c r="AC47" i="17"/>
  <c r="AC47" i="23"/>
  <c r="AB47" i="4"/>
  <c r="AB47" i="17"/>
  <c r="AB47" i="23"/>
  <c r="AA47" i="4"/>
  <c r="AA47" i="23" s="1"/>
  <c r="AA47" i="17"/>
  <c r="Z47" i="4"/>
  <c r="Z47" i="23" s="1"/>
  <c r="Z47" i="17"/>
  <c r="Y47" i="4"/>
  <c r="Y47" i="17"/>
  <c r="Y47" i="23" s="1"/>
  <c r="X47" i="4"/>
  <c r="X47" i="17"/>
  <c r="X47" i="23"/>
  <c r="W47" i="4"/>
  <c r="W47" i="23" s="1"/>
  <c r="W47" i="17"/>
  <c r="V47" i="4"/>
  <c r="V47" i="23" s="1"/>
  <c r="V47" i="17"/>
  <c r="U47" i="4"/>
  <c r="U47" i="17"/>
  <c r="U47" i="23"/>
  <c r="T47" i="4"/>
  <c r="T47" i="17"/>
  <c r="T47" i="23"/>
  <c r="S47" i="4"/>
  <c r="S47" i="23" s="1"/>
  <c r="S47" i="17"/>
  <c r="R47" i="4"/>
  <c r="R47" i="23" s="1"/>
  <c r="R47" i="17"/>
  <c r="Q47" i="4"/>
  <c r="Q47" i="17"/>
  <c r="Q47" i="23" s="1"/>
  <c r="P47" i="4"/>
  <c r="P47" i="17"/>
  <c r="P47" i="23"/>
  <c r="O47" i="4"/>
  <c r="O47" i="23" s="1"/>
  <c r="O47" i="17"/>
  <c r="N47" i="4"/>
  <c r="N47" i="23" s="1"/>
  <c r="N47" i="17"/>
  <c r="M47" i="4"/>
  <c r="M47" i="17"/>
  <c r="M47" i="23"/>
  <c r="L47" i="4"/>
  <c r="L47" i="17"/>
  <c r="L47" i="23"/>
  <c r="K47" i="4"/>
  <c r="K47" i="23" s="1"/>
  <c r="K47" i="17"/>
  <c r="J47" i="4"/>
  <c r="J47" i="23" s="1"/>
  <c r="J47" i="17"/>
  <c r="I47" i="4"/>
  <c r="I47" i="17"/>
  <c r="I47" i="23" s="1"/>
  <c r="H47" i="4"/>
  <c r="H47" i="17"/>
  <c r="H47" i="23"/>
  <c r="G47" i="4"/>
  <c r="G47" i="23" s="1"/>
  <c r="G47" i="17"/>
  <c r="F47" i="4"/>
  <c r="F47" i="23" s="1"/>
  <c r="F47" i="17"/>
  <c r="E47" i="4"/>
  <c r="E47" i="17"/>
  <c r="E47" i="23"/>
  <c r="D47" i="4"/>
  <c r="D47" i="17"/>
  <c r="D47" i="23"/>
  <c r="C47" i="4"/>
  <c r="C47" i="23" s="1"/>
  <c r="C47" i="17"/>
  <c r="B47" i="4"/>
  <c r="B47" i="23" s="1"/>
  <c r="B47" i="17"/>
  <c r="AE46" i="4"/>
  <c r="AE46" i="17"/>
  <c r="AE46" i="23" s="1"/>
  <c r="AD46" i="4"/>
  <c r="AD46" i="17"/>
  <c r="AD46" i="23"/>
  <c r="AC46" i="4"/>
  <c r="AC46" i="23" s="1"/>
  <c r="AC46" i="17"/>
  <c r="AB46" i="4"/>
  <c r="AB46" i="23" s="1"/>
  <c r="AB46" i="17"/>
  <c r="AA46" i="4"/>
  <c r="AA46" i="17"/>
  <c r="AA46" i="23"/>
  <c r="Z46" i="4"/>
  <c r="Z46" i="17"/>
  <c r="Z46" i="23"/>
  <c r="Y46" i="4"/>
  <c r="Y46" i="23" s="1"/>
  <c r="Y46" i="17"/>
  <c r="X46" i="4"/>
  <c r="X46" i="23" s="1"/>
  <c r="X46" i="17"/>
  <c r="W46" i="4"/>
  <c r="W46" i="17"/>
  <c r="W46" i="23" s="1"/>
  <c r="V46" i="4"/>
  <c r="V46" i="17"/>
  <c r="V46" i="23"/>
  <c r="U46" i="4"/>
  <c r="U46" i="23" s="1"/>
  <c r="U46" i="17"/>
  <c r="T46" i="4"/>
  <c r="T46" i="23" s="1"/>
  <c r="T46" i="17"/>
  <c r="S46" i="4"/>
  <c r="S46" i="17"/>
  <c r="S46" i="23"/>
  <c r="R46" i="4"/>
  <c r="R46" i="17"/>
  <c r="R46" i="23"/>
  <c r="Q46" i="4"/>
  <c r="Q46" i="23" s="1"/>
  <c r="Q46" i="17"/>
  <c r="P46" i="4"/>
  <c r="P46" i="17"/>
  <c r="O46" i="4"/>
  <c r="O46" i="17"/>
  <c r="O46" i="23" s="1"/>
  <c r="N46" i="4"/>
  <c r="N46" i="17"/>
  <c r="N46" i="23"/>
  <c r="M46" i="4"/>
  <c r="M46" i="23" s="1"/>
  <c r="M46" i="17"/>
  <c r="L46" i="4"/>
  <c r="L46" i="23" s="1"/>
  <c r="L46" i="17"/>
  <c r="K46" i="4"/>
  <c r="K46" i="17"/>
  <c r="K46" i="23"/>
  <c r="J46" i="4"/>
  <c r="J46" i="17"/>
  <c r="J46" i="23"/>
  <c r="I46" i="4"/>
  <c r="I46" i="23" s="1"/>
  <c r="I46" i="17"/>
  <c r="H46" i="4"/>
  <c r="H46" i="23" s="1"/>
  <c r="H46" i="17"/>
  <c r="G46" i="4"/>
  <c r="G46" i="17"/>
  <c r="G46" i="23" s="1"/>
  <c r="F46" i="4"/>
  <c r="F46" i="17"/>
  <c r="F46" i="23"/>
  <c r="E46" i="4"/>
  <c r="E46" i="23" s="1"/>
  <c r="E46" i="17"/>
  <c r="D46" i="4"/>
  <c r="D46" i="23" s="1"/>
  <c r="D46" i="17"/>
  <c r="C46" i="4"/>
  <c r="C46" i="17"/>
  <c r="C46" i="23"/>
  <c r="B46" i="4"/>
  <c r="B46" i="17"/>
  <c r="B46" i="23"/>
  <c r="AE45" i="4"/>
  <c r="AE45" i="23" s="1"/>
  <c r="AE45" i="17"/>
  <c r="AD45" i="4"/>
  <c r="AD45" i="23" s="1"/>
  <c r="AD45" i="17"/>
  <c r="AC45" i="4"/>
  <c r="AC45" i="17"/>
  <c r="AC45" i="23" s="1"/>
  <c r="AB45" i="4"/>
  <c r="AB45" i="17"/>
  <c r="AB45" i="23"/>
  <c r="AA45" i="4"/>
  <c r="AA45" i="23" s="1"/>
  <c r="AA45" i="17"/>
  <c r="Z45" i="4"/>
  <c r="Z45" i="23" s="1"/>
  <c r="Z45" i="17"/>
  <c r="Y45" i="4"/>
  <c r="Y45" i="17"/>
  <c r="Y45" i="23" s="1"/>
  <c r="X45" i="4"/>
  <c r="X45" i="17"/>
  <c r="X45" i="23"/>
  <c r="W45" i="4"/>
  <c r="W45" i="23" s="1"/>
  <c r="W45" i="17"/>
  <c r="V45" i="4"/>
  <c r="V45" i="23" s="1"/>
  <c r="V45" i="17"/>
  <c r="U45" i="4"/>
  <c r="U45" i="17"/>
  <c r="U45" i="23" s="1"/>
  <c r="T45" i="4"/>
  <c r="T45" i="17"/>
  <c r="T45" i="23"/>
  <c r="S45" i="4"/>
  <c r="S45" i="23" s="1"/>
  <c r="S45" i="17"/>
  <c r="R45" i="4"/>
  <c r="R45" i="23" s="1"/>
  <c r="R45" i="17"/>
  <c r="Q45" i="4"/>
  <c r="Q45" i="17"/>
  <c r="Q45" i="23" s="1"/>
  <c r="P45" i="4"/>
  <c r="P45" i="17"/>
  <c r="P45" i="23"/>
  <c r="O45" i="4"/>
  <c r="O45" i="23" s="1"/>
  <c r="O45" i="17"/>
  <c r="N45" i="4"/>
  <c r="N45" i="23" s="1"/>
  <c r="N45" i="17"/>
  <c r="M45" i="4"/>
  <c r="M45" i="17"/>
  <c r="M45" i="23" s="1"/>
  <c r="L45" i="4"/>
  <c r="L45" i="23" s="1"/>
  <c r="L45" i="17"/>
  <c r="K45" i="4"/>
  <c r="K45" i="23" s="1"/>
  <c r="K45" i="17"/>
  <c r="J45" i="4"/>
  <c r="J45" i="17"/>
  <c r="J45" i="23"/>
  <c r="I45" i="4"/>
  <c r="I45" i="17"/>
  <c r="I45" i="23" s="1"/>
  <c r="H45" i="4"/>
  <c r="H45" i="23" s="1"/>
  <c r="H45" i="17"/>
  <c r="G45" i="4"/>
  <c r="G45" i="17"/>
  <c r="F45" i="4"/>
  <c r="F45" i="23" s="1"/>
  <c r="F45" i="17"/>
  <c r="E45" i="4"/>
  <c r="E45" i="17"/>
  <c r="E45" i="23" s="1"/>
  <c r="D45" i="4"/>
  <c r="D45" i="17"/>
  <c r="D45" i="23"/>
  <c r="C45" i="4"/>
  <c r="C45" i="23" s="1"/>
  <c r="C45" i="17"/>
  <c r="B45" i="4"/>
  <c r="B45" i="17"/>
  <c r="B45" i="23"/>
  <c r="AE44" i="4"/>
  <c r="AE44" i="17"/>
  <c r="AE44" i="23"/>
  <c r="AD44" i="4"/>
  <c r="AD44" i="23" s="1"/>
  <c r="AD44" i="17"/>
  <c r="AC44" i="4"/>
  <c r="AC44" i="17"/>
  <c r="AB44" i="4"/>
  <c r="AB44" i="23" s="1"/>
  <c r="AB44" i="17"/>
  <c r="AA44" i="4"/>
  <c r="AA44" i="17"/>
  <c r="AA44" i="23" s="1"/>
  <c r="Z44" i="4"/>
  <c r="Z44" i="17"/>
  <c r="Z44" i="23"/>
  <c r="Y44" i="4"/>
  <c r="Y44" i="23" s="1"/>
  <c r="Y44" i="17"/>
  <c r="X44" i="4"/>
  <c r="X44" i="17"/>
  <c r="X44" i="23"/>
  <c r="W44" i="4"/>
  <c r="W44" i="17"/>
  <c r="W44" i="23" s="1"/>
  <c r="V44" i="4"/>
  <c r="V44" i="23" s="1"/>
  <c r="V44" i="17"/>
  <c r="U44" i="4"/>
  <c r="U44" i="23" s="1"/>
  <c r="U44" i="17"/>
  <c r="T44" i="4"/>
  <c r="T44" i="17"/>
  <c r="T44" i="23" s="1"/>
  <c r="S44" i="4"/>
  <c r="S44" i="23" s="1"/>
  <c r="S44" i="17"/>
  <c r="R44" i="4"/>
  <c r="R44" i="17"/>
  <c r="R44" i="23"/>
  <c r="Q44" i="4"/>
  <c r="Q44" i="17"/>
  <c r="P44" i="4"/>
  <c r="P44" i="23" s="1"/>
  <c r="P44" i="17"/>
  <c r="O44" i="4"/>
  <c r="O44" i="17"/>
  <c r="O44" i="23" s="1"/>
  <c r="N44" i="4"/>
  <c r="N44" i="17"/>
  <c r="N44" i="23"/>
  <c r="M44" i="4"/>
  <c r="M44" i="17"/>
  <c r="M44" i="23" s="1"/>
  <c r="L44" i="4"/>
  <c r="L44" i="17"/>
  <c r="L44" i="23" s="1"/>
  <c r="K44" i="4"/>
  <c r="K44" i="17"/>
  <c r="J44" i="4"/>
  <c r="J44" i="23" s="1"/>
  <c r="J44" i="17"/>
  <c r="I44" i="4"/>
  <c r="I44" i="17"/>
  <c r="H44" i="4"/>
  <c r="H44" i="23" s="1"/>
  <c r="H44" i="17"/>
  <c r="G44" i="4"/>
  <c r="G44" i="17"/>
  <c r="G44" i="23" s="1"/>
  <c r="F44" i="4"/>
  <c r="F44" i="17"/>
  <c r="F44" i="23"/>
  <c r="E44" i="4"/>
  <c r="E44" i="17"/>
  <c r="E44" i="23" s="1"/>
  <c r="D44" i="4"/>
  <c r="D44" i="23" s="1"/>
  <c r="D44" i="17"/>
  <c r="C44" i="4"/>
  <c r="C44" i="17"/>
  <c r="B44" i="4"/>
  <c r="B44" i="23" s="1"/>
  <c r="B44" i="17"/>
  <c r="AE43" i="4"/>
  <c r="AE43" i="23" s="1"/>
  <c r="AE43" i="17"/>
  <c r="AD43" i="4"/>
  <c r="AD43" i="17"/>
  <c r="AD43" i="23"/>
  <c r="AC43" i="4"/>
  <c r="AC43" i="17"/>
  <c r="AC43" i="23" s="1"/>
  <c r="AB43" i="4"/>
  <c r="AB43" i="23" s="1"/>
  <c r="AB43" i="17"/>
  <c r="AA43" i="4"/>
  <c r="AA43" i="23" s="1"/>
  <c r="AA43" i="17"/>
  <c r="Z43" i="4"/>
  <c r="Z43" i="23" s="1"/>
  <c r="Z43" i="17"/>
  <c r="Y43" i="4"/>
  <c r="Y43" i="17"/>
  <c r="Y43" i="23"/>
  <c r="X43" i="4"/>
  <c r="X43" i="23" s="1"/>
  <c r="X43" i="17"/>
  <c r="W43" i="4"/>
  <c r="W43" i="23" s="1"/>
  <c r="W43" i="17"/>
  <c r="V43" i="4"/>
  <c r="V43" i="17"/>
  <c r="V43" i="23" s="1"/>
  <c r="U43" i="4"/>
  <c r="U43" i="17"/>
  <c r="U43" i="23" s="1"/>
  <c r="T43" i="4"/>
  <c r="T43" i="23" s="1"/>
  <c r="T43" i="17"/>
  <c r="S43" i="4"/>
  <c r="S43" i="23" s="1"/>
  <c r="S43" i="17"/>
  <c r="R43" i="4"/>
  <c r="R43" i="23" s="1"/>
  <c r="R43" i="17"/>
  <c r="Q43" i="4"/>
  <c r="Q43" i="17"/>
  <c r="Q43" i="23"/>
  <c r="P43" i="4"/>
  <c r="P43" i="23" s="1"/>
  <c r="P43" i="17"/>
  <c r="O43" i="4"/>
  <c r="O43" i="23" s="1"/>
  <c r="O43" i="17"/>
  <c r="N43" i="4"/>
  <c r="N43" i="17"/>
  <c r="N43" i="23" s="1"/>
  <c r="M43" i="4"/>
  <c r="M43" i="17"/>
  <c r="M43" i="23" s="1"/>
  <c r="L43" i="4"/>
  <c r="L43" i="23" s="1"/>
  <c r="L43" i="17"/>
  <c r="K43" i="4"/>
  <c r="K43" i="23" s="1"/>
  <c r="K43" i="17"/>
  <c r="J43" i="4"/>
  <c r="J43" i="23" s="1"/>
  <c r="J43" i="17"/>
  <c r="I43" i="4"/>
  <c r="I43" i="17"/>
  <c r="I43" i="23"/>
  <c r="H43" i="4"/>
  <c r="H43" i="23" s="1"/>
  <c r="H43" i="17"/>
  <c r="G43" i="4"/>
  <c r="G43" i="23" s="1"/>
  <c r="G43" i="17"/>
  <c r="F43" i="4"/>
  <c r="F43" i="17"/>
  <c r="F43" i="23" s="1"/>
  <c r="E43" i="4"/>
  <c r="E43" i="17"/>
  <c r="E43" i="23" s="1"/>
  <c r="D43" i="4"/>
  <c r="D43" i="23" s="1"/>
  <c r="D43" i="17"/>
  <c r="C43" i="4"/>
  <c r="C43" i="23" s="1"/>
  <c r="C43" i="17"/>
  <c r="B43" i="4"/>
  <c r="B43" i="23" s="1"/>
  <c r="B43" i="17"/>
  <c r="AE42" i="4"/>
  <c r="AE42" i="17"/>
  <c r="AE42" i="23"/>
  <c r="AD42" i="4"/>
  <c r="AD42" i="23" s="1"/>
  <c r="AD42" i="17"/>
  <c r="AC42" i="4"/>
  <c r="AC42" i="23" s="1"/>
  <c r="AC42" i="17"/>
  <c r="AB42" i="4"/>
  <c r="AB42" i="17"/>
  <c r="AB42" i="23" s="1"/>
  <c r="AA42" i="4"/>
  <c r="AA42" i="17"/>
  <c r="AA42" i="23" s="1"/>
  <c r="Z42" i="4"/>
  <c r="Z42" i="23" s="1"/>
  <c r="Z42" i="17"/>
  <c r="Y42" i="4"/>
  <c r="Y42" i="23" s="1"/>
  <c r="Y42" i="17"/>
  <c r="X42" i="4"/>
  <c r="X42" i="23" s="1"/>
  <c r="X42" i="17"/>
  <c r="W42" i="4"/>
  <c r="W42" i="17"/>
  <c r="W42" i="23"/>
  <c r="V42" i="4"/>
  <c r="V42" i="23" s="1"/>
  <c r="V42" i="17"/>
  <c r="U42" i="4"/>
  <c r="U42" i="23" s="1"/>
  <c r="U42" i="17"/>
  <c r="T42" i="4"/>
  <c r="T42" i="17"/>
  <c r="T42" i="23" s="1"/>
  <c r="S42" i="4"/>
  <c r="S42" i="17"/>
  <c r="S42" i="23" s="1"/>
  <c r="R42" i="4"/>
  <c r="R42" i="23" s="1"/>
  <c r="R42" i="17"/>
  <c r="Q42" i="4"/>
  <c r="Q42" i="23" s="1"/>
  <c r="Q42" i="17"/>
  <c r="P42" i="4"/>
  <c r="P42" i="23" s="1"/>
  <c r="P42" i="17"/>
  <c r="O42" i="4"/>
  <c r="O42" i="17"/>
  <c r="O42" i="23"/>
  <c r="N42" i="4"/>
  <c r="N42" i="23" s="1"/>
  <c r="N42" i="17"/>
  <c r="M42" i="4"/>
  <c r="M42" i="23" s="1"/>
  <c r="M42" i="17"/>
  <c r="L42" i="4"/>
  <c r="L42" i="17"/>
  <c r="L42" i="23" s="1"/>
  <c r="K42" i="4"/>
  <c r="K42" i="17"/>
  <c r="K42" i="23" s="1"/>
  <c r="J42" i="4"/>
  <c r="J42" i="23" s="1"/>
  <c r="J42" i="17"/>
  <c r="I42" i="4"/>
  <c r="I42" i="23" s="1"/>
  <c r="I42" i="17"/>
  <c r="H42" i="4"/>
  <c r="H42" i="23" s="1"/>
  <c r="H42" i="17"/>
  <c r="G42" i="4"/>
  <c r="G42" i="17"/>
  <c r="G42" i="23"/>
  <c r="F42" i="4"/>
  <c r="F42" i="23" s="1"/>
  <c r="F42" i="17"/>
  <c r="E42" i="4"/>
  <c r="E42" i="23" s="1"/>
  <c r="E42" i="17"/>
  <c r="D42" i="4"/>
  <c r="D42" i="17"/>
  <c r="D42" i="23" s="1"/>
  <c r="C42" i="4"/>
  <c r="C42" i="17"/>
  <c r="C42" i="23" s="1"/>
  <c r="B42" i="4"/>
  <c r="B42" i="23" s="1"/>
  <c r="B42" i="17"/>
  <c r="AE41" i="4"/>
  <c r="AE41" i="23" s="1"/>
  <c r="AE41" i="17"/>
  <c r="AD41" i="4"/>
  <c r="AD41" i="23" s="1"/>
  <c r="AD41" i="17"/>
  <c r="AC41" i="4"/>
  <c r="AC41" i="17"/>
  <c r="AC41" i="23"/>
  <c r="AB41" i="4"/>
  <c r="AB41" i="23" s="1"/>
  <c r="AB41" i="17"/>
  <c r="AA41" i="4"/>
  <c r="AA41" i="23" s="1"/>
  <c r="AA41" i="17"/>
  <c r="Z41" i="4"/>
  <c r="Z41" i="17"/>
  <c r="Z41" i="23" s="1"/>
  <c r="Y41" i="4"/>
  <c r="Y41" i="17"/>
  <c r="Y41" i="23" s="1"/>
  <c r="X41" i="4"/>
  <c r="X41" i="23" s="1"/>
  <c r="X41" i="17"/>
  <c r="W41" i="4"/>
  <c r="W41" i="23" s="1"/>
  <c r="W41" i="17"/>
  <c r="V41" i="4"/>
  <c r="V41" i="23" s="1"/>
  <c r="V41" i="17"/>
  <c r="U41" i="4"/>
  <c r="U41" i="17"/>
  <c r="U41" i="23"/>
  <c r="T41" i="4"/>
  <c r="T41" i="23" s="1"/>
  <c r="T41" i="17"/>
  <c r="S41" i="4"/>
  <c r="S41" i="23" s="1"/>
  <c r="S41" i="17"/>
  <c r="R41" i="4"/>
  <c r="R41" i="17"/>
  <c r="R41" i="23" s="1"/>
  <c r="Q41" i="4"/>
  <c r="Q41" i="17"/>
  <c r="Q41" i="23" s="1"/>
  <c r="P41" i="4"/>
  <c r="P41" i="23" s="1"/>
  <c r="P41" i="17"/>
  <c r="O41" i="4"/>
  <c r="O41" i="23" s="1"/>
  <c r="O41" i="17"/>
  <c r="N41" i="4"/>
  <c r="N41" i="23" s="1"/>
  <c r="N41" i="17"/>
  <c r="M41" i="4"/>
  <c r="M41" i="17"/>
  <c r="M41" i="23"/>
  <c r="L41" i="4"/>
  <c r="L41" i="23" s="1"/>
  <c r="L41" i="17"/>
  <c r="K41" i="4"/>
  <c r="K41" i="23" s="1"/>
  <c r="K41" i="17"/>
  <c r="J41" i="4"/>
  <c r="J41" i="17"/>
  <c r="J41" i="23" s="1"/>
  <c r="I41" i="4"/>
  <c r="I41" i="17"/>
  <c r="I41" i="23" s="1"/>
  <c r="H41" i="4"/>
  <c r="H41" i="23" s="1"/>
  <c r="H41" i="17"/>
  <c r="G41" i="4"/>
  <c r="G41" i="23" s="1"/>
  <c r="G41" i="17"/>
  <c r="F41" i="4"/>
  <c r="F41" i="23" s="1"/>
  <c r="F41" i="17"/>
  <c r="E41" i="4"/>
  <c r="E41" i="17"/>
  <c r="E41" i="23"/>
  <c r="D41" i="4"/>
  <c r="D41" i="23" s="1"/>
  <c r="D41" i="17"/>
  <c r="C41" i="4"/>
  <c r="C41" i="23" s="1"/>
  <c r="C41" i="17"/>
  <c r="B41" i="4"/>
  <c r="B41" i="17"/>
  <c r="B41" i="23" s="1"/>
  <c r="AE40" i="4"/>
  <c r="AE40" i="17"/>
  <c r="AE40" i="23" s="1"/>
  <c r="AD40" i="4"/>
  <c r="AD40" i="23" s="1"/>
  <c r="AD40" i="17"/>
  <c r="AC40" i="4"/>
  <c r="AC40" i="23" s="1"/>
  <c r="AC40" i="17"/>
  <c r="AB40" i="4"/>
  <c r="AB40" i="23" s="1"/>
  <c r="AB40" i="17"/>
  <c r="AA40" i="4"/>
  <c r="AA40" i="17"/>
  <c r="AA40" i="23"/>
  <c r="Z40" i="4"/>
  <c r="Z40" i="23" s="1"/>
  <c r="Z40" i="17"/>
  <c r="Y40" i="4"/>
  <c r="Y40" i="23" s="1"/>
  <c r="Y40" i="17"/>
  <c r="X40" i="4"/>
  <c r="X40" i="17"/>
  <c r="X40" i="23" s="1"/>
  <c r="W40" i="4"/>
  <c r="W40" i="17"/>
  <c r="W40" i="23" s="1"/>
  <c r="V40" i="4"/>
  <c r="V40" i="23" s="1"/>
  <c r="V40" i="17"/>
  <c r="U40" i="4"/>
  <c r="U40" i="23" s="1"/>
  <c r="U40" i="17"/>
  <c r="T40" i="4"/>
  <c r="T40" i="23" s="1"/>
  <c r="T40" i="17"/>
  <c r="S40" i="4"/>
  <c r="S40" i="17"/>
  <c r="S40" i="23"/>
  <c r="R40" i="4"/>
  <c r="R40" i="23" s="1"/>
  <c r="R40" i="17"/>
  <c r="Q40" i="4"/>
  <c r="Q40" i="23" s="1"/>
  <c r="Q40" i="17"/>
  <c r="P40" i="4"/>
  <c r="P40" i="17"/>
  <c r="P40" i="23" s="1"/>
  <c r="O40" i="4"/>
  <c r="O40" i="17"/>
  <c r="O40" i="23" s="1"/>
  <c r="N40" i="4"/>
  <c r="N40" i="23" s="1"/>
  <c r="N40" i="17"/>
  <c r="M40" i="4"/>
  <c r="M40" i="23" s="1"/>
  <c r="M40" i="17"/>
  <c r="L40" i="4"/>
  <c r="L40" i="23" s="1"/>
  <c r="L40" i="17"/>
  <c r="K40" i="4"/>
  <c r="K40" i="17"/>
  <c r="K40" i="23"/>
  <c r="J40" i="4"/>
  <c r="J40" i="23" s="1"/>
  <c r="J40" i="17"/>
  <c r="I40" i="4"/>
  <c r="I40" i="23" s="1"/>
  <c r="I40" i="17"/>
  <c r="H40" i="4"/>
  <c r="H40" i="17"/>
  <c r="H40" i="23" s="1"/>
  <c r="G40" i="4"/>
  <c r="G40" i="17"/>
  <c r="G40" i="23" s="1"/>
  <c r="F40" i="4"/>
  <c r="F40" i="23" s="1"/>
  <c r="F40" i="17"/>
  <c r="E40" i="4"/>
  <c r="E40" i="23" s="1"/>
  <c r="E40" i="17"/>
  <c r="D40" i="4"/>
  <c r="D40" i="23" s="1"/>
  <c r="D40" i="17"/>
  <c r="C40" i="4"/>
  <c r="C40" i="17"/>
  <c r="C40" i="23"/>
  <c r="B40" i="4"/>
  <c r="B40" i="23" s="1"/>
  <c r="B40" i="17"/>
  <c r="AE39" i="4"/>
  <c r="AE39" i="23" s="1"/>
  <c r="AE39" i="17"/>
  <c r="AD39" i="4"/>
  <c r="AD39" i="17"/>
  <c r="AD39" i="23" s="1"/>
  <c r="AC39" i="4"/>
  <c r="AC39" i="17"/>
  <c r="AC39" i="23" s="1"/>
  <c r="AB39" i="4"/>
  <c r="AB39" i="23" s="1"/>
  <c r="AB39" i="17"/>
  <c r="AA39" i="4"/>
  <c r="AA39" i="23" s="1"/>
  <c r="AA39" i="17"/>
  <c r="Z39" i="4"/>
  <c r="Z39" i="23" s="1"/>
  <c r="Z39" i="17"/>
  <c r="Y39" i="4"/>
  <c r="Y39" i="17"/>
  <c r="Y39" i="23"/>
  <c r="X39" i="4"/>
  <c r="X39" i="23" s="1"/>
  <c r="X39" i="17"/>
  <c r="W39" i="4"/>
  <c r="W39" i="23" s="1"/>
  <c r="W39" i="17"/>
  <c r="V39" i="4"/>
  <c r="V39" i="17"/>
  <c r="V39" i="23" s="1"/>
  <c r="U39" i="4"/>
  <c r="U39" i="17"/>
  <c r="U39" i="23" s="1"/>
  <c r="T39" i="4"/>
  <c r="T39" i="23" s="1"/>
  <c r="T39" i="17"/>
  <c r="S39" i="4"/>
  <c r="S39" i="23" s="1"/>
  <c r="S39" i="17"/>
  <c r="R39" i="4"/>
  <c r="R39" i="23" s="1"/>
  <c r="R39" i="17"/>
  <c r="Q39" i="4"/>
  <c r="Q39" i="17"/>
  <c r="Q39" i="23"/>
  <c r="P39" i="4"/>
  <c r="P39" i="23" s="1"/>
  <c r="P39" i="17"/>
  <c r="O39" i="4"/>
  <c r="O39" i="23" s="1"/>
  <c r="O39" i="17"/>
  <c r="N39" i="4"/>
  <c r="N39" i="17"/>
  <c r="N39" i="23" s="1"/>
  <c r="M39" i="4"/>
  <c r="M39" i="17"/>
  <c r="M39" i="23" s="1"/>
  <c r="L39" i="4"/>
  <c r="L39" i="23" s="1"/>
  <c r="L39" i="17"/>
  <c r="K39" i="4"/>
  <c r="K39" i="23" s="1"/>
  <c r="K39" i="17"/>
  <c r="J39" i="4"/>
  <c r="J39" i="23" s="1"/>
  <c r="J39" i="17"/>
  <c r="I39" i="4"/>
  <c r="I39" i="17"/>
  <c r="I39" i="23"/>
  <c r="H39" i="4"/>
  <c r="H39" i="23" s="1"/>
  <c r="H39" i="17"/>
  <c r="G39" i="4"/>
  <c r="G39" i="23" s="1"/>
  <c r="G39" i="17"/>
  <c r="F39" i="4"/>
  <c r="F39" i="17"/>
  <c r="F39" i="23" s="1"/>
  <c r="E39" i="4"/>
  <c r="E39" i="17"/>
  <c r="E39" i="23" s="1"/>
  <c r="D39" i="4"/>
  <c r="D39" i="23" s="1"/>
  <c r="D39" i="17"/>
  <c r="C39" i="4"/>
  <c r="C39" i="23" s="1"/>
  <c r="C39" i="17"/>
  <c r="B39" i="4"/>
  <c r="B39" i="23" s="1"/>
  <c r="B39" i="17"/>
  <c r="AE38" i="4"/>
  <c r="AE38" i="17"/>
  <c r="AE38" i="23"/>
  <c r="AD38" i="4"/>
  <c r="AD38" i="23" s="1"/>
  <c r="AD38" i="17"/>
  <c r="AC38" i="4"/>
  <c r="AC38" i="23" s="1"/>
  <c r="AC38" i="17"/>
  <c r="AB38" i="4"/>
  <c r="AB38" i="17"/>
  <c r="AB38" i="23" s="1"/>
  <c r="AA38" i="4"/>
  <c r="AA38" i="17"/>
  <c r="AA38" i="23" s="1"/>
  <c r="Z38" i="4"/>
  <c r="Z38" i="23" s="1"/>
  <c r="Z38" i="17"/>
  <c r="Y38" i="4"/>
  <c r="Y38" i="23" s="1"/>
  <c r="Y38" i="17"/>
  <c r="X38" i="4"/>
  <c r="X38" i="23" s="1"/>
  <c r="X38" i="17"/>
  <c r="W38" i="4"/>
  <c r="W38" i="17"/>
  <c r="W38" i="23"/>
  <c r="V38" i="4"/>
  <c r="V38" i="23" s="1"/>
  <c r="V38" i="17"/>
  <c r="U38" i="4"/>
  <c r="U38" i="23" s="1"/>
  <c r="U38" i="17"/>
  <c r="T38" i="4"/>
  <c r="T38" i="17"/>
  <c r="T38" i="23" s="1"/>
  <c r="S38" i="4"/>
  <c r="S38" i="17"/>
  <c r="S38" i="23" s="1"/>
  <c r="R38" i="4"/>
  <c r="R38" i="23" s="1"/>
  <c r="R38" i="17"/>
  <c r="Q38" i="4"/>
  <c r="Q38" i="23" s="1"/>
  <c r="Q38" i="17"/>
  <c r="P38" i="4"/>
  <c r="P38" i="23" s="1"/>
  <c r="P38" i="17"/>
  <c r="O38" i="4"/>
  <c r="O38" i="17"/>
  <c r="O38" i="23"/>
  <c r="N38" i="4"/>
  <c r="N38" i="23" s="1"/>
  <c r="N38" i="17"/>
  <c r="M38" i="4"/>
  <c r="M38" i="23" s="1"/>
  <c r="M38" i="17"/>
  <c r="L38" i="4"/>
  <c r="L38" i="17"/>
  <c r="L38" i="23" s="1"/>
  <c r="K38" i="4"/>
  <c r="K38" i="17"/>
  <c r="K38" i="23" s="1"/>
  <c r="J38" i="4"/>
  <c r="J38" i="23" s="1"/>
  <c r="J38" i="17"/>
  <c r="I38" i="4"/>
  <c r="I38" i="23" s="1"/>
  <c r="I38" i="17"/>
  <c r="H38" i="4"/>
  <c r="H38" i="23" s="1"/>
  <c r="H38" i="17"/>
  <c r="G38" i="4"/>
  <c r="G38" i="17"/>
  <c r="G38" i="23"/>
  <c r="F38" i="4"/>
  <c r="F38" i="23" s="1"/>
  <c r="F38" i="17"/>
  <c r="E38" i="4"/>
  <c r="E38" i="23" s="1"/>
  <c r="E38" i="17"/>
  <c r="D38" i="4"/>
  <c r="D38" i="17"/>
  <c r="D38" i="23" s="1"/>
  <c r="C38" i="4"/>
  <c r="C38" i="17"/>
  <c r="C38" i="23" s="1"/>
  <c r="B38" i="4"/>
  <c r="B38" i="23" s="1"/>
  <c r="B38" i="17"/>
  <c r="AE37" i="4"/>
  <c r="AE37" i="23" s="1"/>
  <c r="AE37" i="17"/>
  <c r="AD37" i="4"/>
  <c r="AD37" i="23" s="1"/>
  <c r="AD37" i="17"/>
  <c r="AC37" i="4"/>
  <c r="AC37" i="17"/>
  <c r="AC37" i="23"/>
  <c r="AB37" i="4"/>
  <c r="AB37" i="23" s="1"/>
  <c r="AB37" i="17"/>
  <c r="AA37" i="4"/>
  <c r="AA37" i="23" s="1"/>
  <c r="AA37" i="17"/>
  <c r="Z37" i="4"/>
  <c r="Z37" i="17"/>
  <c r="Z37" i="23" s="1"/>
  <c r="Y37" i="4"/>
  <c r="Y37" i="17"/>
  <c r="Y37" i="23" s="1"/>
  <c r="X37" i="4"/>
  <c r="X37" i="23" s="1"/>
  <c r="X37" i="17"/>
  <c r="W37" i="4"/>
  <c r="W37" i="23" s="1"/>
  <c r="W37" i="17"/>
  <c r="V37" i="4"/>
  <c r="V37" i="23" s="1"/>
  <c r="V37" i="17"/>
  <c r="U37" i="4"/>
  <c r="U37" i="17"/>
  <c r="U37" i="23"/>
  <c r="T37" i="4"/>
  <c r="T37" i="23" s="1"/>
  <c r="T37" i="17"/>
  <c r="S37" i="4"/>
  <c r="S37" i="23" s="1"/>
  <c r="S37" i="17"/>
  <c r="R37" i="4"/>
  <c r="R37" i="17"/>
  <c r="R37" i="23" s="1"/>
  <c r="Q37" i="4"/>
  <c r="Q37" i="17"/>
  <c r="Q37" i="23" s="1"/>
  <c r="P37" i="4"/>
  <c r="P37" i="23" s="1"/>
  <c r="P37" i="17"/>
  <c r="O37" i="4"/>
  <c r="O37" i="23" s="1"/>
  <c r="O37" i="17"/>
  <c r="N37" i="4"/>
  <c r="N37" i="23" s="1"/>
  <c r="N37" i="17"/>
  <c r="M37" i="4"/>
  <c r="M37" i="17"/>
  <c r="M37" i="23"/>
  <c r="L37" i="4"/>
  <c r="L37" i="23" s="1"/>
  <c r="L37" i="17"/>
  <c r="K37" i="4"/>
  <c r="K37" i="23" s="1"/>
  <c r="K37" i="17"/>
  <c r="J37" i="4"/>
  <c r="J37" i="17"/>
  <c r="J37" i="23" s="1"/>
  <c r="I37" i="4"/>
  <c r="I37" i="17"/>
  <c r="I37" i="23" s="1"/>
  <c r="H37" i="4"/>
  <c r="H37" i="23" s="1"/>
  <c r="H37" i="17"/>
  <c r="G37" i="4"/>
  <c r="G37" i="23" s="1"/>
  <c r="G37" i="17"/>
  <c r="F37" i="4"/>
  <c r="F37" i="23" s="1"/>
  <c r="F37" i="17"/>
  <c r="E37" i="4"/>
  <c r="E37" i="17"/>
  <c r="E37" i="23"/>
  <c r="D37" i="4"/>
  <c r="D37" i="23" s="1"/>
  <c r="D37" i="17"/>
  <c r="C37" i="4"/>
  <c r="C37" i="23" s="1"/>
  <c r="C37" i="17"/>
  <c r="B37" i="4"/>
  <c r="B37" i="17"/>
  <c r="B37" i="23" s="1"/>
  <c r="AE36" i="4"/>
  <c r="AE36" i="17"/>
  <c r="AE36" i="23" s="1"/>
  <c r="AD36" i="4"/>
  <c r="AD36" i="23" s="1"/>
  <c r="AD36" i="17"/>
  <c r="AC36" i="4"/>
  <c r="AC36" i="23" s="1"/>
  <c r="AC36" i="17"/>
  <c r="AB36" i="4"/>
  <c r="AB36" i="23" s="1"/>
  <c r="AB36" i="17"/>
  <c r="AA36" i="4"/>
  <c r="AA36" i="17"/>
  <c r="AA36" i="23"/>
  <c r="Z36" i="4"/>
  <c r="Z36" i="23" s="1"/>
  <c r="Z36" i="17"/>
  <c r="Y36" i="4"/>
  <c r="Y36" i="23" s="1"/>
  <c r="Y36" i="17"/>
  <c r="X36" i="4"/>
  <c r="X36" i="17"/>
  <c r="X36" i="23" s="1"/>
  <c r="W36" i="4"/>
  <c r="W36" i="17"/>
  <c r="W36" i="23" s="1"/>
  <c r="V36" i="4"/>
  <c r="V36" i="23" s="1"/>
  <c r="V36" i="17"/>
  <c r="U36" i="4"/>
  <c r="U36" i="23" s="1"/>
  <c r="U36" i="17"/>
  <c r="T36" i="4"/>
  <c r="T36" i="23" s="1"/>
  <c r="T36" i="17"/>
  <c r="S36" i="4"/>
  <c r="S36" i="17"/>
  <c r="S36" i="23"/>
  <c r="R36" i="4"/>
  <c r="R36" i="23" s="1"/>
  <c r="R36" i="17"/>
  <c r="Q36" i="4"/>
  <c r="Q36" i="23" s="1"/>
  <c r="Q36" i="17"/>
  <c r="P36" i="4"/>
  <c r="P36" i="17"/>
  <c r="P36" i="23" s="1"/>
  <c r="O36" i="4"/>
  <c r="O36" i="17"/>
  <c r="O36" i="23" s="1"/>
  <c r="N36" i="4"/>
  <c r="N36" i="23" s="1"/>
  <c r="N36" i="17"/>
  <c r="M36" i="4"/>
  <c r="M36" i="23" s="1"/>
  <c r="M36" i="17"/>
  <c r="L36" i="4"/>
  <c r="L36" i="23" s="1"/>
  <c r="L36" i="17"/>
  <c r="K36" i="4"/>
  <c r="K36" i="17"/>
  <c r="K36" i="23"/>
  <c r="J36" i="4"/>
  <c r="J36" i="23" s="1"/>
  <c r="J36" i="17"/>
  <c r="I36" i="4"/>
  <c r="I36" i="23" s="1"/>
  <c r="I36" i="17"/>
  <c r="H36" i="4"/>
  <c r="H36" i="17"/>
  <c r="H36" i="23" s="1"/>
  <c r="G36" i="4"/>
  <c r="G36" i="17"/>
  <c r="G36" i="23" s="1"/>
  <c r="F36" i="4"/>
  <c r="F36" i="23" s="1"/>
  <c r="F36" i="17"/>
  <c r="E36" i="4"/>
  <c r="E36" i="23" s="1"/>
  <c r="E36" i="17"/>
  <c r="D36" i="4"/>
  <c r="D36" i="23" s="1"/>
  <c r="D36" i="17"/>
  <c r="C36" i="4"/>
  <c r="C36" i="17"/>
  <c r="C36" i="23"/>
  <c r="B36" i="4"/>
  <c r="B36" i="23" s="1"/>
  <c r="B36" i="17"/>
  <c r="AE35" i="4"/>
  <c r="AE35" i="23" s="1"/>
  <c r="AE35" i="17"/>
  <c r="AD35" i="4"/>
  <c r="AD35" i="17"/>
  <c r="AD35" i="23" s="1"/>
  <c r="AC35" i="4"/>
  <c r="AC35" i="17"/>
  <c r="AC35" i="23" s="1"/>
  <c r="AB35" i="4"/>
  <c r="AB35" i="23" s="1"/>
  <c r="AB35" i="17"/>
  <c r="AA35" i="4"/>
  <c r="AA35" i="23" s="1"/>
  <c r="AA35" i="17"/>
  <c r="Z35" i="4"/>
  <c r="Z35" i="23" s="1"/>
  <c r="Z35" i="17"/>
  <c r="Y35" i="4"/>
  <c r="Y35" i="17"/>
  <c r="Y35" i="23"/>
  <c r="X35" i="4"/>
  <c r="X35" i="23" s="1"/>
  <c r="X35" i="17"/>
  <c r="W35" i="4"/>
  <c r="W35" i="23" s="1"/>
  <c r="W35" i="17"/>
  <c r="V35" i="4"/>
  <c r="V35" i="17"/>
  <c r="V35" i="23" s="1"/>
  <c r="U35" i="4"/>
  <c r="U35" i="17"/>
  <c r="U35" i="23" s="1"/>
  <c r="T35" i="4"/>
  <c r="T35" i="23" s="1"/>
  <c r="T35" i="17"/>
  <c r="S35" i="4"/>
  <c r="S35" i="23" s="1"/>
  <c r="S35" i="17"/>
  <c r="R35" i="4"/>
  <c r="R35" i="23" s="1"/>
  <c r="R35" i="17"/>
  <c r="Q35" i="4"/>
  <c r="Q35" i="17"/>
  <c r="Q35" i="23"/>
  <c r="P35" i="4"/>
  <c r="P35" i="23" s="1"/>
  <c r="P35" i="17"/>
  <c r="O35" i="4"/>
  <c r="O35" i="23" s="1"/>
  <c r="O35" i="17"/>
  <c r="N35" i="4"/>
  <c r="N35" i="17"/>
  <c r="N35" i="23" s="1"/>
  <c r="M35" i="4"/>
  <c r="M35" i="17"/>
  <c r="M35" i="23" s="1"/>
  <c r="L35" i="4"/>
  <c r="L35" i="23" s="1"/>
  <c r="L35" i="17"/>
  <c r="K35" i="4"/>
  <c r="K35" i="23" s="1"/>
  <c r="K35" i="17"/>
  <c r="J35" i="4"/>
  <c r="J35" i="17"/>
  <c r="J35" i="23"/>
  <c r="I35" i="4"/>
  <c r="I35" i="17"/>
  <c r="I35" i="23"/>
  <c r="H35" i="4"/>
  <c r="H35" i="23" s="1"/>
  <c r="H35" i="17"/>
  <c r="G35" i="4"/>
  <c r="G35" i="23" s="1"/>
  <c r="G35" i="17"/>
  <c r="F35" i="4"/>
  <c r="F35" i="17"/>
  <c r="F35" i="23" s="1"/>
  <c r="E35" i="4"/>
  <c r="E35" i="17"/>
  <c r="E35" i="23" s="1"/>
  <c r="D35" i="4"/>
  <c r="D35" i="23" s="1"/>
  <c r="D35" i="17"/>
  <c r="C35" i="4"/>
  <c r="C35" i="23" s="1"/>
  <c r="C35" i="17"/>
  <c r="B35" i="4"/>
  <c r="B35" i="17"/>
  <c r="B35" i="23"/>
  <c r="AE34" i="4"/>
  <c r="AE34" i="17"/>
  <c r="AE34" i="23"/>
  <c r="AD34" i="4"/>
  <c r="AD34" i="23" s="1"/>
  <c r="AD34" i="17"/>
  <c r="AC34" i="4"/>
  <c r="AC34" i="23" s="1"/>
  <c r="AC34" i="17"/>
  <c r="AB34" i="4"/>
  <c r="AB34" i="17"/>
  <c r="AB34" i="23" s="1"/>
  <c r="AA34" i="4"/>
  <c r="AA34" i="17"/>
  <c r="AA34" i="23" s="1"/>
  <c r="Z34" i="4"/>
  <c r="Z34" i="23" s="1"/>
  <c r="Z34" i="17"/>
  <c r="Y34" i="4"/>
  <c r="Y34" i="23" s="1"/>
  <c r="Y34" i="17"/>
  <c r="X34" i="4"/>
  <c r="X34" i="17"/>
  <c r="X34" i="23"/>
  <c r="W34" i="4"/>
  <c r="W34" i="17"/>
  <c r="W34" i="23"/>
  <c r="V34" i="4"/>
  <c r="V34" i="23" s="1"/>
  <c r="V34" i="17"/>
  <c r="U34" i="4"/>
  <c r="U34" i="23" s="1"/>
  <c r="U34" i="17"/>
  <c r="T34" i="4"/>
  <c r="T34" i="17"/>
  <c r="T34" i="23" s="1"/>
  <c r="S34" i="4"/>
  <c r="S34" i="17"/>
  <c r="S34" i="23" s="1"/>
  <c r="R34" i="4"/>
  <c r="R34" i="23" s="1"/>
  <c r="R34" i="17"/>
  <c r="Q34" i="4"/>
  <c r="Q34" i="23" s="1"/>
  <c r="Q34" i="17"/>
  <c r="P34" i="4"/>
  <c r="P34" i="17"/>
  <c r="P34" i="23"/>
  <c r="O34" i="4"/>
  <c r="O34" i="17"/>
  <c r="O34" i="23"/>
  <c r="N34" i="4"/>
  <c r="N34" i="23" s="1"/>
  <c r="N34" i="17"/>
  <c r="M34" i="4"/>
  <c r="M34" i="23" s="1"/>
  <c r="M34" i="17"/>
  <c r="L34" i="4"/>
  <c r="L34" i="17"/>
  <c r="L34" i="23" s="1"/>
  <c r="K34" i="4"/>
  <c r="K34" i="17"/>
  <c r="K34" i="23" s="1"/>
  <c r="J34" i="4"/>
  <c r="J34" i="23" s="1"/>
  <c r="J34" i="17"/>
  <c r="I34" i="4"/>
  <c r="I34" i="23" s="1"/>
  <c r="I34" i="17"/>
  <c r="H34" i="4"/>
  <c r="H34" i="17"/>
  <c r="H34" i="23"/>
  <c r="G34" i="4"/>
  <c r="G34" i="17"/>
  <c r="G34" i="23"/>
  <c r="F34" i="4"/>
  <c r="F34" i="23" s="1"/>
  <c r="F34" i="17"/>
  <c r="E34" i="4"/>
  <c r="E34" i="23" s="1"/>
  <c r="E34" i="17"/>
  <c r="D34" i="4"/>
  <c r="D34" i="17"/>
  <c r="D34" i="23" s="1"/>
  <c r="C34" i="4"/>
  <c r="C34" i="17"/>
  <c r="C34" i="23" s="1"/>
  <c r="B34" i="4"/>
  <c r="B34" i="23" s="1"/>
  <c r="B34" i="17"/>
  <c r="AE33" i="4"/>
  <c r="AE33" i="23" s="1"/>
  <c r="AE33" i="17"/>
  <c r="AD33" i="4"/>
  <c r="AD33" i="17"/>
  <c r="AD33" i="23"/>
  <c r="AC33" i="4"/>
  <c r="AC33" i="17"/>
  <c r="AC33" i="23"/>
  <c r="AB33" i="4"/>
  <c r="AB33" i="23" s="1"/>
  <c r="AB33" i="17"/>
  <c r="AA33" i="4"/>
  <c r="AA33" i="23" s="1"/>
  <c r="AA33" i="17"/>
  <c r="Z33" i="4"/>
  <c r="Z33" i="17"/>
  <c r="Z33" i="23" s="1"/>
  <c r="Y33" i="4"/>
  <c r="Y33" i="17"/>
  <c r="Y33" i="23" s="1"/>
  <c r="X33" i="4"/>
  <c r="X33" i="23" s="1"/>
  <c r="X33" i="17"/>
  <c r="W33" i="4"/>
  <c r="W33" i="23" s="1"/>
  <c r="W33" i="17"/>
  <c r="V33" i="4"/>
  <c r="V33" i="17"/>
  <c r="V33" i="23"/>
  <c r="U33" i="4"/>
  <c r="U33" i="17"/>
  <c r="U33" i="23"/>
  <c r="T33" i="4"/>
  <c r="T33" i="23" s="1"/>
  <c r="T33" i="17"/>
  <c r="S33" i="4"/>
  <c r="S33" i="23" s="1"/>
  <c r="S33" i="17"/>
  <c r="R33" i="4"/>
  <c r="R33" i="17"/>
  <c r="R33" i="23" s="1"/>
  <c r="Q33" i="4"/>
  <c r="Q33" i="17"/>
  <c r="Q33" i="23" s="1"/>
  <c r="P33" i="4"/>
  <c r="P33" i="23" s="1"/>
  <c r="P33" i="17"/>
  <c r="O33" i="4"/>
  <c r="O33" i="23" s="1"/>
  <c r="O33" i="17"/>
  <c r="N33" i="4"/>
  <c r="N33" i="17"/>
  <c r="N33" i="23"/>
  <c r="M33" i="4"/>
  <c r="M33" i="17"/>
  <c r="M33" i="23"/>
  <c r="L33" i="4"/>
  <c r="L33" i="23" s="1"/>
  <c r="L33" i="17"/>
  <c r="K33" i="4"/>
  <c r="K33" i="23" s="1"/>
  <c r="K33" i="17"/>
  <c r="J33" i="4"/>
  <c r="J33" i="17"/>
  <c r="J33" i="23" s="1"/>
  <c r="I33" i="4"/>
  <c r="I33" i="17"/>
  <c r="I33" i="23" s="1"/>
  <c r="H33" i="4"/>
  <c r="H33" i="23" s="1"/>
  <c r="H33" i="17"/>
  <c r="G33" i="4"/>
  <c r="G33" i="23" s="1"/>
  <c r="G33" i="17"/>
  <c r="F33" i="4"/>
  <c r="F33" i="17"/>
  <c r="F33" i="23"/>
  <c r="E33" i="4"/>
  <c r="E33" i="17"/>
  <c r="E33" i="23"/>
  <c r="D33" i="4"/>
  <c r="D33" i="23" s="1"/>
  <c r="D33" i="17"/>
  <c r="C33" i="4"/>
  <c r="C33" i="23" s="1"/>
  <c r="C33" i="17"/>
  <c r="B33" i="4"/>
  <c r="B33" i="17"/>
  <c r="B33" i="23" s="1"/>
  <c r="AE32" i="4"/>
  <c r="AE32" i="17"/>
  <c r="AE32" i="23" s="1"/>
  <c r="AD32" i="4"/>
  <c r="AD32" i="23" s="1"/>
  <c r="AD32" i="17"/>
  <c r="AC32" i="4"/>
  <c r="AC32" i="23" s="1"/>
  <c r="AC32" i="17"/>
  <c r="AB32" i="4"/>
  <c r="AB32" i="17"/>
  <c r="AB32" i="23"/>
  <c r="AA32" i="4"/>
  <c r="AA32" i="17"/>
  <c r="AA32" i="23"/>
  <c r="Z32" i="4"/>
  <c r="Z32" i="23" s="1"/>
  <c r="Z32" i="17"/>
  <c r="Y32" i="4"/>
  <c r="Y32" i="23" s="1"/>
  <c r="Y32" i="17"/>
  <c r="X32" i="4"/>
  <c r="X32" i="17"/>
  <c r="X32" i="23" s="1"/>
  <c r="W32" i="4"/>
  <c r="W32" i="17"/>
  <c r="W32" i="23" s="1"/>
  <c r="V32" i="4"/>
  <c r="V32" i="23" s="1"/>
  <c r="V32" i="17"/>
  <c r="U32" i="4"/>
  <c r="U32" i="23" s="1"/>
  <c r="U32" i="17"/>
  <c r="T32" i="4"/>
  <c r="T32" i="17"/>
  <c r="T32" i="23"/>
  <c r="S32" i="4"/>
  <c r="S32" i="17"/>
  <c r="S32" i="23"/>
  <c r="R32" i="4"/>
  <c r="R32" i="23" s="1"/>
  <c r="R32" i="17"/>
  <c r="Q32" i="4"/>
  <c r="Q32" i="23" s="1"/>
  <c r="Q32" i="17"/>
  <c r="P32" i="4"/>
  <c r="P32" i="17"/>
  <c r="P32" i="23" s="1"/>
  <c r="O32" i="4"/>
  <c r="O32" i="17"/>
  <c r="O32" i="23" s="1"/>
  <c r="N32" i="4"/>
  <c r="N32" i="23" s="1"/>
  <c r="N32" i="17"/>
  <c r="M32" i="4"/>
  <c r="M32" i="23" s="1"/>
  <c r="M32" i="17"/>
  <c r="L32" i="4"/>
  <c r="L32" i="17"/>
  <c r="L32" i="23"/>
  <c r="K32" i="4"/>
  <c r="K32" i="17"/>
  <c r="K32" i="23"/>
  <c r="J32" i="4"/>
  <c r="J32" i="23" s="1"/>
  <c r="J32" i="17"/>
  <c r="I32" i="4"/>
  <c r="I32" i="23" s="1"/>
  <c r="I32" i="17"/>
  <c r="H32" i="4"/>
  <c r="H32" i="17"/>
  <c r="H32" i="23" s="1"/>
  <c r="G32" i="4"/>
  <c r="G32" i="17"/>
  <c r="G32" i="23" s="1"/>
  <c r="F32" i="4"/>
  <c r="F32" i="23" s="1"/>
  <c r="F32" i="17"/>
  <c r="E32" i="4"/>
  <c r="E32" i="23" s="1"/>
  <c r="E32" i="17"/>
  <c r="D32" i="4"/>
  <c r="D32" i="17"/>
  <c r="D32" i="23"/>
  <c r="C32" i="4"/>
  <c r="C32" i="17"/>
  <c r="C32" i="23"/>
  <c r="B32" i="4"/>
  <c r="B32" i="23" s="1"/>
  <c r="B32" i="17"/>
  <c r="AE31" i="4"/>
  <c r="AE31" i="23" s="1"/>
  <c r="AE31" i="17"/>
  <c r="AD31" i="4"/>
  <c r="AD31" i="17"/>
  <c r="AD31" i="23" s="1"/>
  <c r="AC31" i="4"/>
  <c r="AC31" i="17"/>
  <c r="AC31" i="23" s="1"/>
  <c r="AB31" i="4"/>
  <c r="AB31" i="23" s="1"/>
  <c r="AB31" i="17"/>
  <c r="AA31" i="4"/>
  <c r="AA31" i="23" s="1"/>
  <c r="AA31" i="17"/>
  <c r="Z31" i="4"/>
  <c r="Z31" i="17"/>
  <c r="Z31" i="23"/>
  <c r="Y31" i="4"/>
  <c r="Y31" i="17"/>
  <c r="Y31" i="23"/>
  <c r="X31" i="4"/>
  <c r="X31" i="23" s="1"/>
  <c r="X31" i="17"/>
  <c r="W31" i="4"/>
  <c r="W31" i="23" s="1"/>
  <c r="W31" i="17"/>
  <c r="V31" i="4"/>
  <c r="V31" i="17"/>
  <c r="V31" i="23" s="1"/>
  <c r="U31" i="4"/>
  <c r="U31" i="17"/>
  <c r="U31" i="23" s="1"/>
  <c r="T31" i="4"/>
  <c r="T31" i="23" s="1"/>
  <c r="T31" i="17"/>
  <c r="S31" i="4"/>
  <c r="S31" i="23" s="1"/>
  <c r="S31" i="17"/>
  <c r="R31" i="4"/>
  <c r="R31" i="17"/>
  <c r="R31" i="23"/>
  <c r="Q31" i="4"/>
  <c r="Q31" i="17"/>
  <c r="Q31" i="23"/>
  <c r="P31" i="4"/>
  <c r="P31" i="23" s="1"/>
  <c r="P31" i="17"/>
  <c r="O31" i="4"/>
  <c r="O31" i="23" s="1"/>
  <c r="O31" i="17"/>
  <c r="N31" i="4"/>
  <c r="N31" i="17"/>
  <c r="N31" i="23" s="1"/>
  <c r="M31" i="4"/>
  <c r="M31" i="17"/>
  <c r="M31" i="23" s="1"/>
  <c r="L31" i="4"/>
  <c r="L31" i="23" s="1"/>
  <c r="L31" i="17"/>
  <c r="K31" i="4"/>
  <c r="K31" i="23" s="1"/>
  <c r="K31" i="17"/>
  <c r="J31" i="4"/>
  <c r="J31" i="17"/>
  <c r="J31" i="23"/>
  <c r="I31" i="4"/>
  <c r="I31" i="17"/>
  <c r="I31" i="23"/>
  <c r="H31" i="4"/>
  <c r="H31" i="23" s="1"/>
  <c r="H31" i="17"/>
  <c r="G31" i="4"/>
  <c r="G31" i="23" s="1"/>
  <c r="G31" i="17"/>
  <c r="F31" i="4"/>
  <c r="F31" i="17"/>
  <c r="F31" i="23" s="1"/>
  <c r="E31" i="4"/>
  <c r="E31" i="17"/>
  <c r="E31" i="23" s="1"/>
  <c r="D31" i="4"/>
  <c r="D31" i="23" s="1"/>
  <c r="D31" i="17"/>
  <c r="C31" i="4"/>
  <c r="C31" i="23" s="1"/>
  <c r="C31" i="17"/>
  <c r="B31" i="4"/>
  <c r="B31" i="17"/>
  <c r="B31" i="23"/>
  <c r="AE30" i="4"/>
  <c r="AE30" i="17"/>
  <c r="AE30" i="23"/>
  <c r="AD30" i="4"/>
  <c r="AD30" i="23" s="1"/>
  <c r="AD30" i="17"/>
  <c r="AC30" i="4"/>
  <c r="AC30" i="23" s="1"/>
  <c r="AC30" i="17"/>
  <c r="AB30" i="4"/>
  <c r="AB30" i="17"/>
  <c r="AB30" i="23" s="1"/>
  <c r="AA30" i="4"/>
  <c r="AA30" i="17"/>
  <c r="AA30" i="23" s="1"/>
  <c r="Z30" i="4"/>
  <c r="Z30" i="23" s="1"/>
  <c r="Z30" i="17"/>
  <c r="Y30" i="4"/>
  <c r="Y30" i="23" s="1"/>
  <c r="Y30" i="17"/>
  <c r="X30" i="4"/>
  <c r="X30" i="17"/>
  <c r="X30" i="23"/>
  <c r="W30" i="4"/>
  <c r="W30" i="17"/>
  <c r="W30" i="23"/>
  <c r="V30" i="4"/>
  <c r="V30" i="23" s="1"/>
  <c r="V30" i="17"/>
  <c r="U30" i="4"/>
  <c r="U30" i="23" s="1"/>
  <c r="U30" i="17"/>
  <c r="T30" i="4"/>
  <c r="T30" i="17"/>
  <c r="T30" i="23" s="1"/>
  <c r="S30" i="4"/>
  <c r="S30" i="17"/>
  <c r="S30" i="23" s="1"/>
  <c r="R30" i="4"/>
  <c r="R30" i="23" s="1"/>
  <c r="R30" i="17"/>
  <c r="Q30" i="4"/>
  <c r="Q30" i="23" s="1"/>
  <c r="Q30" i="17"/>
  <c r="P30" i="4"/>
  <c r="P30" i="17"/>
  <c r="P30" i="23"/>
  <c r="O30" i="4"/>
  <c r="O30" i="17"/>
  <c r="O30" i="23"/>
  <c r="N30" i="4"/>
  <c r="N30" i="23" s="1"/>
  <c r="N30" i="17"/>
  <c r="M30" i="4"/>
  <c r="M30" i="23" s="1"/>
  <c r="M30" i="17"/>
  <c r="L30" i="4"/>
  <c r="L30" i="17"/>
  <c r="L30" i="23" s="1"/>
  <c r="K30" i="4"/>
  <c r="K30" i="17"/>
  <c r="K30" i="23" s="1"/>
  <c r="J30" i="4"/>
  <c r="J30" i="23" s="1"/>
  <c r="J30" i="17"/>
  <c r="I30" i="4"/>
  <c r="I30" i="23" s="1"/>
  <c r="I30" i="17"/>
  <c r="H30" i="4"/>
  <c r="H30" i="17"/>
  <c r="H30" i="23"/>
  <c r="G30" i="4"/>
  <c r="G30" i="17"/>
  <c r="G30" i="23"/>
  <c r="F30" i="4"/>
  <c r="F30" i="23" s="1"/>
  <c r="F30" i="17"/>
  <c r="E30" i="4"/>
  <c r="E30" i="23" s="1"/>
  <c r="E30" i="17"/>
  <c r="D30" i="4"/>
  <c r="D30" i="17"/>
  <c r="D30" i="23" s="1"/>
  <c r="C30" i="4"/>
  <c r="C30" i="17"/>
  <c r="C30" i="23" s="1"/>
  <c r="B30" i="4"/>
  <c r="B30" i="23" s="1"/>
  <c r="B30" i="17"/>
  <c r="AE29" i="4"/>
  <c r="AE29" i="23" s="1"/>
  <c r="AE29" i="17"/>
  <c r="AD29" i="4"/>
  <c r="AD29" i="17"/>
  <c r="AD29" i="23"/>
  <c r="AC29" i="4"/>
  <c r="AC29" i="17"/>
  <c r="AC29" i="23"/>
  <c r="AB29" i="4"/>
  <c r="AB29" i="23" s="1"/>
  <c r="AB29" i="17"/>
  <c r="AA29" i="4"/>
  <c r="AA29" i="23" s="1"/>
  <c r="AA29" i="17"/>
  <c r="Z29" i="4"/>
  <c r="Z29" i="17"/>
  <c r="Z29" i="23" s="1"/>
  <c r="Y29" i="4"/>
  <c r="Y29" i="17"/>
  <c r="Y29" i="23" s="1"/>
  <c r="X29" i="4"/>
  <c r="X29" i="23" s="1"/>
  <c r="X29" i="17"/>
  <c r="W29" i="4"/>
  <c r="W29" i="23" s="1"/>
  <c r="W29" i="17"/>
  <c r="V29" i="4"/>
  <c r="V29" i="17"/>
  <c r="V29" i="23"/>
  <c r="U29" i="4"/>
  <c r="U29" i="17"/>
  <c r="U29" i="23"/>
  <c r="T29" i="4"/>
  <c r="T29" i="23" s="1"/>
  <c r="T29" i="17"/>
  <c r="S29" i="4"/>
  <c r="S29" i="23" s="1"/>
  <c r="S29" i="17"/>
  <c r="R29" i="4"/>
  <c r="R29" i="17"/>
  <c r="R29" i="23" s="1"/>
  <c r="Q29" i="4"/>
  <c r="Q29" i="17"/>
  <c r="Q29" i="23" s="1"/>
  <c r="P29" i="4"/>
  <c r="P29" i="23" s="1"/>
  <c r="P29" i="17"/>
  <c r="O29" i="4"/>
  <c r="O29" i="23" s="1"/>
  <c r="O29" i="17"/>
  <c r="N29" i="4"/>
  <c r="N29" i="17"/>
  <c r="N29" i="23"/>
  <c r="M29" i="4"/>
  <c r="M29" i="17"/>
  <c r="M29" i="23"/>
  <c r="L29" i="4"/>
  <c r="L29" i="23" s="1"/>
  <c r="L29" i="17"/>
  <c r="K29" i="4"/>
  <c r="K29" i="23" s="1"/>
  <c r="K29" i="17"/>
  <c r="J29" i="4"/>
  <c r="J29" i="17"/>
  <c r="J29" i="23" s="1"/>
  <c r="I29" i="4"/>
  <c r="I29" i="17"/>
  <c r="I29" i="23" s="1"/>
  <c r="H29" i="4"/>
  <c r="H29" i="23" s="1"/>
  <c r="H29" i="17"/>
  <c r="G29" i="4"/>
  <c r="G29" i="23" s="1"/>
  <c r="G29" i="17"/>
  <c r="F29" i="4"/>
  <c r="F29" i="17"/>
  <c r="F29" i="23"/>
  <c r="E29" i="4"/>
  <c r="E29" i="17"/>
  <c r="E29" i="23"/>
  <c r="D29" i="4"/>
  <c r="D29" i="23" s="1"/>
  <c r="D29" i="17"/>
  <c r="C29" i="4"/>
  <c r="C29" i="23" s="1"/>
  <c r="C29" i="17"/>
  <c r="B29" i="4"/>
  <c r="B29" i="17"/>
  <c r="B29" i="23" s="1"/>
  <c r="AE28" i="4"/>
  <c r="AE28" i="17"/>
  <c r="AE28" i="23" s="1"/>
  <c r="AD28" i="4"/>
  <c r="AD28" i="23" s="1"/>
  <c r="AD28" i="17"/>
  <c r="AC28" i="4"/>
  <c r="AC28" i="23" s="1"/>
  <c r="AC28" i="17"/>
  <c r="AB28" i="4"/>
  <c r="AB28" i="17"/>
  <c r="AB28" i="23"/>
  <c r="AA28" i="4"/>
  <c r="AA28" i="17"/>
  <c r="AA28" i="23"/>
  <c r="Z28" i="4"/>
  <c r="Z28" i="23" s="1"/>
  <c r="Z28" i="17"/>
  <c r="Y28" i="4"/>
  <c r="Y28" i="23" s="1"/>
  <c r="Y28" i="17"/>
  <c r="X28" i="4"/>
  <c r="X28" i="17"/>
  <c r="X28" i="23" s="1"/>
  <c r="W28" i="4"/>
  <c r="W28" i="17"/>
  <c r="W28" i="23" s="1"/>
  <c r="V28" i="4"/>
  <c r="V28" i="23" s="1"/>
  <c r="V28" i="17"/>
  <c r="U28" i="4"/>
  <c r="U28" i="23" s="1"/>
  <c r="U28" i="17"/>
  <c r="T28" i="4"/>
  <c r="T28" i="17"/>
  <c r="T28" i="23"/>
  <c r="S28" i="4"/>
  <c r="S28" i="17"/>
  <c r="S28" i="23"/>
  <c r="R28" i="4"/>
  <c r="R28" i="23" s="1"/>
  <c r="R28" i="17"/>
  <c r="Q28" i="4"/>
  <c r="Q28" i="23" s="1"/>
  <c r="Q28" i="17"/>
  <c r="P28" i="4"/>
  <c r="P28" i="17"/>
  <c r="P28" i="23" s="1"/>
  <c r="O28" i="4"/>
  <c r="O28" i="17"/>
  <c r="O28" i="23" s="1"/>
  <c r="N28" i="4"/>
  <c r="N28" i="23" s="1"/>
  <c r="N28" i="17"/>
  <c r="M28" i="4"/>
  <c r="M28" i="23" s="1"/>
  <c r="M28" i="17"/>
  <c r="L28" i="4"/>
  <c r="L28" i="17"/>
  <c r="L28" i="23"/>
  <c r="K28" i="4"/>
  <c r="K28" i="17"/>
  <c r="K28" i="23"/>
  <c r="J28" i="4"/>
  <c r="J28" i="23" s="1"/>
  <c r="J28" i="17"/>
  <c r="I28" i="4"/>
  <c r="I28" i="23" s="1"/>
  <c r="I28" i="17"/>
  <c r="H28" i="4"/>
  <c r="H28" i="17"/>
  <c r="H28" i="23" s="1"/>
  <c r="G28" i="4"/>
  <c r="G28" i="17"/>
  <c r="G28" i="23" s="1"/>
  <c r="F28" i="4"/>
  <c r="F28" i="23" s="1"/>
  <c r="F28" i="17"/>
  <c r="E28" i="4"/>
  <c r="E28" i="23" s="1"/>
  <c r="E28" i="17"/>
  <c r="D28" i="4"/>
  <c r="D28" i="17"/>
  <c r="D28" i="23"/>
  <c r="C28" i="4"/>
  <c r="C28" i="17"/>
  <c r="C28" i="23"/>
  <c r="B28" i="4"/>
  <c r="B28" i="23" s="1"/>
  <c r="B28" i="17"/>
  <c r="AE27" i="4"/>
  <c r="AE27" i="23" s="1"/>
  <c r="AE27" i="17"/>
  <c r="AD27" i="4"/>
  <c r="AD27" i="17"/>
  <c r="AD27" i="23" s="1"/>
  <c r="AC27" i="4"/>
  <c r="AC27" i="17"/>
  <c r="AC27" i="23" s="1"/>
  <c r="AB27" i="4"/>
  <c r="AB27" i="23" s="1"/>
  <c r="AB27" i="17"/>
  <c r="AA27" i="4"/>
  <c r="AA27" i="23" s="1"/>
  <c r="AA27" i="17"/>
  <c r="Z27" i="4"/>
  <c r="Z27" i="17"/>
  <c r="Z27" i="23"/>
  <c r="Y27" i="4"/>
  <c r="Y27" i="17"/>
  <c r="Y27" i="23"/>
  <c r="X27" i="4"/>
  <c r="X27" i="23" s="1"/>
  <c r="X27" i="17"/>
  <c r="W27" i="4"/>
  <c r="W27" i="23" s="1"/>
  <c r="W27" i="17"/>
  <c r="V27" i="4"/>
  <c r="V27" i="17"/>
  <c r="V27" i="23" s="1"/>
  <c r="U27" i="4"/>
  <c r="U27" i="17"/>
  <c r="U27" i="23" s="1"/>
  <c r="T27" i="4"/>
  <c r="T27" i="23" s="1"/>
  <c r="T27" i="17"/>
  <c r="S27" i="4"/>
  <c r="S27" i="23" s="1"/>
  <c r="S27" i="17"/>
  <c r="R27" i="4"/>
  <c r="R27" i="17"/>
  <c r="R27" i="23"/>
  <c r="Q27" i="4"/>
  <c r="Q27" i="17"/>
  <c r="Q27" i="23"/>
  <c r="P27" i="4"/>
  <c r="P27" i="23" s="1"/>
  <c r="P27" i="17"/>
  <c r="O27" i="4"/>
  <c r="O27" i="23" s="1"/>
  <c r="O27" i="17"/>
  <c r="N27" i="4"/>
  <c r="N27" i="17"/>
  <c r="N27" i="23" s="1"/>
  <c r="M27" i="4"/>
  <c r="M27" i="17"/>
  <c r="M27" i="23" s="1"/>
  <c r="L27" i="4"/>
  <c r="L27" i="23" s="1"/>
  <c r="L27" i="17"/>
  <c r="K27" i="4"/>
  <c r="K27" i="23" s="1"/>
  <c r="K27" i="17"/>
  <c r="J27" i="4"/>
  <c r="J27" i="17"/>
  <c r="J27" i="23"/>
  <c r="I27" i="4"/>
  <c r="I27" i="17"/>
  <c r="I27" i="23"/>
  <c r="H27" i="4"/>
  <c r="H27" i="23" s="1"/>
  <c r="H27" i="17"/>
  <c r="G27" i="4"/>
  <c r="G27" i="23" s="1"/>
  <c r="G27" i="17"/>
  <c r="F27" i="4"/>
  <c r="F27" i="17"/>
  <c r="F27" i="23" s="1"/>
  <c r="E27" i="4"/>
  <c r="E27" i="17"/>
  <c r="E27" i="23" s="1"/>
  <c r="D27" i="4"/>
  <c r="D27" i="23" s="1"/>
  <c r="D27" i="17"/>
  <c r="C27" i="4"/>
  <c r="C27" i="23" s="1"/>
  <c r="C27" i="17"/>
  <c r="B27" i="4"/>
  <c r="B27" i="17"/>
  <c r="B27" i="23"/>
  <c r="AE26" i="4"/>
  <c r="AE26" i="17"/>
  <c r="AE26" i="23"/>
  <c r="AD26" i="4"/>
  <c r="AD26" i="23" s="1"/>
  <c r="AD26" i="17"/>
  <c r="AC26" i="4"/>
  <c r="AC26" i="23" s="1"/>
  <c r="AC26" i="17"/>
  <c r="AB26" i="4"/>
  <c r="AB26" i="17"/>
  <c r="AB26" i="23" s="1"/>
  <c r="AA26" i="4"/>
  <c r="AA26" i="17"/>
  <c r="AA26" i="23" s="1"/>
  <c r="Z26" i="4"/>
  <c r="Z26" i="23" s="1"/>
  <c r="Z26" i="17"/>
  <c r="Y26" i="4"/>
  <c r="Y26" i="23" s="1"/>
  <c r="Y26" i="17"/>
  <c r="X26" i="4"/>
  <c r="X26" i="17"/>
  <c r="X26" i="23"/>
  <c r="W26" i="4"/>
  <c r="W26" i="17"/>
  <c r="W26" i="23"/>
  <c r="V26" i="4"/>
  <c r="V26" i="23" s="1"/>
  <c r="V26" i="17"/>
  <c r="U26" i="4"/>
  <c r="U26" i="23" s="1"/>
  <c r="U26" i="17"/>
  <c r="T26" i="4"/>
  <c r="T26" i="17"/>
  <c r="T26" i="23" s="1"/>
  <c r="S26" i="4"/>
  <c r="S26" i="17"/>
  <c r="S26" i="23" s="1"/>
  <c r="R26" i="4"/>
  <c r="R26" i="23" s="1"/>
  <c r="R26" i="17"/>
  <c r="Q26" i="4"/>
  <c r="Q26" i="23" s="1"/>
  <c r="Q26" i="17"/>
  <c r="P26" i="4"/>
  <c r="P26" i="17"/>
  <c r="P26" i="23"/>
  <c r="O26" i="4"/>
  <c r="O26" i="17"/>
  <c r="O26" i="23"/>
  <c r="N26" i="4"/>
  <c r="N26" i="23" s="1"/>
  <c r="N26" i="17"/>
  <c r="M26" i="4"/>
  <c r="M26" i="23" s="1"/>
  <c r="M26" i="17"/>
  <c r="L26" i="4"/>
  <c r="L26" i="17"/>
  <c r="L26" i="23" s="1"/>
  <c r="K26" i="4"/>
  <c r="K26" i="17"/>
  <c r="K26" i="23" s="1"/>
  <c r="J26" i="4"/>
  <c r="J26" i="23" s="1"/>
  <c r="J26" i="17"/>
  <c r="I26" i="4"/>
  <c r="I26" i="23" s="1"/>
  <c r="I26" i="17"/>
  <c r="H26" i="4"/>
  <c r="H26" i="17"/>
  <c r="H26" i="23"/>
  <c r="G26" i="4"/>
  <c r="G26" i="17"/>
  <c r="G26" i="23"/>
  <c r="F26" i="4"/>
  <c r="F26" i="23" s="1"/>
  <c r="F26" i="17"/>
  <c r="E26" i="4"/>
  <c r="E26" i="23" s="1"/>
  <c r="E26" i="17"/>
  <c r="D26" i="4"/>
  <c r="D26" i="17"/>
  <c r="D26" i="23" s="1"/>
  <c r="C26" i="4"/>
  <c r="C26" i="17"/>
  <c r="C26" i="23" s="1"/>
  <c r="B26" i="4"/>
  <c r="B26" i="23" s="1"/>
  <c r="B26" i="17"/>
  <c r="AE25" i="4"/>
  <c r="AE25" i="23" s="1"/>
  <c r="AE25" i="17"/>
  <c r="AD25" i="4"/>
  <c r="AD25" i="17"/>
  <c r="AD25" i="23"/>
  <c r="AC25" i="4"/>
  <c r="AC25" i="17"/>
  <c r="AC25" i="23"/>
  <c r="AB25" i="4"/>
  <c r="AB25" i="23" s="1"/>
  <c r="AB25" i="17"/>
  <c r="AA25" i="4"/>
  <c r="AA25" i="23" s="1"/>
  <c r="AA25" i="17"/>
  <c r="Z25" i="4"/>
  <c r="Z25" i="17"/>
  <c r="Z25" i="23" s="1"/>
  <c r="Y25" i="4"/>
  <c r="Y25" i="17"/>
  <c r="Y25" i="23" s="1"/>
  <c r="X25" i="4"/>
  <c r="X25" i="17"/>
  <c r="X25" i="23"/>
  <c r="W25" i="4"/>
  <c r="W25" i="23" s="1"/>
  <c r="W25" i="17"/>
  <c r="V25" i="4"/>
  <c r="V25" i="17"/>
  <c r="V25" i="23"/>
  <c r="U25" i="4"/>
  <c r="U25" i="17"/>
  <c r="U25" i="23"/>
  <c r="T25" i="4"/>
  <c r="T25" i="23" s="1"/>
  <c r="T25" i="17"/>
  <c r="S25" i="4"/>
  <c r="S25" i="23" s="1"/>
  <c r="S25" i="17"/>
  <c r="R25" i="4"/>
  <c r="R25" i="17"/>
  <c r="R25" i="23" s="1"/>
  <c r="Q25" i="4"/>
  <c r="Q25" i="17"/>
  <c r="Q25" i="23" s="1"/>
  <c r="P25" i="4"/>
  <c r="P25" i="17"/>
  <c r="P25" i="23"/>
  <c r="O25" i="4"/>
  <c r="O25" i="23" s="1"/>
  <c r="O25" i="17"/>
  <c r="N25" i="4"/>
  <c r="N25" i="17"/>
  <c r="N25" i="23"/>
  <c r="M25" i="4"/>
  <c r="M25" i="17"/>
  <c r="M25" i="23"/>
  <c r="L25" i="4"/>
  <c r="L25" i="23" s="1"/>
  <c r="L25" i="17"/>
  <c r="K25" i="4"/>
  <c r="K25" i="23" s="1"/>
  <c r="K25" i="17"/>
  <c r="J25" i="4"/>
  <c r="J25" i="17"/>
  <c r="J25" i="23" s="1"/>
  <c r="I25" i="4"/>
  <c r="I25" i="17"/>
  <c r="I25" i="23" s="1"/>
  <c r="H25" i="4"/>
  <c r="H25" i="17"/>
  <c r="H25" i="23"/>
  <c r="G25" i="4"/>
  <c r="G25" i="23" s="1"/>
  <c r="G25" i="17"/>
  <c r="F25" i="4"/>
  <c r="F25" i="17"/>
  <c r="F25" i="23"/>
  <c r="E25" i="4"/>
  <c r="E25" i="17"/>
  <c r="E25" i="23"/>
  <c r="D25" i="4"/>
  <c r="D25" i="23" s="1"/>
  <c r="D25" i="17"/>
  <c r="C25" i="4"/>
  <c r="C25" i="23" s="1"/>
  <c r="C25" i="17"/>
  <c r="B25" i="4"/>
  <c r="B25" i="17"/>
  <c r="B25" i="23" s="1"/>
  <c r="AE24" i="4"/>
  <c r="AE24" i="17"/>
  <c r="AE24" i="23" s="1"/>
  <c r="AD24" i="4"/>
  <c r="AD24" i="17"/>
  <c r="AD24" i="23"/>
  <c r="AC24" i="4"/>
  <c r="AC24" i="23" s="1"/>
  <c r="AC24" i="17"/>
  <c r="AB24" i="4"/>
  <c r="AB24" i="17"/>
  <c r="AB24" i="23"/>
  <c r="AA24" i="4"/>
  <c r="AA24" i="17"/>
  <c r="AA24" i="23"/>
  <c r="Z24" i="4"/>
  <c r="Z24" i="23" s="1"/>
  <c r="Z24" i="17"/>
  <c r="Y24" i="4"/>
  <c r="Y24" i="23" s="1"/>
  <c r="Y24" i="17"/>
  <c r="X24" i="4"/>
  <c r="X24" i="17"/>
  <c r="X24" i="23" s="1"/>
  <c r="W24" i="4"/>
  <c r="W24" i="17"/>
  <c r="W24" i="23" s="1"/>
  <c r="V24" i="4"/>
  <c r="V24" i="17"/>
  <c r="V24" i="23"/>
  <c r="U24" i="4"/>
  <c r="U24" i="23" s="1"/>
  <c r="U24" i="17"/>
  <c r="T24" i="4"/>
  <c r="T24" i="17"/>
  <c r="T24" i="23"/>
  <c r="S24" i="4"/>
  <c r="S24" i="17"/>
  <c r="S24" i="23"/>
  <c r="R24" i="4"/>
  <c r="R24" i="23" s="1"/>
  <c r="R24" i="17"/>
  <c r="Q24" i="4"/>
  <c r="Q24" i="23" s="1"/>
  <c r="Q24" i="17"/>
  <c r="P24" i="4"/>
  <c r="P24" i="17"/>
  <c r="P24" i="23" s="1"/>
  <c r="O24" i="4"/>
  <c r="O24" i="17"/>
  <c r="O24" i="23" s="1"/>
  <c r="N24" i="4"/>
  <c r="N24" i="17"/>
  <c r="N24" i="23"/>
  <c r="M24" i="4"/>
  <c r="M24" i="23" s="1"/>
  <c r="M24" i="17"/>
  <c r="L24" i="4"/>
  <c r="L24" i="17"/>
  <c r="L24" i="23"/>
  <c r="K24" i="4"/>
  <c r="K24" i="17"/>
  <c r="K24" i="23"/>
  <c r="J24" i="4"/>
  <c r="J24" i="23" s="1"/>
  <c r="J24" i="17"/>
  <c r="I24" i="4"/>
  <c r="I24" i="23" s="1"/>
  <c r="I24" i="17"/>
  <c r="H24" i="4"/>
  <c r="H24" i="17"/>
  <c r="H24" i="23" s="1"/>
  <c r="G24" i="4"/>
  <c r="G24" i="17"/>
  <c r="G24" i="23" s="1"/>
  <c r="F24" i="4"/>
  <c r="F24" i="17"/>
  <c r="F24" i="23"/>
  <c r="E24" i="4"/>
  <c r="E24" i="17"/>
  <c r="D24" i="4"/>
  <c r="D24" i="17"/>
  <c r="D24" i="23"/>
  <c r="C24" i="4"/>
  <c r="C24" i="17"/>
  <c r="C24" i="23"/>
  <c r="B24" i="4"/>
  <c r="B24" i="23" s="1"/>
  <c r="B24" i="17"/>
  <c r="AE23" i="4"/>
  <c r="AE23" i="23" s="1"/>
  <c r="AE23" i="17"/>
  <c r="AD23" i="4"/>
  <c r="AD23" i="17"/>
  <c r="AD23" i="23"/>
  <c r="AC23" i="4"/>
  <c r="AC23" i="17"/>
  <c r="AC23" i="23" s="1"/>
  <c r="AB23" i="4"/>
  <c r="AB23" i="17"/>
  <c r="AB23" i="23"/>
  <c r="AA23" i="4"/>
  <c r="AA23" i="17"/>
  <c r="Z23" i="4"/>
  <c r="Z23" i="17"/>
  <c r="Z23" i="23"/>
  <c r="Y23" i="4"/>
  <c r="Y23" i="17"/>
  <c r="Y23" i="23"/>
  <c r="X23" i="4"/>
  <c r="X23" i="23" s="1"/>
  <c r="X23" i="17"/>
  <c r="W23" i="4"/>
  <c r="W23" i="23" s="1"/>
  <c r="W23" i="17"/>
  <c r="V23" i="4"/>
  <c r="V23" i="23" s="1"/>
  <c r="V23" i="17"/>
  <c r="U23" i="4"/>
  <c r="U23" i="17"/>
  <c r="U23" i="23" s="1"/>
  <c r="T23" i="4"/>
  <c r="T23" i="23" s="1"/>
  <c r="T23" i="17"/>
  <c r="S23" i="4"/>
  <c r="S23" i="17"/>
  <c r="R23" i="4"/>
  <c r="R23" i="17"/>
  <c r="R23" i="23"/>
  <c r="Q23" i="4"/>
  <c r="Q23" i="17"/>
  <c r="Q23" i="23" s="1"/>
  <c r="P23" i="4"/>
  <c r="P23" i="23" s="1"/>
  <c r="P23" i="17"/>
  <c r="O23" i="4"/>
  <c r="O23" i="23" s="1"/>
  <c r="O23" i="17"/>
  <c r="N23" i="4"/>
  <c r="N23" i="23" s="1"/>
  <c r="N23" i="17"/>
  <c r="M23" i="4"/>
  <c r="M23" i="17"/>
  <c r="M23" i="23" s="1"/>
  <c r="L23" i="4"/>
  <c r="L23" i="23" s="1"/>
  <c r="L23" i="17"/>
  <c r="K23" i="4"/>
  <c r="K23" i="23" s="1"/>
  <c r="K23" i="17"/>
  <c r="J23" i="4"/>
  <c r="J23" i="23" s="1"/>
  <c r="J23" i="17"/>
  <c r="I23" i="4"/>
  <c r="I23" i="23" s="1"/>
  <c r="I23" i="17"/>
  <c r="H23" i="4"/>
  <c r="H23" i="17"/>
  <c r="H23" i="23"/>
  <c r="G23" i="4"/>
  <c r="G23" i="17"/>
  <c r="G23" i="23"/>
  <c r="F23" i="4"/>
  <c r="F23" i="23" s="1"/>
  <c r="F23" i="17"/>
  <c r="E23" i="4"/>
  <c r="E23" i="17"/>
  <c r="E23" i="23"/>
  <c r="D23" i="4"/>
  <c r="D23" i="17"/>
  <c r="D23" i="23" s="1"/>
  <c r="C23" i="4"/>
  <c r="C23" i="23" s="1"/>
  <c r="C23" i="17"/>
  <c r="B23" i="4"/>
  <c r="B23" i="17"/>
  <c r="B23" i="23" s="1"/>
  <c r="AE22" i="4"/>
  <c r="AE22" i="17"/>
  <c r="AE22" i="23" s="1"/>
  <c r="AD22" i="4"/>
  <c r="AD22" i="23" s="1"/>
  <c r="AD22" i="17"/>
  <c r="AC22" i="4"/>
  <c r="AC22" i="23" s="1"/>
  <c r="AC22" i="17"/>
  <c r="AB22" i="4"/>
  <c r="AB22" i="23" s="1"/>
  <c r="AB22" i="17"/>
  <c r="AA22" i="4"/>
  <c r="AA22" i="17"/>
  <c r="AA22" i="23"/>
  <c r="Z22" i="4"/>
  <c r="Z22" i="17"/>
  <c r="Z22" i="23"/>
  <c r="Y22" i="4"/>
  <c r="Y22" i="23" s="1"/>
  <c r="Y22" i="17"/>
  <c r="X22" i="4"/>
  <c r="X22" i="17"/>
  <c r="X22" i="23" s="1"/>
  <c r="W22" i="4"/>
  <c r="W22" i="17"/>
  <c r="W22" i="23" s="1"/>
  <c r="V22" i="4"/>
  <c r="V22" i="23" s="1"/>
  <c r="V22" i="17"/>
  <c r="U22" i="4"/>
  <c r="U22" i="23" s="1"/>
  <c r="U22" i="17"/>
  <c r="T22" i="4"/>
  <c r="T22" i="23" s="1"/>
  <c r="T22" i="17"/>
  <c r="S22" i="4"/>
  <c r="S22" i="17"/>
  <c r="S22" i="23"/>
  <c r="R22" i="4"/>
  <c r="R22" i="17"/>
  <c r="R22" i="23"/>
  <c r="Q22" i="4"/>
  <c r="Q22" i="23" s="1"/>
  <c r="Q22" i="17"/>
  <c r="P22" i="4"/>
  <c r="P22" i="17"/>
  <c r="P22" i="23" s="1"/>
  <c r="O22" i="4"/>
  <c r="O22" i="17"/>
  <c r="O22" i="23" s="1"/>
  <c r="N22" i="4"/>
  <c r="N22" i="23" s="1"/>
  <c r="N22" i="17"/>
  <c r="M22" i="4"/>
  <c r="M22" i="23" s="1"/>
  <c r="M22" i="17"/>
  <c r="L22" i="4"/>
  <c r="L22" i="23" s="1"/>
  <c r="L22" i="17"/>
  <c r="K22" i="4"/>
  <c r="K22" i="17"/>
  <c r="K22" i="23"/>
  <c r="J22" i="4"/>
  <c r="J22" i="17"/>
  <c r="J22" i="23"/>
  <c r="I22" i="4"/>
  <c r="I22" i="23" s="1"/>
  <c r="I22" i="17"/>
  <c r="H22" i="4"/>
  <c r="H22" i="17"/>
  <c r="H22" i="23" s="1"/>
  <c r="G22" i="4"/>
  <c r="G22" i="17"/>
  <c r="G22" i="23" s="1"/>
  <c r="F22" i="4"/>
  <c r="F22" i="23" s="1"/>
  <c r="F22" i="17"/>
  <c r="E22" i="4"/>
  <c r="E22" i="23" s="1"/>
  <c r="E22" i="17"/>
  <c r="D22" i="4"/>
  <c r="D22" i="23" s="1"/>
  <c r="D22" i="17"/>
  <c r="C22" i="4"/>
  <c r="C22" i="17"/>
  <c r="C22" i="23"/>
  <c r="B22" i="4"/>
  <c r="B22" i="17"/>
  <c r="B22" i="23"/>
  <c r="AE21" i="4"/>
  <c r="AE21" i="23" s="1"/>
  <c r="AE21" i="17"/>
  <c r="AD21" i="4"/>
  <c r="AD21" i="17"/>
  <c r="AD21" i="23" s="1"/>
  <c r="AC21" i="4"/>
  <c r="AC21" i="17"/>
  <c r="AC21" i="23" s="1"/>
  <c r="AB21" i="4"/>
  <c r="AB21" i="23" s="1"/>
  <c r="AB21" i="17"/>
  <c r="AA21" i="4"/>
  <c r="AA21" i="23" s="1"/>
  <c r="AA21" i="17"/>
  <c r="Z21" i="4"/>
  <c r="Z21" i="23" s="1"/>
  <c r="Z21" i="17"/>
  <c r="Y21" i="4"/>
  <c r="Y21" i="17"/>
  <c r="Y21" i="23"/>
  <c r="X21" i="4"/>
  <c r="X21" i="17"/>
  <c r="X21" i="23"/>
  <c r="W21" i="4"/>
  <c r="W21" i="23" s="1"/>
  <c r="W21" i="17"/>
  <c r="V21" i="4"/>
  <c r="V21" i="17"/>
  <c r="V21" i="23" s="1"/>
  <c r="U21" i="4"/>
  <c r="U21" i="17"/>
  <c r="U21" i="23" s="1"/>
  <c r="T21" i="4"/>
  <c r="T21" i="23" s="1"/>
  <c r="T21" i="17"/>
  <c r="S21" i="4"/>
  <c r="S21" i="23" s="1"/>
  <c r="S21" i="17"/>
  <c r="R21" i="4"/>
  <c r="R21" i="23" s="1"/>
  <c r="R21" i="17"/>
  <c r="Q21" i="4"/>
  <c r="Q21" i="17"/>
  <c r="Q21" i="23"/>
  <c r="P21" i="4"/>
  <c r="P21" i="17"/>
  <c r="P21" i="23"/>
  <c r="O21" i="4"/>
  <c r="O21" i="23" s="1"/>
  <c r="O21" i="17"/>
  <c r="N21" i="4"/>
  <c r="N21" i="17"/>
  <c r="N21" i="23" s="1"/>
  <c r="M21" i="4"/>
  <c r="M21" i="17"/>
  <c r="M21" i="23" s="1"/>
  <c r="L21" i="4"/>
  <c r="L21" i="23" s="1"/>
  <c r="L21" i="17"/>
  <c r="K21" i="4"/>
  <c r="K21" i="23" s="1"/>
  <c r="K21" i="17"/>
  <c r="J21" i="4"/>
  <c r="J21" i="23" s="1"/>
  <c r="J21" i="17"/>
  <c r="I21" i="4"/>
  <c r="I21" i="17"/>
  <c r="I21" i="23"/>
  <c r="H21" i="4"/>
  <c r="H21" i="17"/>
  <c r="H21" i="23"/>
  <c r="G21" i="4"/>
  <c r="G21" i="23" s="1"/>
  <c r="G21" i="17"/>
  <c r="F21" i="4"/>
  <c r="F21" i="17"/>
  <c r="F21" i="23" s="1"/>
  <c r="E21" i="4"/>
  <c r="E21" i="17"/>
  <c r="E21" i="23" s="1"/>
  <c r="D21" i="4"/>
  <c r="D21" i="23" s="1"/>
  <c r="D21" i="17"/>
  <c r="C21" i="4"/>
  <c r="C21" i="23" s="1"/>
  <c r="C21" i="17"/>
  <c r="B21" i="4"/>
  <c r="B21" i="23" s="1"/>
  <c r="B21" i="17"/>
  <c r="AE20" i="4"/>
  <c r="AE20" i="17"/>
  <c r="AE20" i="23"/>
  <c r="AD20" i="4"/>
  <c r="AD20" i="17"/>
  <c r="AD20" i="23"/>
  <c r="AC20" i="4"/>
  <c r="AC20" i="23" s="1"/>
  <c r="AC20" i="17"/>
  <c r="AB20" i="4"/>
  <c r="AB20" i="17"/>
  <c r="AB20" i="23" s="1"/>
  <c r="AA20" i="4"/>
  <c r="AA20" i="17"/>
  <c r="AA20" i="23" s="1"/>
  <c r="Z20" i="4"/>
  <c r="Z20" i="23" s="1"/>
  <c r="Z20" i="17"/>
  <c r="Y20" i="4"/>
  <c r="Y20" i="23" s="1"/>
  <c r="Y20" i="17"/>
  <c r="X20" i="4"/>
  <c r="X20" i="23" s="1"/>
  <c r="X20" i="17"/>
  <c r="W20" i="4"/>
  <c r="W20" i="17"/>
  <c r="W20" i="23"/>
  <c r="V20" i="4"/>
  <c r="V20" i="17"/>
  <c r="V20" i="23"/>
  <c r="U20" i="4"/>
  <c r="U20" i="23" s="1"/>
  <c r="U20" i="17"/>
  <c r="T20" i="4"/>
  <c r="T20" i="17"/>
  <c r="T20" i="23" s="1"/>
  <c r="S20" i="4"/>
  <c r="S20" i="17"/>
  <c r="S20" i="23" s="1"/>
  <c r="R20" i="4"/>
  <c r="R20" i="23" s="1"/>
  <c r="R20" i="17"/>
  <c r="Q20" i="4"/>
  <c r="Q20" i="23" s="1"/>
  <c r="Q20" i="17"/>
  <c r="P20" i="4"/>
  <c r="P20" i="23" s="1"/>
  <c r="P20" i="17"/>
  <c r="O20" i="4"/>
  <c r="O20" i="17"/>
  <c r="O20" i="23"/>
  <c r="N20" i="4"/>
  <c r="N20" i="17"/>
  <c r="N20" i="23"/>
  <c r="M20" i="4"/>
  <c r="M20" i="23" s="1"/>
  <c r="M20" i="17"/>
  <c r="L20" i="4"/>
  <c r="L20" i="17"/>
  <c r="L20" i="23" s="1"/>
  <c r="K20" i="4"/>
  <c r="K20" i="17"/>
  <c r="K20" i="23" s="1"/>
  <c r="J20" i="4"/>
  <c r="J20" i="23" s="1"/>
  <c r="J20" i="17"/>
  <c r="I20" i="4"/>
  <c r="I20" i="23" s="1"/>
  <c r="I20" i="17"/>
  <c r="H20" i="4"/>
  <c r="H20" i="23" s="1"/>
  <c r="H20" i="17"/>
  <c r="G20" i="4"/>
  <c r="G20" i="17"/>
  <c r="G20" i="23"/>
  <c r="F20" i="4"/>
  <c r="F20" i="17"/>
  <c r="F20" i="23"/>
  <c r="E20" i="4"/>
  <c r="E20" i="23" s="1"/>
  <c r="E20" i="17"/>
  <c r="D20" i="4"/>
  <c r="D20" i="17"/>
  <c r="D20" i="23" s="1"/>
  <c r="C20" i="4"/>
  <c r="C20" i="17"/>
  <c r="C20" i="23" s="1"/>
  <c r="B20" i="4"/>
  <c r="B20" i="23" s="1"/>
  <c r="B20" i="17"/>
  <c r="AE19" i="4"/>
  <c r="AE19" i="23" s="1"/>
  <c r="AE19" i="17"/>
  <c r="AD19" i="4"/>
  <c r="AD19" i="23" s="1"/>
  <c r="AD19" i="17"/>
  <c r="AC19" i="4"/>
  <c r="AC19" i="17"/>
  <c r="AC19" i="23"/>
  <c r="AB19" i="4"/>
  <c r="AB19" i="17"/>
  <c r="AB19" i="23"/>
  <c r="AA19" i="4"/>
  <c r="AA19" i="23" s="1"/>
  <c r="AA19" i="17"/>
  <c r="Z19" i="4"/>
  <c r="Z19" i="17"/>
  <c r="Z19" i="23" s="1"/>
  <c r="Y19" i="4"/>
  <c r="Y19" i="17"/>
  <c r="Y19" i="23" s="1"/>
  <c r="X19" i="4"/>
  <c r="X19" i="23" s="1"/>
  <c r="X19" i="17"/>
  <c r="W19" i="4"/>
  <c r="W19" i="23" s="1"/>
  <c r="W19" i="17"/>
  <c r="V19" i="4"/>
  <c r="V19" i="23" s="1"/>
  <c r="V19" i="17"/>
  <c r="U19" i="4"/>
  <c r="U19" i="17"/>
  <c r="U19" i="23"/>
  <c r="T19" i="4"/>
  <c r="T19" i="17"/>
  <c r="T19" i="23"/>
  <c r="S19" i="4"/>
  <c r="S19" i="23" s="1"/>
  <c r="S19" i="17"/>
  <c r="R19" i="4"/>
  <c r="R19" i="17"/>
  <c r="R19" i="23" s="1"/>
  <c r="Q19" i="4"/>
  <c r="Q19" i="17"/>
  <c r="Q19" i="23" s="1"/>
  <c r="P19" i="4"/>
  <c r="P19" i="23" s="1"/>
  <c r="P19" i="17"/>
  <c r="O19" i="4"/>
  <c r="O19" i="23" s="1"/>
  <c r="O19" i="17"/>
  <c r="N19" i="4"/>
  <c r="N19" i="23" s="1"/>
  <c r="N19" i="17"/>
  <c r="M19" i="4"/>
  <c r="M19" i="17"/>
  <c r="M19" i="23"/>
  <c r="L19" i="4"/>
  <c r="L19" i="17"/>
  <c r="L19" i="23"/>
  <c r="K19" i="4"/>
  <c r="K19" i="23" s="1"/>
  <c r="K19" i="17"/>
  <c r="J19" i="4"/>
  <c r="J19" i="17"/>
  <c r="J19" i="23" s="1"/>
  <c r="I19" i="4"/>
  <c r="I19" i="17"/>
  <c r="I19" i="23" s="1"/>
  <c r="H19" i="4"/>
  <c r="H19" i="23" s="1"/>
  <c r="H19" i="17"/>
  <c r="G19" i="4"/>
  <c r="G19" i="23" s="1"/>
  <c r="G19" i="17"/>
  <c r="F19" i="4"/>
  <c r="F19" i="23" s="1"/>
  <c r="F19" i="17"/>
  <c r="E19" i="4"/>
  <c r="E19" i="17"/>
  <c r="E19" i="23"/>
  <c r="D19" i="4"/>
  <c r="D19" i="17"/>
  <c r="D19" i="23"/>
  <c r="C19" i="4"/>
  <c r="C19" i="23" s="1"/>
  <c r="C19" i="17"/>
  <c r="B19" i="4"/>
  <c r="B19" i="17"/>
  <c r="B19" i="23" s="1"/>
  <c r="AE18" i="4"/>
  <c r="AE18" i="17"/>
  <c r="AE18" i="23" s="1"/>
  <c r="AD18" i="4"/>
  <c r="AD18" i="23" s="1"/>
  <c r="AD18" i="17"/>
  <c r="AC18" i="4"/>
  <c r="AC18" i="23" s="1"/>
  <c r="AC18" i="17"/>
  <c r="AB18" i="4"/>
  <c r="AB18" i="23" s="1"/>
  <c r="AB18" i="17"/>
  <c r="AA18" i="4"/>
  <c r="AA18" i="17"/>
  <c r="AA18" i="23"/>
  <c r="Z18" i="4"/>
  <c r="Z18" i="17"/>
  <c r="Z18" i="23"/>
  <c r="Y18" i="4"/>
  <c r="Y18" i="23" s="1"/>
  <c r="Y18" i="17"/>
  <c r="X18" i="4"/>
  <c r="X18" i="17"/>
  <c r="X18" i="23" s="1"/>
  <c r="W18" i="4"/>
  <c r="W18" i="17"/>
  <c r="W18" i="23" s="1"/>
  <c r="V18" i="4"/>
  <c r="V18" i="23" s="1"/>
  <c r="V18" i="17"/>
  <c r="U18" i="4"/>
  <c r="U18" i="23" s="1"/>
  <c r="U18" i="17"/>
  <c r="T18" i="4"/>
  <c r="T18" i="23" s="1"/>
  <c r="T18" i="17"/>
  <c r="S18" i="4"/>
  <c r="S18" i="17"/>
  <c r="S18" i="23"/>
  <c r="R18" i="4"/>
  <c r="R18" i="17"/>
  <c r="R18" i="23"/>
  <c r="Q18" i="4"/>
  <c r="Q18" i="23" s="1"/>
  <c r="Q18" i="17"/>
  <c r="P18" i="4"/>
  <c r="P18" i="17"/>
  <c r="P18" i="23" s="1"/>
  <c r="O18" i="4"/>
  <c r="O18" i="17"/>
  <c r="O18" i="23" s="1"/>
  <c r="N18" i="4"/>
  <c r="N18" i="23" s="1"/>
  <c r="N18" i="17"/>
  <c r="M18" i="4"/>
  <c r="M18" i="23" s="1"/>
  <c r="M18" i="17"/>
  <c r="L18" i="4"/>
  <c r="L18" i="23" s="1"/>
  <c r="L18" i="17"/>
  <c r="K18" i="4"/>
  <c r="K18" i="17"/>
  <c r="K18" i="23"/>
  <c r="J18" i="4"/>
  <c r="J18" i="17"/>
  <c r="J18" i="23"/>
  <c r="I18" i="4"/>
  <c r="I18" i="23" s="1"/>
  <c r="I18" i="17"/>
  <c r="H18" i="4"/>
  <c r="H18" i="17"/>
  <c r="H18" i="23" s="1"/>
  <c r="G18" i="4"/>
  <c r="G18" i="17"/>
  <c r="G18" i="23" s="1"/>
  <c r="F18" i="4"/>
  <c r="F18" i="23" s="1"/>
  <c r="F18" i="17"/>
  <c r="E18" i="4"/>
  <c r="E18" i="23" s="1"/>
  <c r="E18" i="17"/>
  <c r="D18" i="4"/>
  <c r="D18" i="23" s="1"/>
  <c r="D18" i="17"/>
  <c r="C18" i="4"/>
  <c r="C18" i="17"/>
  <c r="C18" i="23"/>
  <c r="B18" i="4"/>
  <c r="B18" i="17"/>
  <c r="B18" i="23"/>
  <c r="AE17" i="4"/>
  <c r="AE17" i="23" s="1"/>
  <c r="AE17" i="17"/>
  <c r="AD17" i="4"/>
  <c r="AD17" i="17"/>
  <c r="AD17" i="23" s="1"/>
  <c r="AC17" i="4"/>
  <c r="AC17" i="17"/>
  <c r="AC17" i="23" s="1"/>
  <c r="AB17" i="4"/>
  <c r="AB17" i="23" s="1"/>
  <c r="AB17" i="17"/>
  <c r="AA17" i="4"/>
  <c r="AA17" i="23" s="1"/>
  <c r="AA17" i="17"/>
  <c r="Z17" i="4"/>
  <c r="Z17" i="23" s="1"/>
  <c r="Z17" i="17"/>
  <c r="Y17" i="4"/>
  <c r="Y17" i="17"/>
  <c r="Y17" i="23"/>
  <c r="X17" i="4"/>
  <c r="X17" i="17"/>
  <c r="X17" i="23"/>
  <c r="W17" i="4"/>
  <c r="W17" i="23" s="1"/>
  <c r="W17" i="17"/>
  <c r="V17" i="4"/>
  <c r="V17" i="17"/>
  <c r="V17" i="23" s="1"/>
  <c r="U17" i="4"/>
  <c r="U17" i="17"/>
  <c r="U17" i="23" s="1"/>
  <c r="T17" i="4"/>
  <c r="T17" i="23" s="1"/>
  <c r="T17" i="17"/>
  <c r="S17" i="4"/>
  <c r="S17" i="23" s="1"/>
  <c r="S17" i="17"/>
  <c r="R17" i="4"/>
  <c r="R17" i="23" s="1"/>
  <c r="R17" i="17"/>
  <c r="Q17" i="4"/>
  <c r="Q17" i="17"/>
  <c r="Q17" i="23"/>
  <c r="P17" i="4"/>
  <c r="P17" i="17"/>
  <c r="P17" i="23"/>
  <c r="O17" i="4"/>
  <c r="O17" i="23" s="1"/>
  <c r="O17" i="17"/>
  <c r="N17" i="4"/>
  <c r="N17" i="17"/>
  <c r="N17" i="23" s="1"/>
  <c r="M17" i="4"/>
  <c r="M17" i="17"/>
  <c r="M17" i="23" s="1"/>
  <c r="L17" i="4"/>
  <c r="L17" i="23" s="1"/>
  <c r="L17" i="17"/>
  <c r="K17" i="4"/>
  <c r="K17" i="23" s="1"/>
  <c r="K17" i="17"/>
  <c r="J17" i="4"/>
  <c r="J17" i="23" s="1"/>
  <c r="J17" i="17"/>
  <c r="I17" i="4"/>
  <c r="I17" i="17"/>
  <c r="I17" i="23"/>
  <c r="H17" i="4"/>
  <c r="H17" i="17"/>
  <c r="H17" i="23"/>
  <c r="G17" i="4"/>
  <c r="G17" i="23" s="1"/>
  <c r="G17" i="17"/>
  <c r="F17" i="4"/>
  <c r="F17" i="17"/>
  <c r="F17" i="23" s="1"/>
  <c r="E17" i="4"/>
  <c r="E17" i="17"/>
  <c r="E17" i="23" s="1"/>
  <c r="D17" i="4"/>
  <c r="D17" i="23" s="1"/>
  <c r="D17" i="17"/>
  <c r="C17" i="4"/>
  <c r="C17" i="23" s="1"/>
  <c r="C17" i="17"/>
  <c r="B17" i="4"/>
  <c r="B17" i="23" s="1"/>
  <c r="B17" i="17"/>
  <c r="AE16" i="4"/>
  <c r="AE16" i="17"/>
  <c r="AE16" i="23"/>
  <c r="AD16" i="4"/>
  <c r="AD16" i="17"/>
  <c r="AD16" i="23"/>
  <c r="AC16" i="4"/>
  <c r="AC16" i="23" s="1"/>
  <c r="AC16" i="17"/>
  <c r="AB16" i="4"/>
  <c r="AB16" i="17"/>
  <c r="AB16" i="23" s="1"/>
  <c r="AA16" i="4"/>
  <c r="AA16" i="17"/>
  <c r="AA16" i="23" s="1"/>
  <c r="Z16" i="4"/>
  <c r="Z16" i="23" s="1"/>
  <c r="Z16" i="17"/>
  <c r="Y16" i="4"/>
  <c r="Y16" i="23" s="1"/>
  <c r="Y16" i="17"/>
  <c r="X16" i="4"/>
  <c r="X16" i="23" s="1"/>
  <c r="X16" i="17"/>
  <c r="W16" i="4"/>
  <c r="W16" i="17"/>
  <c r="W16" i="23"/>
  <c r="V16" i="4"/>
  <c r="V16" i="17"/>
  <c r="V16" i="23"/>
  <c r="U16" i="4"/>
  <c r="U16" i="23" s="1"/>
  <c r="U16" i="17"/>
  <c r="T16" i="4"/>
  <c r="T16" i="17"/>
  <c r="T16" i="23" s="1"/>
  <c r="S16" i="4"/>
  <c r="S16" i="17"/>
  <c r="S16" i="23" s="1"/>
  <c r="R16" i="4"/>
  <c r="R16" i="23" s="1"/>
  <c r="R16" i="17"/>
  <c r="Q16" i="4"/>
  <c r="Q16" i="23" s="1"/>
  <c r="Q16" i="17"/>
  <c r="P16" i="4"/>
  <c r="P16" i="23" s="1"/>
  <c r="P16" i="17"/>
  <c r="O16" i="4"/>
  <c r="O16" i="17"/>
  <c r="O16" i="23"/>
  <c r="N16" i="4"/>
  <c r="N16" i="17"/>
  <c r="N16" i="23"/>
  <c r="M16" i="4"/>
  <c r="M16" i="23" s="1"/>
  <c r="M16" i="17"/>
  <c r="L16" i="4"/>
  <c r="L16" i="17"/>
  <c r="L16" i="23" s="1"/>
  <c r="K16" i="4"/>
  <c r="K16" i="17"/>
  <c r="K16" i="23" s="1"/>
  <c r="J16" i="4"/>
  <c r="J16" i="23" s="1"/>
  <c r="J16" i="17"/>
  <c r="I16" i="4"/>
  <c r="I16" i="23" s="1"/>
  <c r="I16" i="17"/>
  <c r="H16" i="4"/>
  <c r="H16" i="23" s="1"/>
  <c r="H16" i="17"/>
  <c r="G16" i="4"/>
  <c r="G16" i="17"/>
  <c r="G16" i="23"/>
  <c r="F16" i="4"/>
  <c r="F16" i="17"/>
  <c r="F16" i="23"/>
  <c r="E16" i="4"/>
  <c r="E16" i="23" s="1"/>
  <c r="E16" i="17"/>
  <c r="D16" i="4"/>
  <c r="D16" i="17"/>
  <c r="D16" i="23" s="1"/>
  <c r="C16" i="4"/>
  <c r="C16" i="17"/>
  <c r="C16" i="23" s="1"/>
  <c r="B16" i="4"/>
  <c r="B16" i="23" s="1"/>
  <c r="B16" i="17"/>
  <c r="AE15" i="4"/>
  <c r="AE15" i="23" s="1"/>
  <c r="AE15" i="17"/>
  <c r="AD15" i="4"/>
  <c r="AD15" i="23" s="1"/>
  <c r="AD15" i="17"/>
  <c r="AC15" i="4"/>
  <c r="AC15" i="17"/>
  <c r="AC15" i="23"/>
  <c r="AB15" i="4"/>
  <c r="AB15" i="17"/>
  <c r="AB15" i="23"/>
  <c r="AA15" i="4"/>
  <c r="AA15" i="23" s="1"/>
  <c r="AA15" i="17"/>
  <c r="Z15" i="4"/>
  <c r="Z15" i="17"/>
  <c r="Z15" i="23" s="1"/>
  <c r="Y15" i="4"/>
  <c r="Y15" i="17"/>
  <c r="Y15" i="23" s="1"/>
  <c r="X15" i="4"/>
  <c r="X15" i="23" s="1"/>
  <c r="X15" i="17"/>
  <c r="W15" i="4"/>
  <c r="W15" i="23" s="1"/>
  <c r="W15" i="17"/>
  <c r="V15" i="4"/>
  <c r="V15" i="23" s="1"/>
  <c r="V15" i="17"/>
  <c r="U15" i="4"/>
  <c r="U15" i="17"/>
  <c r="U15" i="23"/>
  <c r="T15" i="4"/>
  <c r="T15" i="17"/>
  <c r="T15" i="23"/>
  <c r="S15" i="4"/>
  <c r="S15" i="23" s="1"/>
  <c r="S15" i="17"/>
  <c r="R15" i="4"/>
  <c r="R15" i="17"/>
  <c r="R15" i="23" s="1"/>
  <c r="Q15" i="4"/>
  <c r="Q15" i="17"/>
  <c r="Q15" i="23" s="1"/>
  <c r="P15" i="4"/>
  <c r="P15" i="23" s="1"/>
  <c r="P15" i="17"/>
  <c r="O15" i="4"/>
  <c r="O15" i="23" s="1"/>
  <c r="O15" i="17"/>
  <c r="N15" i="4"/>
  <c r="N15" i="23" s="1"/>
  <c r="N15" i="17"/>
  <c r="M15" i="4"/>
  <c r="M15" i="17"/>
  <c r="M15" i="23"/>
  <c r="L15" i="4"/>
  <c r="L15" i="17"/>
  <c r="L15" i="23"/>
  <c r="K15" i="4"/>
  <c r="K15" i="23" s="1"/>
  <c r="K15" i="17"/>
  <c r="J15" i="4"/>
  <c r="J15" i="17"/>
  <c r="J15" i="23" s="1"/>
  <c r="I15" i="4"/>
  <c r="I15" i="17"/>
  <c r="I15" i="23" s="1"/>
  <c r="H15" i="4"/>
  <c r="H15" i="23" s="1"/>
  <c r="H15" i="17"/>
  <c r="G15" i="4"/>
  <c r="G15" i="23" s="1"/>
  <c r="G15" i="17"/>
  <c r="F15" i="4"/>
  <c r="F15" i="23" s="1"/>
  <c r="F15" i="17"/>
  <c r="E15" i="4"/>
  <c r="E15" i="17"/>
  <c r="E15" i="23"/>
  <c r="D15" i="4"/>
  <c r="D15" i="17"/>
  <c r="D15" i="23"/>
  <c r="C15" i="4"/>
  <c r="C15" i="23" s="1"/>
  <c r="C15" i="17"/>
  <c r="B15" i="4"/>
  <c r="B15" i="17"/>
  <c r="B15" i="23" s="1"/>
  <c r="AE14" i="4"/>
  <c r="AE14" i="17"/>
  <c r="AE14" i="23" s="1"/>
  <c r="AD14" i="4"/>
  <c r="AD14" i="23" s="1"/>
  <c r="AD14" i="17"/>
  <c r="AC14" i="4"/>
  <c r="AC14" i="23" s="1"/>
  <c r="AC14" i="17"/>
  <c r="AB14" i="4"/>
  <c r="AB14" i="23" s="1"/>
  <c r="AB14" i="17"/>
  <c r="AA14" i="4"/>
  <c r="AA14" i="17"/>
  <c r="AA14" i="23"/>
  <c r="Z14" i="4"/>
  <c r="Z14" i="17"/>
  <c r="Z14" i="23"/>
  <c r="Y14" i="4"/>
  <c r="Y14" i="23" s="1"/>
  <c r="Y14" i="17"/>
  <c r="X14" i="4"/>
  <c r="X14" i="17"/>
  <c r="X14" i="23" s="1"/>
  <c r="W14" i="4"/>
  <c r="W14" i="17"/>
  <c r="W14" i="23" s="1"/>
  <c r="V14" i="4"/>
  <c r="V14" i="23" s="1"/>
  <c r="V14" i="17"/>
  <c r="U14" i="4"/>
  <c r="U14" i="23" s="1"/>
  <c r="U14" i="17"/>
  <c r="T14" i="4"/>
  <c r="T14" i="23" s="1"/>
  <c r="T14" i="17"/>
  <c r="S14" i="4"/>
  <c r="S14" i="17"/>
  <c r="S14" i="23"/>
  <c r="R14" i="4"/>
  <c r="R14" i="17"/>
  <c r="R14" i="23"/>
  <c r="Q14" i="4"/>
  <c r="Q14" i="23" s="1"/>
  <c r="Q14" i="17"/>
  <c r="P14" i="4"/>
  <c r="P14" i="17"/>
  <c r="P14" i="23" s="1"/>
  <c r="O14" i="4"/>
  <c r="O14" i="17"/>
  <c r="O14" i="23" s="1"/>
  <c r="N14" i="4"/>
  <c r="N14" i="23" s="1"/>
  <c r="N14" i="17"/>
  <c r="M14" i="4"/>
  <c r="M14" i="23" s="1"/>
  <c r="M14" i="17"/>
  <c r="L14" i="4"/>
  <c r="L14" i="23" s="1"/>
  <c r="L14" i="17"/>
  <c r="K14" i="4"/>
  <c r="K14" i="17"/>
  <c r="K14" i="23"/>
  <c r="J14" i="4"/>
  <c r="J14" i="17"/>
  <c r="J14" i="23"/>
  <c r="I14" i="4"/>
  <c r="I14" i="23" s="1"/>
  <c r="I14" i="17"/>
  <c r="H14" i="4"/>
  <c r="H14" i="17"/>
  <c r="H14" i="23" s="1"/>
  <c r="G14" i="4"/>
  <c r="G14" i="17"/>
  <c r="G14" i="23" s="1"/>
  <c r="F14" i="4"/>
  <c r="F14" i="23" s="1"/>
  <c r="F14" i="17"/>
  <c r="E14" i="4"/>
  <c r="E14" i="23" s="1"/>
  <c r="E14" i="17"/>
  <c r="D14" i="4"/>
  <c r="D14" i="23" s="1"/>
  <c r="D14" i="17"/>
  <c r="C14" i="4"/>
  <c r="C14" i="17"/>
  <c r="C14" i="23"/>
  <c r="B14" i="4"/>
  <c r="B14" i="17"/>
  <c r="B14" i="23"/>
  <c r="AE13" i="4"/>
  <c r="AE13" i="23" s="1"/>
  <c r="AE13" i="17"/>
  <c r="AD13" i="4"/>
  <c r="AD13" i="17"/>
  <c r="AD13" i="23" s="1"/>
  <c r="AC13" i="4"/>
  <c r="AC13" i="17"/>
  <c r="AC13" i="23" s="1"/>
  <c r="AB13" i="4"/>
  <c r="AB13" i="23" s="1"/>
  <c r="AB13" i="17"/>
  <c r="AA13" i="4"/>
  <c r="AA13" i="23" s="1"/>
  <c r="AA13" i="17"/>
  <c r="Z13" i="4"/>
  <c r="Z13" i="23" s="1"/>
  <c r="Z13" i="17"/>
  <c r="Y13" i="4"/>
  <c r="Y13" i="17"/>
  <c r="Y13" i="23"/>
  <c r="X13" i="4"/>
  <c r="X13" i="17"/>
  <c r="X13" i="23"/>
  <c r="W13" i="4"/>
  <c r="W13" i="23" s="1"/>
  <c r="W13" i="17"/>
  <c r="V13" i="4"/>
  <c r="V13" i="17"/>
  <c r="V13" i="23" s="1"/>
  <c r="U13" i="4"/>
  <c r="U13" i="17"/>
  <c r="U13" i="23" s="1"/>
  <c r="T13" i="4"/>
  <c r="T13" i="23" s="1"/>
  <c r="T13" i="17"/>
  <c r="S13" i="4"/>
  <c r="S13" i="23" s="1"/>
  <c r="S13" i="17"/>
  <c r="R13" i="4"/>
  <c r="R13" i="23" s="1"/>
  <c r="R13" i="17"/>
  <c r="Q13" i="4"/>
  <c r="Q13" i="17"/>
  <c r="Q13" i="23"/>
  <c r="P13" i="4"/>
  <c r="P13" i="17"/>
  <c r="P13" i="23"/>
  <c r="O13" i="4"/>
  <c r="O13" i="23" s="1"/>
  <c r="O13" i="17"/>
  <c r="N13" i="4"/>
  <c r="N13" i="17"/>
  <c r="N13" i="23" s="1"/>
  <c r="M13" i="4"/>
  <c r="M13" i="17"/>
  <c r="M13" i="23" s="1"/>
  <c r="L13" i="4"/>
  <c r="L13" i="23" s="1"/>
  <c r="L13" i="17"/>
  <c r="K13" i="4"/>
  <c r="K13" i="23" s="1"/>
  <c r="K13" i="17"/>
  <c r="J13" i="4"/>
  <c r="J13" i="23" s="1"/>
  <c r="J13" i="17"/>
  <c r="I13" i="4"/>
  <c r="I13" i="17"/>
  <c r="I13" i="23"/>
  <c r="H13" i="4"/>
  <c r="H13" i="17"/>
  <c r="H13" i="23"/>
  <c r="G13" i="4"/>
  <c r="G13" i="23" s="1"/>
  <c r="G13" i="17"/>
  <c r="F13" i="4"/>
  <c r="F13" i="17"/>
  <c r="F13" i="23" s="1"/>
  <c r="E13" i="4"/>
  <c r="E13" i="17"/>
  <c r="E13" i="23" s="1"/>
  <c r="D13" i="4"/>
  <c r="D13" i="23" s="1"/>
  <c r="D13" i="17"/>
  <c r="C13" i="4"/>
  <c r="C13" i="23" s="1"/>
  <c r="C13" i="17"/>
  <c r="B13" i="4"/>
  <c r="B13" i="23" s="1"/>
  <c r="B13" i="17"/>
  <c r="AE12" i="4"/>
  <c r="AE12" i="17"/>
  <c r="AE12" i="23"/>
  <c r="AD12" i="4"/>
  <c r="AD12" i="17"/>
  <c r="AD12" i="23"/>
  <c r="AC12" i="4"/>
  <c r="AC12" i="23" s="1"/>
  <c r="AC12" i="17"/>
  <c r="AB12" i="4"/>
  <c r="AB12" i="17"/>
  <c r="AB12" i="23" s="1"/>
  <c r="AA12" i="4"/>
  <c r="AA12" i="17"/>
  <c r="AA12" i="23" s="1"/>
  <c r="Z12" i="4"/>
  <c r="Z12" i="23" s="1"/>
  <c r="Z12" i="17"/>
  <c r="Y12" i="4"/>
  <c r="Y12" i="23" s="1"/>
  <c r="Y12" i="17"/>
  <c r="X12" i="4"/>
  <c r="X12" i="23" s="1"/>
  <c r="X12" i="17"/>
  <c r="W12" i="4"/>
  <c r="W12" i="17"/>
  <c r="W12" i="23"/>
  <c r="V12" i="4"/>
  <c r="V12" i="17"/>
  <c r="V12" i="23"/>
  <c r="U12" i="4"/>
  <c r="U12" i="23" s="1"/>
  <c r="U12" i="17"/>
  <c r="T12" i="4"/>
  <c r="T12" i="17"/>
  <c r="T12" i="23" s="1"/>
  <c r="S12" i="4"/>
  <c r="S12" i="17"/>
  <c r="S12" i="23" s="1"/>
  <c r="R12" i="4"/>
  <c r="R12" i="23" s="1"/>
  <c r="R12" i="17"/>
  <c r="Q12" i="4"/>
  <c r="Q12" i="23" s="1"/>
  <c r="Q12" i="17"/>
  <c r="P12" i="4"/>
  <c r="P12" i="23" s="1"/>
  <c r="P12" i="17"/>
  <c r="O12" i="4"/>
  <c r="O12" i="17"/>
  <c r="O12" i="23"/>
  <c r="N12" i="4"/>
  <c r="N12" i="17"/>
  <c r="N12" i="23"/>
  <c r="M12" i="4"/>
  <c r="M12" i="23" s="1"/>
  <c r="M12" i="17"/>
  <c r="L12" i="4"/>
  <c r="L12" i="17"/>
  <c r="L12" i="23" s="1"/>
  <c r="K12" i="4"/>
  <c r="K12" i="17"/>
  <c r="K12" i="23" s="1"/>
  <c r="J12" i="4"/>
  <c r="J12" i="23" s="1"/>
  <c r="J12" i="17"/>
  <c r="I12" i="4"/>
  <c r="I12" i="23" s="1"/>
  <c r="I12" i="17"/>
  <c r="H12" i="4"/>
  <c r="H12" i="23" s="1"/>
  <c r="H12" i="17"/>
  <c r="G12" i="4"/>
  <c r="G12" i="17"/>
  <c r="G12" i="23"/>
  <c r="F12" i="4"/>
  <c r="F12" i="17"/>
  <c r="F12" i="23"/>
  <c r="E12" i="4"/>
  <c r="E12" i="23" s="1"/>
  <c r="E12" i="17"/>
  <c r="D12" i="4"/>
  <c r="D12" i="17"/>
  <c r="D12" i="23" s="1"/>
  <c r="C12" i="4"/>
  <c r="C12" i="17"/>
  <c r="C12" i="23" s="1"/>
  <c r="B12" i="4"/>
  <c r="B12" i="23" s="1"/>
  <c r="B12" i="17"/>
  <c r="AE11" i="4"/>
  <c r="AE11" i="23" s="1"/>
  <c r="AE11" i="17"/>
  <c r="AD11" i="4"/>
  <c r="AD11" i="23" s="1"/>
  <c r="AD11" i="17"/>
  <c r="AC11" i="4"/>
  <c r="AC11" i="17"/>
  <c r="AC11" i="23"/>
  <c r="AB11" i="4"/>
  <c r="AB11" i="17"/>
  <c r="AB11" i="23"/>
  <c r="AA11" i="4"/>
  <c r="AA11" i="23" s="1"/>
  <c r="AA11" i="17"/>
  <c r="Z11" i="4"/>
  <c r="Z11" i="17"/>
  <c r="Z11" i="23" s="1"/>
  <c r="Y11" i="4"/>
  <c r="Y11" i="17"/>
  <c r="Y11" i="23" s="1"/>
  <c r="X11" i="4"/>
  <c r="X11" i="23" s="1"/>
  <c r="X11" i="17"/>
  <c r="W11" i="4"/>
  <c r="W11" i="23" s="1"/>
  <c r="W11" i="17"/>
  <c r="V11" i="4"/>
  <c r="V11" i="23" s="1"/>
  <c r="V11" i="17"/>
  <c r="U11" i="4"/>
  <c r="U11" i="17"/>
  <c r="U11" i="23"/>
  <c r="T11" i="4"/>
  <c r="T11" i="17"/>
  <c r="T11" i="23"/>
  <c r="S11" i="4"/>
  <c r="S11" i="23" s="1"/>
  <c r="S11" i="17"/>
  <c r="R11" i="4"/>
  <c r="R11" i="17"/>
  <c r="R11" i="23" s="1"/>
  <c r="Q11" i="4"/>
  <c r="Q11" i="17"/>
  <c r="Q11" i="23" s="1"/>
  <c r="P11" i="4"/>
  <c r="P11" i="23" s="1"/>
  <c r="P11" i="17"/>
  <c r="O11" i="4"/>
  <c r="O11" i="23" s="1"/>
  <c r="O11" i="17"/>
  <c r="N11" i="4"/>
  <c r="N11" i="23" s="1"/>
  <c r="N11" i="17"/>
  <c r="M11" i="4"/>
  <c r="M11" i="17"/>
  <c r="M11" i="23"/>
  <c r="L11" i="4"/>
  <c r="L11" i="17"/>
  <c r="L11" i="23"/>
  <c r="K11" i="4"/>
  <c r="K11" i="23" s="1"/>
  <c r="K11" i="17"/>
  <c r="J11" i="4"/>
  <c r="J11" i="17"/>
  <c r="J11" i="23" s="1"/>
  <c r="I11" i="4"/>
  <c r="I11" i="17"/>
  <c r="I11" i="23" s="1"/>
  <c r="H11" i="4"/>
  <c r="H11" i="23" s="1"/>
  <c r="H11" i="17"/>
  <c r="G11" i="4"/>
  <c r="G11" i="23" s="1"/>
  <c r="G11" i="17"/>
  <c r="F11" i="4"/>
  <c r="F11" i="23" s="1"/>
  <c r="F11" i="17"/>
  <c r="E11" i="4"/>
  <c r="E11" i="17"/>
  <c r="E11" i="23"/>
  <c r="D11" i="4"/>
  <c r="D11" i="17"/>
  <c r="D11" i="23"/>
  <c r="C11" i="4"/>
  <c r="C11" i="23" s="1"/>
  <c r="C11" i="17"/>
  <c r="B11" i="4"/>
  <c r="B11" i="17"/>
  <c r="B11" i="23" s="1"/>
  <c r="AE10" i="4"/>
  <c r="AE10" i="17"/>
  <c r="AE10" i="23" s="1"/>
  <c r="AD10" i="4"/>
  <c r="AD10" i="23" s="1"/>
  <c r="AD10" i="17"/>
  <c r="AC10" i="4"/>
  <c r="AC10" i="23" s="1"/>
  <c r="AC10" i="17"/>
  <c r="AB10" i="4"/>
  <c r="AB10" i="23" s="1"/>
  <c r="AB10" i="17"/>
  <c r="AA10" i="4"/>
  <c r="AA10" i="17"/>
  <c r="AA10" i="23"/>
  <c r="Z10" i="4"/>
  <c r="Z10" i="17"/>
  <c r="Z10" i="23"/>
  <c r="Y10" i="4"/>
  <c r="Y10" i="23" s="1"/>
  <c r="Y10" i="17"/>
  <c r="X10" i="4"/>
  <c r="X10" i="17"/>
  <c r="X10" i="23" s="1"/>
  <c r="W10" i="4"/>
  <c r="W10" i="17"/>
  <c r="W10" i="23" s="1"/>
  <c r="V10" i="4"/>
  <c r="V10" i="23" s="1"/>
  <c r="V10" i="17"/>
  <c r="U10" i="4"/>
  <c r="U10" i="23" s="1"/>
  <c r="U10" i="17"/>
  <c r="T10" i="4"/>
  <c r="T10" i="23" s="1"/>
  <c r="T10" i="17"/>
  <c r="S10" i="4"/>
  <c r="S10" i="17"/>
  <c r="S10" i="23"/>
  <c r="R10" i="4"/>
  <c r="R10" i="17"/>
  <c r="R10" i="23"/>
  <c r="Q10" i="4"/>
  <c r="Q10" i="23" s="1"/>
  <c r="Q10" i="17"/>
  <c r="P10" i="4"/>
  <c r="P10" i="17"/>
  <c r="P10" i="23" s="1"/>
  <c r="O10" i="4"/>
  <c r="O10" i="17"/>
  <c r="O10" i="23" s="1"/>
  <c r="N10" i="4"/>
  <c r="N10" i="23" s="1"/>
  <c r="N10" i="17"/>
  <c r="M10" i="4"/>
  <c r="M10" i="23" s="1"/>
  <c r="M10" i="17"/>
  <c r="L10" i="4"/>
  <c r="L10" i="23" s="1"/>
  <c r="L10" i="17"/>
  <c r="K10" i="4"/>
  <c r="K10" i="17"/>
  <c r="K10" i="23"/>
  <c r="J10" i="4"/>
  <c r="J10" i="17"/>
  <c r="J10" i="23"/>
  <c r="I10" i="4"/>
  <c r="I10" i="23" s="1"/>
  <c r="I10" i="17"/>
  <c r="H10" i="4"/>
  <c r="H10" i="17"/>
  <c r="H10" i="23" s="1"/>
  <c r="G10" i="4"/>
  <c r="G10" i="17"/>
  <c r="G10" i="23" s="1"/>
  <c r="F10" i="4"/>
  <c r="F10" i="23" s="1"/>
  <c r="F10" i="17"/>
  <c r="E10" i="4"/>
  <c r="E10" i="23" s="1"/>
  <c r="E10" i="17"/>
  <c r="D10" i="4"/>
  <c r="D10" i="23" s="1"/>
  <c r="D10" i="17"/>
  <c r="C10" i="4"/>
  <c r="C10" i="17"/>
  <c r="C10" i="23"/>
  <c r="B10" i="4"/>
  <c r="B10" i="17"/>
  <c r="B10" i="23"/>
  <c r="AE9" i="4"/>
  <c r="AE9" i="23" s="1"/>
  <c r="AE9" i="17"/>
  <c r="AD9" i="4"/>
  <c r="AD9" i="17"/>
  <c r="AD9" i="23" s="1"/>
  <c r="AC9" i="4"/>
  <c r="AC9" i="17"/>
  <c r="AC9" i="23" s="1"/>
  <c r="AB9" i="4"/>
  <c r="AB9" i="23" s="1"/>
  <c r="AB9" i="17"/>
  <c r="AA9" i="4"/>
  <c r="AA9" i="23" s="1"/>
  <c r="AA9" i="17"/>
  <c r="Z9" i="4"/>
  <c r="Z9" i="23" s="1"/>
  <c r="Z9" i="17"/>
  <c r="Y9" i="4"/>
  <c r="Y9" i="17"/>
  <c r="Y9" i="23"/>
  <c r="X9" i="4"/>
  <c r="X9" i="17"/>
  <c r="X9" i="23"/>
  <c r="W9" i="4"/>
  <c r="W9" i="23" s="1"/>
  <c r="W9" i="17"/>
  <c r="V9" i="4"/>
  <c r="V9" i="17"/>
  <c r="V9" i="23" s="1"/>
  <c r="U9" i="4"/>
  <c r="U9" i="17"/>
  <c r="U9" i="23" s="1"/>
  <c r="T9" i="4"/>
  <c r="T9" i="23" s="1"/>
  <c r="T9" i="17"/>
  <c r="S9" i="4"/>
  <c r="S9" i="23" s="1"/>
  <c r="S9" i="17"/>
  <c r="R9" i="4"/>
  <c r="R9" i="23" s="1"/>
  <c r="R9" i="17"/>
  <c r="Q9" i="4"/>
  <c r="Q9" i="17"/>
  <c r="Q9" i="23"/>
  <c r="P9" i="4"/>
  <c r="P9" i="17"/>
  <c r="P9" i="23"/>
  <c r="O9" i="4"/>
  <c r="O9" i="23" s="1"/>
  <c r="O9" i="17"/>
  <c r="N9" i="4"/>
  <c r="N9" i="17"/>
  <c r="N9" i="23" s="1"/>
  <c r="M9" i="4"/>
  <c r="M9" i="17"/>
  <c r="M9" i="23" s="1"/>
  <c r="L9" i="4"/>
  <c r="L9" i="23" s="1"/>
  <c r="L9" i="17"/>
  <c r="K9" i="4"/>
  <c r="K9" i="23" s="1"/>
  <c r="K9" i="17"/>
  <c r="J9" i="4"/>
  <c r="J9" i="23" s="1"/>
  <c r="J9" i="17"/>
  <c r="I9" i="4"/>
  <c r="I9" i="17"/>
  <c r="I9" i="23"/>
  <c r="H9" i="4"/>
  <c r="H9" i="17"/>
  <c r="H9" i="23"/>
  <c r="G9" i="4"/>
  <c r="G9" i="23" s="1"/>
  <c r="G9" i="17"/>
  <c r="F9" i="4"/>
  <c r="F9" i="17"/>
  <c r="F9" i="23" s="1"/>
  <c r="E9" i="4"/>
  <c r="E9" i="17"/>
  <c r="E9" i="23" s="1"/>
  <c r="D9" i="4"/>
  <c r="D9" i="23" s="1"/>
  <c r="D9" i="17"/>
  <c r="C9" i="4"/>
  <c r="C9" i="23" s="1"/>
  <c r="C9" i="17"/>
  <c r="B9" i="4"/>
  <c r="B9" i="23" s="1"/>
  <c r="B9" i="17"/>
  <c r="AE8" i="4"/>
  <c r="AE8" i="17"/>
  <c r="AE8" i="23"/>
  <c r="AD8" i="4"/>
  <c r="AD8" i="17"/>
  <c r="AD8" i="23"/>
  <c r="AC8" i="4"/>
  <c r="AC8" i="23" s="1"/>
  <c r="AC8" i="17"/>
  <c r="AB8" i="4"/>
  <c r="AB8" i="17"/>
  <c r="AB8" i="23" s="1"/>
  <c r="AA8" i="4"/>
  <c r="AA8" i="17"/>
  <c r="AA8" i="23" s="1"/>
  <c r="Z8" i="4"/>
  <c r="Z8" i="23" s="1"/>
  <c r="Z8" i="17"/>
  <c r="Y8" i="4"/>
  <c r="Y8" i="23" s="1"/>
  <c r="Y8" i="17"/>
  <c r="X8" i="4"/>
  <c r="X8" i="23" s="1"/>
  <c r="X8" i="17"/>
  <c r="W8" i="4"/>
  <c r="W8" i="17"/>
  <c r="W8" i="23"/>
  <c r="V8" i="4"/>
  <c r="V8" i="17"/>
  <c r="V8" i="23"/>
  <c r="U8" i="4"/>
  <c r="U8" i="23" s="1"/>
  <c r="U8" i="17"/>
  <c r="T8" i="4"/>
  <c r="T8" i="17"/>
  <c r="T8" i="23" s="1"/>
  <c r="S8" i="4"/>
  <c r="S8" i="17"/>
  <c r="S8" i="23" s="1"/>
  <c r="R8" i="4"/>
  <c r="R8" i="23" s="1"/>
  <c r="R8" i="17"/>
  <c r="Q8" i="4"/>
  <c r="Q8" i="23" s="1"/>
  <c r="Q8" i="17"/>
  <c r="P8" i="4"/>
  <c r="P8" i="23" s="1"/>
  <c r="P8" i="17"/>
  <c r="O8" i="4"/>
  <c r="O8" i="17"/>
  <c r="O8" i="23"/>
  <c r="N8" i="4"/>
  <c r="N8" i="17"/>
  <c r="N8" i="23"/>
  <c r="M8" i="4"/>
  <c r="M8" i="23" s="1"/>
  <c r="M8" i="17"/>
  <c r="L8" i="4"/>
  <c r="L8" i="17"/>
  <c r="L8" i="23" s="1"/>
  <c r="K8" i="4"/>
  <c r="K8" i="17"/>
  <c r="K8" i="23" s="1"/>
  <c r="J8" i="4"/>
  <c r="J8" i="23" s="1"/>
  <c r="J8" i="17"/>
  <c r="I8" i="4"/>
  <c r="I8" i="23" s="1"/>
  <c r="I8" i="17"/>
  <c r="H8" i="4"/>
  <c r="H8" i="23" s="1"/>
  <c r="H8" i="17"/>
  <c r="G8" i="4"/>
  <c r="G8" i="17"/>
  <c r="G8" i="23"/>
  <c r="F8" i="4"/>
  <c r="F8" i="17"/>
  <c r="F8" i="23"/>
  <c r="E8" i="4"/>
  <c r="E8" i="23" s="1"/>
  <c r="E8" i="17"/>
  <c r="D8" i="4"/>
  <c r="D8" i="17"/>
  <c r="D8" i="23" s="1"/>
  <c r="C8" i="4"/>
  <c r="C8" i="17"/>
  <c r="C8" i="23" s="1"/>
  <c r="B8" i="4"/>
  <c r="B8" i="23" s="1"/>
  <c r="B8" i="17"/>
  <c r="AE7" i="4"/>
  <c r="AE7" i="23" s="1"/>
  <c r="AE7" i="17"/>
  <c r="AD7" i="4"/>
  <c r="AD7" i="23" s="1"/>
  <c r="AD7" i="17"/>
  <c r="AC7" i="4"/>
  <c r="AC7" i="17"/>
  <c r="AC7" i="23"/>
  <c r="AB7" i="4"/>
  <c r="AB7" i="17"/>
  <c r="AB7" i="23"/>
  <c r="AA7" i="4"/>
  <c r="AA7" i="23" s="1"/>
  <c r="AA7" i="17"/>
  <c r="Z7" i="4"/>
  <c r="Z7" i="17"/>
  <c r="Z7" i="23" s="1"/>
  <c r="Y7" i="4"/>
  <c r="Y7" i="17"/>
  <c r="Y7" i="23" s="1"/>
  <c r="X7" i="4"/>
  <c r="X7" i="23" s="1"/>
  <c r="X7" i="17"/>
  <c r="W7" i="4"/>
  <c r="W7" i="23" s="1"/>
  <c r="W7" i="17"/>
  <c r="V7" i="4"/>
  <c r="V7" i="23" s="1"/>
  <c r="V7" i="17"/>
  <c r="U7" i="4"/>
  <c r="U7" i="17"/>
  <c r="U7" i="23"/>
  <c r="T7" i="4"/>
  <c r="T7" i="17"/>
  <c r="T7" i="23"/>
  <c r="S7" i="4"/>
  <c r="S7" i="23" s="1"/>
  <c r="S7" i="17"/>
  <c r="R7" i="4"/>
  <c r="R7" i="17"/>
  <c r="R7" i="23" s="1"/>
  <c r="Q7" i="4"/>
  <c r="Q7" i="17"/>
  <c r="Q7" i="23" s="1"/>
  <c r="P7" i="4"/>
  <c r="P7" i="23" s="1"/>
  <c r="P7" i="17"/>
  <c r="O7" i="4"/>
  <c r="O7" i="23" s="1"/>
  <c r="O7" i="17"/>
  <c r="N7" i="4"/>
  <c r="N7" i="23" s="1"/>
  <c r="N7" i="17"/>
  <c r="M7" i="4"/>
  <c r="M7" i="17"/>
  <c r="M7" i="23"/>
  <c r="L7" i="4"/>
  <c r="L7" i="17"/>
  <c r="L7" i="23"/>
  <c r="K7" i="4"/>
  <c r="K7" i="23" s="1"/>
  <c r="K7" i="17"/>
  <c r="J7" i="4"/>
  <c r="J7" i="17"/>
  <c r="J7" i="23" s="1"/>
  <c r="I7" i="4"/>
  <c r="I7" i="17"/>
  <c r="I7" i="23" s="1"/>
  <c r="H7" i="4"/>
  <c r="H7" i="23" s="1"/>
  <c r="H7" i="17"/>
  <c r="G7" i="4"/>
  <c r="G7" i="23" s="1"/>
  <c r="G7" i="17"/>
  <c r="F7" i="4"/>
  <c r="F7" i="23" s="1"/>
  <c r="F7" i="17"/>
  <c r="E7" i="4"/>
  <c r="E7" i="17"/>
  <c r="E7" i="23"/>
  <c r="D7" i="4"/>
  <c r="D7" i="17"/>
  <c r="D7" i="23"/>
  <c r="C7" i="4"/>
  <c r="C7" i="23" s="1"/>
  <c r="C7" i="17"/>
  <c r="B7" i="4"/>
  <c r="B7" i="17"/>
  <c r="B7" i="23" s="1"/>
  <c r="AE6" i="4"/>
  <c r="AE6" i="17"/>
  <c r="AE6" i="23" s="1"/>
  <c r="AD6" i="4"/>
  <c r="AD6" i="23" s="1"/>
  <c r="AD6" i="17"/>
  <c r="AC6" i="4"/>
  <c r="AC6" i="23" s="1"/>
  <c r="AC6" i="17"/>
  <c r="AB6" i="4"/>
  <c r="AB6" i="23" s="1"/>
  <c r="AB6" i="17"/>
  <c r="AA6" i="4"/>
  <c r="AA6" i="17"/>
  <c r="AA6" i="23"/>
  <c r="Z6" i="4"/>
  <c r="Z6" i="17"/>
  <c r="Z6" i="23"/>
  <c r="Y6" i="4"/>
  <c r="Y6" i="23" s="1"/>
  <c r="Y6" i="17"/>
  <c r="X6" i="4"/>
  <c r="X6" i="17"/>
  <c r="X6" i="23" s="1"/>
  <c r="W6" i="4"/>
  <c r="W6" i="17"/>
  <c r="W6" i="23" s="1"/>
  <c r="V6" i="4"/>
  <c r="V6" i="23" s="1"/>
  <c r="V6" i="17"/>
  <c r="U6" i="4"/>
  <c r="U6" i="23" s="1"/>
  <c r="U6" i="17"/>
  <c r="T6" i="4"/>
  <c r="T6" i="23" s="1"/>
  <c r="T6" i="17"/>
  <c r="S6" i="4"/>
  <c r="S6" i="17"/>
  <c r="S6" i="23"/>
  <c r="R6" i="4"/>
  <c r="R6" i="17"/>
  <c r="R6" i="23"/>
  <c r="Q6" i="4"/>
  <c r="Q6" i="17"/>
  <c r="P6" i="4"/>
  <c r="P6" i="17"/>
  <c r="P6" i="23" s="1"/>
  <c r="O6" i="4"/>
  <c r="O6" i="17"/>
  <c r="O6" i="23" s="1"/>
  <c r="N6" i="4"/>
  <c r="N6" i="23" s="1"/>
  <c r="N6" i="17"/>
  <c r="M6" i="4"/>
  <c r="M6" i="23" s="1"/>
  <c r="M6" i="17"/>
  <c r="L6" i="4"/>
  <c r="L6" i="23" s="1"/>
  <c r="L6" i="17"/>
  <c r="K6" i="4"/>
  <c r="K6" i="17"/>
  <c r="K6" i="23"/>
  <c r="J6" i="4"/>
  <c r="J6" i="23" s="1"/>
  <c r="J6" i="17"/>
  <c r="I6" i="4"/>
  <c r="I6" i="23" s="1"/>
  <c r="I6" i="17"/>
  <c r="H6" i="4"/>
  <c r="H6" i="17"/>
  <c r="H6" i="23" s="1"/>
  <c r="G6" i="4"/>
  <c r="G6" i="17"/>
  <c r="G6" i="23" s="1"/>
  <c r="F6" i="4"/>
  <c r="F6" i="23" s="1"/>
  <c r="F6" i="17"/>
  <c r="E6" i="4"/>
  <c r="E6" i="17"/>
  <c r="D6" i="4"/>
  <c r="D6" i="17"/>
  <c r="D6" i="23" s="1"/>
  <c r="C6" i="4"/>
  <c r="C6" i="17"/>
  <c r="C6" i="23"/>
  <c r="B6" i="4"/>
  <c r="B6" i="23" s="1"/>
  <c r="B6" i="17"/>
  <c r="AE107" i="24"/>
  <c r="AD107" i="24"/>
  <c r="BJ107" i="24" s="1"/>
  <c r="AC107" i="24"/>
  <c r="AB107" i="24"/>
  <c r="BH107" i="24" s="1"/>
  <c r="AA107" i="24"/>
  <c r="Z107" i="24"/>
  <c r="Y107" i="24"/>
  <c r="X107" i="24"/>
  <c r="W107" i="24"/>
  <c r="BC107" i="24" s="1"/>
  <c r="V107" i="24"/>
  <c r="BB107" i="24" s="1"/>
  <c r="U107" i="24"/>
  <c r="T107" i="24"/>
  <c r="S107" i="24"/>
  <c r="R107" i="24"/>
  <c r="Q107" i="24"/>
  <c r="P107" i="24"/>
  <c r="O107" i="24"/>
  <c r="N107" i="24"/>
  <c r="AT107" i="24" s="1"/>
  <c r="M107" i="24"/>
  <c r="AS107" i="24" s="1"/>
  <c r="L107" i="24"/>
  <c r="K107" i="24"/>
  <c r="J107" i="24"/>
  <c r="I107" i="24"/>
  <c r="H107" i="24"/>
  <c r="G107" i="24"/>
  <c r="AM107" i="24" s="1"/>
  <c r="F107" i="24"/>
  <c r="AL107" i="24" s="1"/>
  <c r="E107" i="24"/>
  <c r="D107" i="24"/>
  <c r="AJ107" i="24" s="1"/>
  <c r="C107" i="24"/>
  <c r="B107" i="24"/>
  <c r="AE106" i="24"/>
  <c r="AD106" i="24"/>
  <c r="AC106" i="24"/>
  <c r="AB106" i="24"/>
  <c r="BH106" i="24" s="1"/>
  <c r="AA106" i="24"/>
  <c r="Z106" i="24"/>
  <c r="Y106" i="24"/>
  <c r="X106" i="24"/>
  <c r="W106" i="24"/>
  <c r="V106" i="24"/>
  <c r="U106" i="24"/>
  <c r="T106" i="24"/>
  <c r="AZ106" i="24" s="1"/>
  <c r="S106" i="24"/>
  <c r="R106" i="24"/>
  <c r="AX106" i="24" s="1"/>
  <c r="Q106" i="24"/>
  <c r="P106" i="24"/>
  <c r="O106" i="24"/>
  <c r="N106" i="24"/>
  <c r="M106" i="24"/>
  <c r="AS106" i="24" s="1"/>
  <c r="L106" i="24"/>
  <c r="AR106" i="24" s="1"/>
  <c r="K106" i="24"/>
  <c r="J106" i="24"/>
  <c r="AP106" i="24" s="1"/>
  <c r="I106" i="24"/>
  <c r="H106" i="24"/>
  <c r="G106" i="24"/>
  <c r="F106" i="24"/>
  <c r="E106" i="24"/>
  <c r="D106" i="24"/>
  <c r="AJ106" i="24" s="1"/>
  <c r="C106" i="24"/>
  <c r="B106" i="24"/>
  <c r="AH106" i="24" s="1"/>
  <c r="AE105" i="24"/>
  <c r="AD105" i="24"/>
  <c r="AC105" i="24"/>
  <c r="AB105" i="24"/>
  <c r="BH105" i="24" s="1"/>
  <c r="AA105" i="24"/>
  <c r="Z105" i="24"/>
  <c r="BF105" i="24" s="1"/>
  <c r="Y105" i="24"/>
  <c r="X105" i="24"/>
  <c r="BD105" i="24" s="1"/>
  <c r="W105" i="24"/>
  <c r="V105" i="24"/>
  <c r="U105" i="24"/>
  <c r="T105" i="24"/>
  <c r="S105" i="24"/>
  <c r="AY105" i="24" s="1"/>
  <c r="R105" i="24"/>
  <c r="AX105" i="24" s="1"/>
  <c r="Q105" i="24"/>
  <c r="P105" i="24"/>
  <c r="AV105" i="24" s="1"/>
  <c r="O105" i="24"/>
  <c r="N105" i="24"/>
  <c r="M105" i="24"/>
  <c r="L105" i="24"/>
  <c r="K105" i="24"/>
  <c r="J105" i="24"/>
  <c r="AP105" i="24" s="1"/>
  <c r="I105" i="24"/>
  <c r="AO105" i="24" s="1"/>
  <c r="H105" i="24"/>
  <c r="AN105" i="24" s="1"/>
  <c r="G105" i="24"/>
  <c r="F105" i="24"/>
  <c r="E105" i="24"/>
  <c r="D105" i="24"/>
  <c r="C105" i="24"/>
  <c r="AI105" i="24" s="1"/>
  <c r="B105" i="24"/>
  <c r="AH105" i="24" s="1"/>
  <c r="AE104" i="24"/>
  <c r="AD104" i="24"/>
  <c r="BJ104" i="24" s="1"/>
  <c r="AC104" i="24"/>
  <c r="AB104" i="24"/>
  <c r="BH104" i="24" s="1"/>
  <c r="AA104" i="24"/>
  <c r="Z104" i="24"/>
  <c r="Y104" i="24"/>
  <c r="X104" i="24"/>
  <c r="BD104" i="24" s="1"/>
  <c r="W104" i="24"/>
  <c r="V104" i="24"/>
  <c r="U104" i="24"/>
  <c r="T104" i="24"/>
  <c r="AZ104" i="24" s="1"/>
  <c r="S104" i="24"/>
  <c r="R104" i="24"/>
  <c r="Q104" i="24"/>
  <c r="P104" i="24"/>
  <c r="AV104" i="24" s="1"/>
  <c r="O104" i="24"/>
  <c r="N104" i="24"/>
  <c r="M104" i="24"/>
  <c r="L104" i="24"/>
  <c r="AR104" i="24" s="1"/>
  <c r="K104" i="24"/>
  <c r="J104" i="24"/>
  <c r="I104" i="24"/>
  <c r="AO104" i="24" s="1"/>
  <c r="H104" i="24"/>
  <c r="AN104" i="24" s="1"/>
  <c r="G104" i="24"/>
  <c r="F104" i="24"/>
  <c r="E104" i="24"/>
  <c r="D104" i="24"/>
  <c r="AJ104" i="24" s="1"/>
  <c r="C104" i="24"/>
  <c r="B104" i="24"/>
  <c r="AE103" i="24"/>
  <c r="AD103" i="24"/>
  <c r="BJ103" i="24" s="1"/>
  <c r="AC103" i="24"/>
  <c r="AB103" i="24"/>
  <c r="AA103" i="24"/>
  <c r="Z103" i="24"/>
  <c r="BF103" i="24" s="1"/>
  <c r="Y103" i="24"/>
  <c r="X103" i="24"/>
  <c r="BD103" i="24" s="1"/>
  <c r="W103" i="24"/>
  <c r="V103" i="24"/>
  <c r="BB103" i="24" s="1"/>
  <c r="U103" i="24"/>
  <c r="T103" i="24"/>
  <c r="AZ103" i="24" s="1"/>
  <c r="S103" i="24"/>
  <c r="R103" i="24"/>
  <c r="AX103" i="24" s="1"/>
  <c r="Q103" i="24"/>
  <c r="P103" i="24"/>
  <c r="O103" i="24"/>
  <c r="AU103" i="24" s="1"/>
  <c r="N103" i="24"/>
  <c r="AT103" i="24" s="1"/>
  <c r="M103" i="24"/>
  <c r="L103" i="24"/>
  <c r="K103" i="24"/>
  <c r="J103" i="24"/>
  <c r="AP103" i="24" s="1"/>
  <c r="I103" i="24"/>
  <c r="H103" i="24"/>
  <c r="G103" i="24"/>
  <c r="F103" i="24"/>
  <c r="AL103" i="24" s="1"/>
  <c r="E103" i="24"/>
  <c r="AK103" i="24" s="1"/>
  <c r="D103" i="24"/>
  <c r="C103" i="24"/>
  <c r="B103" i="24"/>
  <c r="AH103" i="24" s="1"/>
  <c r="AE102" i="24"/>
  <c r="AD102" i="24"/>
  <c r="AC102" i="24"/>
  <c r="BI102" i="24" s="1"/>
  <c r="AB102" i="24"/>
  <c r="BH102" i="24" s="1"/>
  <c r="AA102" i="24"/>
  <c r="Z102" i="24"/>
  <c r="BF102" i="24" s="1"/>
  <c r="Y102" i="24"/>
  <c r="X102" i="24"/>
  <c r="BD102" i="24" s="1"/>
  <c r="W102" i="24"/>
  <c r="V102" i="24"/>
  <c r="U102" i="24"/>
  <c r="T102" i="24"/>
  <c r="AZ102" i="24" s="1"/>
  <c r="S102" i="24"/>
  <c r="R102" i="24"/>
  <c r="AX102" i="24" s="1"/>
  <c r="Q102" i="24"/>
  <c r="P102" i="24"/>
  <c r="AV102" i="24" s="1"/>
  <c r="O102" i="24"/>
  <c r="N102" i="24"/>
  <c r="M102" i="24"/>
  <c r="L102" i="24"/>
  <c r="AR102" i="24" s="1"/>
  <c r="K102" i="24"/>
  <c r="J102" i="24"/>
  <c r="AP102" i="24" s="1"/>
  <c r="I102" i="24"/>
  <c r="H102" i="24"/>
  <c r="AN102" i="24" s="1"/>
  <c r="G102" i="24"/>
  <c r="F102" i="24"/>
  <c r="E102" i="24"/>
  <c r="AK102" i="24" s="1"/>
  <c r="D102" i="24"/>
  <c r="AJ102" i="24" s="1"/>
  <c r="C102" i="24"/>
  <c r="B102" i="24"/>
  <c r="AE101" i="24"/>
  <c r="AD101" i="24"/>
  <c r="BJ101" i="24" s="1"/>
  <c r="AC101" i="24"/>
  <c r="AB101" i="24"/>
  <c r="AA101" i="24"/>
  <c r="Z101" i="24"/>
  <c r="BF101" i="24" s="1"/>
  <c r="Y101" i="24"/>
  <c r="X101" i="24"/>
  <c r="BD101" i="24" s="1"/>
  <c r="W101" i="24"/>
  <c r="V101" i="24"/>
  <c r="BB101" i="24" s="1"/>
  <c r="U101" i="24"/>
  <c r="T101" i="24"/>
  <c r="AZ101" i="24" s="1"/>
  <c r="S101" i="24"/>
  <c r="R101" i="24"/>
  <c r="AX101" i="24" s="1"/>
  <c r="Q101" i="24"/>
  <c r="P101" i="24"/>
  <c r="AV101" i="24" s="1"/>
  <c r="O101" i="24"/>
  <c r="N101" i="24"/>
  <c r="AT101" i="24" s="1"/>
  <c r="M101" i="24"/>
  <c r="L101" i="24"/>
  <c r="K101" i="24"/>
  <c r="AQ101" i="24" s="1"/>
  <c r="J101" i="24"/>
  <c r="AP101" i="24" s="1"/>
  <c r="I101" i="24"/>
  <c r="H101" i="24"/>
  <c r="AN101" i="24" s="1"/>
  <c r="G101" i="24"/>
  <c r="F101" i="24"/>
  <c r="AL101" i="24" s="1"/>
  <c r="E101" i="24"/>
  <c r="D101" i="24"/>
  <c r="C101" i="24"/>
  <c r="B101" i="24"/>
  <c r="AH101" i="24" s="1"/>
  <c r="AE100" i="24"/>
  <c r="BK100" i="24" s="1"/>
  <c r="AD100" i="24"/>
  <c r="BJ100" i="24" s="1"/>
  <c r="AC100" i="24"/>
  <c r="AB100" i="24"/>
  <c r="BH100" i="24" s="1"/>
  <c r="AA100" i="24"/>
  <c r="Z100" i="24"/>
  <c r="Y100" i="24"/>
  <c r="BE100" i="24" s="1"/>
  <c r="X100" i="24"/>
  <c r="BD100" i="24" s="1"/>
  <c r="W100" i="24"/>
  <c r="V100" i="24"/>
  <c r="BB100" i="24" s="1"/>
  <c r="U100" i="24"/>
  <c r="T100" i="24"/>
  <c r="AZ100" i="24" s="1"/>
  <c r="S100" i="24"/>
  <c r="R100" i="24"/>
  <c r="Q100" i="24"/>
  <c r="P100" i="24"/>
  <c r="AV100" i="24" s="1"/>
  <c r="O100" i="24"/>
  <c r="N100" i="24"/>
  <c r="M100" i="24"/>
  <c r="L100" i="24"/>
  <c r="AR100" i="24" s="1"/>
  <c r="K100" i="24"/>
  <c r="J100" i="24"/>
  <c r="I100" i="24"/>
  <c r="H100" i="24"/>
  <c r="AN100" i="24" s="1"/>
  <c r="G100" i="24"/>
  <c r="F100" i="24"/>
  <c r="AL100" i="24" s="1"/>
  <c r="E100" i="24"/>
  <c r="D100" i="24"/>
  <c r="AJ100" i="24" s="1"/>
  <c r="C100" i="24"/>
  <c r="B100" i="24"/>
  <c r="AE99" i="24"/>
  <c r="BK99" i="24" s="1"/>
  <c r="AD99" i="24"/>
  <c r="BJ99" i="24" s="1"/>
  <c r="AC99" i="24"/>
  <c r="BI99" i="24" s="1"/>
  <c r="AB99" i="24"/>
  <c r="AA99" i="24"/>
  <c r="Z99" i="24"/>
  <c r="BF99" i="24" s="1"/>
  <c r="Y99" i="24"/>
  <c r="X99" i="24"/>
  <c r="BD99" i="24" s="1"/>
  <c r="W99" i="24"/>
  <c r="V99" i="24"/>
  <c r="U99" i="24"/>
  <c r="BA99" i="24" s="1"/>
  <c r="T99" i="24"/>
  <c r="AZ99" i="24" s="1"/>
  <c r="S99" i="24"/>
  <c r="R99" i="24"/>
  <c r="AX99" i="24" s="1"/>
  <c r="Q99" i="24"/>
  <c r="P99" i="24"/>
  <c r="O99" i="24"/>
  <c r="AU99" i="24" s="1"/>
  <c r="N99" i="24"/>
  <c r="AT99" i="24" s="1"/>
  <c r="M99" i="24"/>
  <c r="AS99" i="24" s="1"/>
  <c r="L99" i="24"/>
  <c r="AR99" i="24" s="1"/>
  <c r="K99" i="24"/>
  <c r="J99" i="24"/>
  <c r="AP99" i="24" s="1"/>
  <c r="I99" i="24"/>
  <c r="H99" i="24"/>
  <c r="G99" i="24"/>
  <c r="F99" i="24"/>
  <c r="AL99" i="24" s="1"/>
  <c r="E99" i="24"/>
  <c r="AK99" i="24" s="1"/>
  <c r="D99" i="24"/>
  <c r="C99" i="24"/>
  <c r="B99" i="24"/>
  <c r="AH99" i="24" s="1"/>
  <c r="AE98" i="24"/>
  <c r="AD98" i="24"/>
  <c r="AC98" i="24"/>
  <c r="BI98" i="24" s="1"/>
  <c r="AB98" i="24"/>
  <c r="AA98" i="24"/>
  <c r="BG98" i="24" s="1"/>
  <c r="Z98" i="24"/>
  <c r="BF98" i="24" s="1"/>
  <c r="Y98" i="24"/>
  <c r="X98" i="24"/>
  <c r="BD98" i="24" s="1"/>
  <c r="W98" i="24"/>
  <c r="V98" i="24"/>
  <c r="U98" i="24"/>
  <c r="BA98" i="24" s="1"/>
  <c r="T98" i="24"/>
  <c r="AZ98" i="24" s="1"/>
  <c r="S98" i="24"/>
  <c r="AY98" i="24" s="1"/>
  <c r="R98" i="24"/>
  <c r="AX98" i="24" s="1"/>
  <c r="Q98" i="24"/>
  <c r="P98" i="24"/>
  <c r="AV98" i="24" s="1"/>
  <c r="O98" i="24"/>
  <c r="N98" i="24"/>
  <c r="M98" i="24"/>
  <c r="L98" i="24"/>
  <c r="K98" i="24"/>
  <c r="AQ98" i="24" s="1"/>
  <c r="J98" i="24"/>
  <c r="AP98" i="24" s="1"/>
  <c r="I98" i="24"/>
  <c r="H98" i="24"/>
  <c r="AN98" i="24" s="1"/>
  <c r="G98" i="24"/>
  <c r="F98" i="24"/>
  <c r="E98" i="24"/>
  <c r="AK98" i="24" s="1"/>
  <c r="D98" i="24"/>
  <c r="C98" i="24"/>
  <c r="AI98" i="24" s="1"/>
  <c r="B98" i="24"/>
  <c r="AH98" i="24" s="1"/>
  <c r="AE97" i="24"/>
  <c r="AD97" i="24"/>
  <c r="BJ97" i="24" s="1"/>
  <c r="AC97" i="24"/>
  <c r="AB97" i="24"/>
  <c r="AA97" i="24"/>
  <c r="Z97" i="24"/>
  <c r="BF97" i="24" s="1"/>
  <c r="Y97" i="24"/>
  <c r="BE97" i="24" s="1"/>
  <c r="X97" i="24"/>
  <c r="BD97" i="24" s="1"/>
  <c r="W97" i="24"/>
  <c r="V97" i="24"/>
  <c r="BB97" i="24" s="1"/>
  <c r="U97" i="24"/>
  <c r="T97" i="24"/>
  <c r="AZ97" i="24" s="1"/>
  <c r="S97" i="24"/>
  <c r="R97" i="24"/>
  <c r="Q97" i="24"/>
  <c r="AW97" i="24" s="1"/>
  <c r="P97" i="24"/>
  <c r="AV97" i="24" s="1"/>
  <c r="O97" i="24"/>
  <c r="N97" i="24"/>
  <c r="AT97" i="24" s="1"/>
  <c r="M97" i="24"/>
  <c r="L97" i="24"/>
  <c r="K97" i="24"/>
  <c r="AQ97" i="24" s="1"/>
  <c r="J97" i="24"/>
  <c r="I97" i="24"/>
  <c r="AO97" i="24" s="1"/>
  <c r="H97" i="24"/>
  <c r="AN97" i="24" s="1"/>
  <c r="G97" i="24"/>
  <c r="F97" i="24"/>
  <c r="AL97" i="24" s="1"/>
  <c r="E97" i="24"/>
  <c r="D97" i="24"/>
  <c r="C97" i="24"/>
  <c r="B97" i="24"/>
  <c r="AH97" i="24" s="1"/>
  <c r="AE96" i="24"/>
  <c r="BK96" i="24" s="1"/>
  <c r="AD96" i="24"/>
  <c r="BJ96" i="24" s="1"/>
  <c r="AC96" i="24"/>
  <c r="AB96" i="24"/>
  <c r="BH96" i="24" s="1"/>
  <c r="AA96" i="24"/>
  <c r="Z96" i="24"/>
  <c r="Y96" i="24"/>
  <c r="BE96" i="24" s="1"/>
  <c r="X96" i="24"/>
  <c r="W96" i="24"/>
  <c r="BC96" i="24" s="1"/>
  <c r="V96" i="24"/>
  <c r="BB96" i="24" s="1"/>
  <c r="U96" i="24"/>
  <c r="T96" i="24"/>
  <c r="AZ96" i="24" s="1"/>
  <c r="S96" i="24"/>
  <c r="R96" i="24"/>
  <c r="Q96" i="24"/>
  <c r="P96" i="24"/>
  <c r="AV96" i="24" s="1"/>
  <c r="O96" i="24"/>
  <c r="AU96" i="24" s="1"/>
  <c r="N96" i="24"/>
  <c r="AT96" i="24" s="1"/>
  <c r="M96" i="24"/>
  <c r="L96" i="24"/>
  <c r="AR96" i="24" s="1"/>
  <c r="K96" i="24"/>
  <c r="J96" i="24"/>
  <c r="I96" i="24"/>
  <c r="H96" i="24"/>
  <c r="AN96" i="24" s="1"/>
  <c r="G96" i="24"/>
  <c r="AM96" i="24" s="1"/>
  <c r="F96" i="24"/>
  <c r="AL96" i="24" s="1"/>
  <c r="E96" i="24"/>
  <c r="D96" i="24"/>
  <c r="AJ96" i="24" s="1"/>
  <c r="C96" i="24"/>
  <c r="B96" i="24"/>
  <c r="AE95" i="24"/>
  <c r="BK95" i="24" s="1"/>
  <c r="AD95" i="24"/>
  <c r="BJ95" i="24" s="1"/>
  <c r="AC95" i="24"/>
  <c r="BI95" i="24" s="1"/>
  <c r="AB95" i="24"/>
  <c r="AA95" i="24"/>
  <c r="Z95" i="24"/>
  <c r="Y95" i="24"/>
  <c r="X95" i="24"/>
  <c r="W95" i="24"/>
  <c r="BC95" i="24" s="1"/>
  <c r="V95" i="24"/>
  <c r="BB95" i="24" s="1"/>
  <c r="U95" i="24"/>
  <c r="BA95" i="24" s="1"/>
  <c r="T95" i="24"/>
  <c r="S95" i="24"/>
  <c r="R95" i="24"/>
  <c r="AX95" i="24" s="1"/>
  <c r="Q95" i="24"/>
  <c r="P95" i="24"/>
  <c r="AV95" i="24" s="1"/>
  <c r="O95" i="24"/>
  <c r="AU95" i="24" s="1"/>
  <c r="N95" i="24"/>
  <c r="AT95" i="24" s="1"/>
  <c r="M95" i="24"/>
  <c r="AS95" i="24" s="1"/>
  <c r="L95" i="24"/>
  <c r="AR95" i="24" s="1"/>
  <c r="K95" i="24"/>
  <c r="J95" i="24"/>
  <c r="AP95" i="24" s="1"/>
  <c r="I95" i="24"/>
  <c r="H95" i="24"/>
  <c r="G95" i="24"/>
  <c r="AM95" i="24" s="1"/>
  <c r="F95" i="24"/>
  <c r="E95" i="24"/>
  <c r="AK95" i="24" s="1"/>
  <c r="D95" i="24"/>
  <c r="C95" i="24"/>
  <c r="B95" i="24"/>
  <c r="AH95" i="24" s="1"/>
  <c r="AE94" i="24"/>
  <c r="AD94" i="24"/>
  <c r="AC94" i="24"/>
  <c r="BI94" i="24" s="1"/>
  <c r="AB94" i="24"/>
  <c r="BH94" i="24" s="1"/>
  <c r="AA94" i="24"/>
  <c r="BG94" i="24" s="1"/>
  <c r="Z94" i="24"/>
  <c r="BF94" i="24" s="1"/>
  <c r="Y94" i="24"/>
  <c r="X94" i="24"/>
  <c r="BD94" i="24" s="1"/>
  <c r="W94" i="24"/>
  <c r="V94" i="24"/>
  <c r="U94" i="24"/>
  <c r="BA94" i="24" s="1"/>
  <c r="T94" i="24"/>
  <c r="AZ94" i="24" s="1"/>
  <c r="S94" i="24"/>
  <c r="AY94" i="24" s="1"/>
  <c r="R94" i="24"/>
  <c r="AX94" i="24" s="1"/>
  <c r="Q94" i="24"/>
  <c r="P94" i="24"/>
  <c r="AV94" i="24" s="1"/>
  <c r="O94" i="24"/>
  <c r="N94" i="24"/>
  <c r="M94" i="24"/>
  <c r="L94" i="24"/>
  <c r="AR94" i="24" s="1"/>
  <c r="K94" i="24"/>
  <c r="AQ94" i="24" s="1"/>
  <c r="J94" i="24"/>
  <c r="I94" i="24"/>
  <c r="H94" i="24"/>
  <c r="AN94" i="24" s="1"/>
  <c r="G94" i="24"/>
  <c r="F94" i="24"/>
  <c r="E94" i="24"/>
  <c r="AK94" i="24" s="1"/>
  <c r="D94" i="24"/>
  <c r="C94" i="24"/>
  <c r="AI94" i="24" s="1"/>
  <c r="B94" i="24"/>
  <c r="AH94" i="24" s="1"/>
  <c r="AE93" i="24"/>
  <c r="AD93" i="24"/>
  <c r="BJ93" i="24" s="1"/>
  <c r="AC93" i="24"/>
  <c r="AB93" i="24"/>
  <c r="AA93" i="24"/>
  <c r="BG93" i="24" s="1"/>
  <c r="Z93" i="24"/>
  <c r="BF93" i="24" s="1"/>
  <c r="Y93" i="24"/>
  <c r="BE93" i="24" s="1"/>
  <c r="X93" i="24"/>
  <c r="BD93" i="24" s="1"/>
  <c r="W93" i="24"/>
  <c r="V93" i="24"/>
  <c r="BB93" i="24" s="1"/>
  <c r="U93" i="24"/>
  <c r="T93" i="24"/>
  <c r="S93" i="24"/>
  <c r="R93" i="24"/>
  <c r="AX93" i="24" s="1"/>
  <c r="Q93" i="24"/>
  <c r="AW93" i="24" s="1"/>
  <c r="P93" i="24"/>
  <c r="AV93" i="24" s="1"/>
  <c r="O93" i="24"/>
  <c r="N93" i="24"/>
  <c r="AT93" i="24" s="1"/>
  <c r="M93" i="24"/>
  <c r="L93" i="24"/>
  <c r="AR93" i="24" s="1"/>
  <c r="K93" i="24"/>
  <c r="J93" i="24"/>
  <c r="AP93" i="24" s="1"/>
  <c r="I93" i="24"/>
  <c r="AO93" i="24" s="1"/>
  <c r="H93" i="24"/>
  <c r="AN93" i="24" s="1"/>
  <c r="G93" i="24"/>
  <c r="F93" i="24"/>
  <c r="AL93" i="24" s="1"/>
  <c r="E93" i="24"/>
  <c r="D93" i="24"/>
  <c r="C93" i="24"/>
  <c r="AI93" i="24" s="1"/>
  <c r="B93" i="24"/>
  <c r="AH93" i="24" s="1"/>
  <c r="AE92" i="24"/>
  <c r="BK92" i="24" s="1"/>
  <c r="AD92" i="24"/>
  <c r="BJ92" i="24" s="1"/>
  <c r="AC92" i="24"/>
  <c r="AB92" i="24"/>
  <c r="BH92" i="24" s="1"/>
  <c r="AA92" i="24"/>
  <c r="Z92" i="24"/>
  <c r="Y92" i="24"/>
  <c r="X92" i="24"/>
  <c r="BD92" i="24" s="1"/>
  <c r="W92" i="24"/>
  <c r="BC92" i="24" s="1"/>
  <c r="V92" i="24"/>
  <c r="BB92" i="24" s="1"/>
  <c r="U92" i="24"/>
  <c r="T92" i="24"/>
  <c r="AZ92" i="24" s="1"/>
  <c r="S92" i="24"/>
  <c r="R92" i="24"/>
  <c r="Q92" i="24"/>
  <c r="AW92" i="24" s="1"/>
  <c r="P92" i="24"/>
  <c r="AV92" i="24" s="1"/>
  <c r="O92" i="24"/>
  <c r="AU92" i="24" s="1"/>
  <c r="N92" i="24"/>
  <c r="AT92" i="24" s="1"/>
  <c r="M92" i="24"/>
  <c r="L92" i="24"/>
  <c r="AR92" i="24" s="1"/>
  <c r="K92" i="24"/>
  <c r="J92" i="24"/>
  <c r="I92" i="24"/>
  <c r="H92" i="24"/>
  <c r="AN92" i="24" s="1"/>
  <c r="G92" i="24"/>
  <c r="AM92" i="24" s="1"/>
  <c r="F92" i="24"/>
  <c r="AL92" i="24" s="1"/>
  <c r="E92" i="24"/>
  <c r="D92" i="24"/>
  <c r="AJ92" i="24" s="1"/>
  <c r="C92" i="24"/>
  <c r="B92" i="24"/>
  <c r="AE91" i="24"/>
  <c r="AD91" i="24"/>
  <c r="BJ91" i="24" s="1"/>
  <c r="AC91" i="24"/>
  <c r="BI91" i="24" s="1"/>
  <c r="AB91" i="24"/>
  <c r="BH91" i="24" s="1"/>
  <c r="AA91" i="24"/>
  <c r="Z91" i="24"/>
  <c r="BF91" i="24" s="1"/>
  <c r="Y91" i="24"/>
  <c r="X91" i="24"/>
  <c r="W91" i="24"/>
  <c r="BC91" i="24" s="1"/>
  <c r="V91" i="24"/>
  <c r="BB91" i="24" s="1"/>
  <c r="U91" i="24"/>
  <c r="BA91" i="24" s="1"/>
  <c r="T91" i="24"/>
  <c r="S91" i="24"/>
  <c r="R91" i="24"/>
  <c r="AX91" i="24" s="1"/>
  <c r="Q91" i="24"/>
  <c r="P91" i="24"/>
  <c r="O91" i="24"/>
  <c r="N91" i="24"/>
  <c r="AT91" i="24" s="1"/>
  <c r="M91" i="24"/>
  <c r="AS91" i="24" s="1"/>
  <c r="L91" i="24"/>
  <c r="K91" i="24"/>
  <c r="J91" i="24"/>
  <c r="AP91" i="24" s="1"/>
  <c r="I91" i="24"/>
  <c r="H91" i="24"/>
  <c r="AN91" i="24" s="1"/>
  <c r="G91" i="24"/>
  <c r="F91" i="24"/>
  <c r="AL91" i="24" s="1"/>
  <c r="E91" i="24"/>
  <c r="AK91" i="24" s="1"/>
  <c r="D91" i="24"/>
  <c r="AJ91" i="24" s="1"/>
  <c r="C91" i="24"/>
  <c r="B91" i="24"/>
  <c r="AH91" i="24" s="1"/>
  <c r="AE90" i="24"/>
  <c r="AD90" i="24"/>
  <c r="AC90" i="24"/>
  <c r="BI90" i="24" s="1"/>
  <c r="AB90" i="24"/>
  <c r="BH90" i="24" s="1"/>
  <c r="AA90" i="24"/>
  <c r="BG90" i="24" s="1"/>
  <c r="Z90" i="24"/>
  <c r="Y90" i="24"/>
  <c r="X90" i="24"/>
  <c r="BD90" i="24" s="1"/>
  <c r="W90" i="24"/>
  <c r="V90" i="24"/>
  <c r="U90" i="24"/>
  <c r="T90" i="24"/>
  <c r="AZ90" i="24" s="1"/>
  <c r="S90" i="24"/>
  <c r="AY90" i="24" s="1"/>
  <c r="R90" i="24"/>
  <c r="AX90" i="24" s="1"/>
  <c r="Q90" i="24"/>
  <c r="P90" i="24"/>
  <c r="AV90" i="24" s="1"/>
  <c r="O90" i="24"/>
  <c r="N90" i="24"/>
  <c r="M90" i="24"/>
  <c r="AS90" i="24" s="1"/>
  <c r="L90" i="24"/>
  <c r="AR90" i="24" s="1"/>
  <c r="K90" i="24"/>
  <c r="AQ90" i="24" s="1"/>
  <c r="J90" i="24"/>
  <c r="AP90" i="24" s="1"/>
  <c r="I90" i="24"/>
  <c r="H90" i="24"/>
  <c r="AN90" i="24" s="1"/>
  <c r="G90" i="24"/>
  <c r="F90" i="24"/>
  <c r="E90" i="24"/>
  <c r="AK90" i="24" s="1"/>
  <c r="D90" i="24"/>
  <c r="AJ90" i="24" s="1"/>
  <c r="C90" i="24"/>
  <c r="AI90" i="24" s="1"/>
  <c r="B90" i="24"/>
  <c r="AE89" i="24"/>
  <c r="AD89" i="24"/>
  <c r="BJ89" i="24" s="1"/>
  <c r="AC89" i="24"/>
  <c r="AB89" i="24"/>
  <c r="AA89" i="24"/>
  <c r="Z89" i="24"/>
  <c r="Y89" i="24"/>
  <c r="BE89" i="24" s="1"/>
  <c r="X89" i="24"/>
  <c r="BD89" i="24" s="1"/>
  <c r="W89" i="24"/>
  <c r="V89" i="24"/>
  <c r="BB89" i="24" s="1"/>
  <c r="U89" i="24"/>
  <c r="T89" i="24"/>
  <c r="S89" i="24"/>
  <c r="AY89" i="24" s="1"/>
  <c r="R89" i="24"/>
  <c r="Q89" i="24"/>
  <c r="AW89" i="24" s="1"/>
  <c r="P89" i="24"/>
  <c r="AV89" i="24" s="1"/>
  <c r="O89" i="24"/>
  <c r="N89" i="24"/>
  <c r="AT89" i="24" s="1"/>
  <c r="M89" i="24"/>
  <c r="L89" i="24"/>
  <c r="K89" i="24"/>
  <c r="J89" i="24"/>
  <c r="AP89" i="24" s="1"/>
  <c r="I89" i="24"/>
  <c r="AO89" i="24" s="1"/>
  <c r="H89" i="24"/>
  <c r="G89" i="24"/>
  <c r="F89" i="24"/>
  <c r="AL89" i="24" s="1"/>
  <c r="E89" i="24"/>
  <c r="D89" i="24"/>
  <c r="AJ89" i="24" s="1"/>
  <c r="C89" i="24"/>
  <c r="B89" i="24"/>
  <c r="AH89" i="24" s="1"/>
  <c r="AE88" i="24"/>
  <c r="BK88" i="24" s="1"/>
  <c r="AD88" i="24"/>
  <c r="BJ88" i="24" s="1"/>
  <c r="AC88" i="24"/>
  <c r="AB88" i="24"/>
  <c r="BH88" i="24" s="1"/>
  <c r="AA88" i="24"/>
  <c r="Z88" i="24"/>
  <c r="Y88" i="24"/>
  <c r="BE88" i="24" s="1"/>
  <c r="X88" i="24"/>
  <c r="W88" i="24"/>
  <c r="BC88" i="24" s="1"/>
  <c r="V88" i="24"/>
  <c r="BB88" i="24" s="1"/>
  <c r="U88" i="24"/>
  <c r="T88" i="24"/>
  <c r="AZ88" i="24" s="1"/>
  <c r="S88" i="24"/>
  <c r="R88" i="24"/>
  <c r="Q88" i="24"/>
  <c r="P88" i="24"/>
  <c r="AV88" i="24" s="1"/>
  <c r="O88" i="24"/>
  <c r="AU88" i="24" s="1"/>
  <c r="N88" i="24"/>
  <c r="M88" i="24"/>
  <c r="L88" i="24"/>
  <c r="AR88" i="24" s="1"/>
  <c r="K88" i="24"/>
  <c r="J88" i="24"/>
  <c r="I88" i="24"/>
  <c r="AO88" i="24" s="1"/>
  <c r="H88" i="24"/>
  <c r="AN88" i="24" s="1"/>
  <c r="G88" i="24"/>
  <c r="AM88" i="24" s="1"/>
  <c r="F88" i="24"/>
  <c r="AL88" i="24" s="1"/>
  <c r="E88" i="24"/>
  <c r="D88" i="24"/>
  <c r="C88" i="24"/>
  <c r="B88" i="24"/>
  <c r="AE87" i="24"/>
  <c r="AD87" i="24"/>
  <c r="BJ87" i="24" s="1"/>
  <c r="AC87" i="24"/>
  <c r="BI87" i="24" s="1"/>
  <c r="AB87" i="24"/>
  <c r="BH87" i="24" s="1"/>
  <c r="AA87" i="24"/>
  <c r="Z87" i="24"/>
  <c r="BF87" i="24" s="1"/>
  <c r="Y87" i="24"/>
  <c r="X87" i="24"/>
  <c r="W87" i="24"/>
  <c r="V87" i="24"/>
  <c r="BB87" i="24" s="1"/>
  <c r="U87" i="24"/>
  <c r="BA87" i="24" s="1"/>
  <c r="T87" i="24"/>
  <c r="AZ87" i="24" s="1"/>
  <c r="S87" i="24"/>
  <c r="R87" i="24"/>
  <c r="AX87" i="24" s="1"/>
  <c r="Q87" i="24"/>
  <c r="P87" i="24"/>
  <c r="O87" i="24"/>
  <c r="AU87" i="24" s="1"/>
  <c r="N87" i="24"/>
  <c r="AT87" i="24" s="1"/>
  <c r="M87" i="24"/>
  <c r="AS87" i="24" s="1"/>
  <c r="L87" i="24"/>
  <c r="K87" i="24"/>
  <c r="J87" i="24"/>
  <c r="AP87" i="24" s="1"/>
  <c r="I87" i="24"/>
  <c r="H87" i="24"/>
  <c r="G87" i="24"/>
  <c r="AM87" i="24" s="1"/>
  <c r="F87" i="24"/>
  <c r="AL87" i="24" s="1"/>
  <c r="E87" i="24"/>
  <c r="AK87" i="24" s="1"/>
  <c r="D87" i="24"/>
  <c r="AJ87" i="24" s="1"/>
  <c r="C87" i="24"/>
  <c r="B87" i="24"/>
  <c r="AH87" i="24" s="1"/>
  <c r="AE86" i="24"/>
  <c r="AD86" i="24"/>
  <c r="BJ86" i="24" s="1"/>
  <c r="AC86" i="24"/>
  <c r="BI86" i="24" s="1"/>
  <c r="AB86" i="24"/>
  <c r="BH86" i="24" s="1"/>
  <c r="AA86" i="24"/>
  <c r="BG86" i="24" s="1"/>
  <c r="Z86" i="24"/>
  <c r="BF86" i="24" s="1"/>
  <c r="Y86" i="24"/>
  <c r="X86" i="24"/>
  <c r="BD86" i="24" s="1"/>
  <c r="W86" i="24"/>
  <c r="V86" i="24"/>
  <c r="U86" i="24"/>
  <c r="BA86" i="24" s="1"/>
  <c r="T86" i="24"/>
  <c r="AZ86" i="24" s="1"/>
  <c r="S86" i="24"/>
  <c r="AY86" i="24" s="1"/>
  <c r="R86" i="24"/>
  <c r="AX86" i="24" s="1"/>
  <c r="Q86" i="24"/>
  <c r="P86" i="24"/>
  <c r="O86" i="24"/>
  <c r="N86" i="24"/>
  <c r="M86" i="24"/>
  <c r="AS86" i="24" s="1"/>
  <c r="L86" i="24"/>
  <c r="AR86" i="24" s="1"/>
  <c r="K86" i="24"/>
  <c r="AQ86" i="24" s="1"/>
  <c r="J86" i="24"/>
  <c r="AP86" i="24" s="1"/>
  <c r="I86" i="24"/>
  <c r="H86" i="24"/>
  <c r="AN86" i="24" s="1"/>
  <c r="G86" i="24"/>
  <c r="F86" i="24"/>
  <c r="E86" i="24"/>
  <c r="AK86" i="24" s="1"/>
  <c r="D86" i="24"/>
  <c r="AJ86" i="24" s="1"/>
  <c r="C86" i="24"/>
  <c r="AI86" i="24" s="1"/>
  <c r="B86" i="24"/>
  <c r="AH86" i="24" s="1"/>
  <c r="AE85" i="24"/>
  <c r="AD85" i="24"/>
  <c r="BJ85" i="24" s="1"/>
  <c r="AC85" i="24"/>
  <c r="AB85" i="24"/>
  <c r="AA85" i="24"/>
  <c r="Z85" i="24"/>
  <c r="BF85" i="24" s="1"/>
  <c r="Y85" i="24"/>
  <c r="BE85" i="24" s="1"/>
  <c r="X85" i="24"/>
  <c r="W85" i="24"/>
  <c r="V85" i="24"/>
  <c r="BB85" i="24" s="1"/>
  <c r="U85" i="24"/>
  <c r="T85" i="24"/>
  <c r="S85" i="24"/>
  <c r="AY85" i="24" s="1"/>
  <c r="R85" i="24"/>
  <c r="AX85" i="24" s="1"/>
  <c r="Q85" i="24"/>
  <c r="AW85" i="24" s="1"/>
  <c r="P85" i="24"/>
  <c r="AV85" i="24" s="1"/>
  <c r="O85" i="24"/>
  <c r="N85" i="24"/>
  <c r="AT85" i="24" s="1"/>
  <c r="M85" i="24"/>
  <c r="L85" i="24"/>
  <c r="K85" i="24"/>
  <c r="AQ85" i="24" s="1"/>
  <c r="J85" i="24"/>
  <c r="I85" i="24"/>
  <c r="AO85" i="24" s="1"/>
  <c r="H85" i="24"/>
  <c r="AN85" i="24" s="1"/>
  <c r="G85" i="24"/>
  <c r="F85" i="24"/>
  <c r="AL85" i="24" s="1"/>
  <c r="E85" i="24"/>
  <c r="D85" i="24"/>
  <c r="C85" i="24"/>
  <c r="B85" i="24"/>
  <c r="AH85" i="24" s="1"/>
  <c r="AE84" i="24"/>
  <c r="BK84" i="24" s="1"/>
  <c r="AD84" i="24"/>
  <c r="BJ84" i="24" s="1"/>
  <c r="AC84" i="24"/>
  <c r="AB84" i="24"/>
  <c r="BH84" i="24" s="1"/>
  <c r="AA84" i="24"/>
  <c r="Z84" i="24"/>
  <c r="BF84" i="24" s="1"/>
  <c r="Y84" i="24"/>
  <c r="X84" i="24"/>
  <c r="BD84" i="24" s="1"/>
  <c r="W84" i="24"/>
  <c r="BC84" i="24" s="1"/>
  <c r="V84" i="24"/>
  <c r="BB84" i="24" s="1"/>
  <c r="U84" i="24"/>
  <c r="T84" i="24"/>
  <c r="AZ84" i="24" s="1"/>
  <c r="S84" i="24"/>
  <c r="R84" i="24"/>
  <c r="Q84" i="24"/>
  <c r="AW84" i="24" s="1"/>
  <c r="P84" i="24"/>
  <c r="AV84" i="24" s="1"/>
  <c r="O84" i="24"/>
  <c r="AU84" i="24" s="1"/>
  <c r="N84" i="24"/>
  <c r="M84" i="24"/>
  <c r="L84" i="24"/>
  <c r="AR84" i="24" s="1"/>
  <c r="K84" i="24"/>
  <c r="J84" i="24"/>
  <c r="I84" i="24"/>
  <c r="H84" i="24"/>
  <c r="AN84" i="24" s="1"/>
  <c r="G84" i="24"/>
  <c r="AM84" i="24" s="1"/>
  <c r="F84" i="24"/>
  <c r="AL84" i="24" s="1"/>
  <c r="E84" i="24"/>
  <c r="D84" i="24"/>
  <c r="AJ84" i="24" s="1"/>
  <c r="C84" i="24"/>
  <c r="B84" i="24"/>
  <c r="AE83" i="24"/>
  <c r="BK83" i="24" s="1"/>
  <c r="AD83" i="24"/>
  <c r="BJ83" i="24" s="1"/>
  <c r="AC83" i="24"/>
  <c r="BI83" i="24" s="1"/>
  <c r="AB83" i="24"/>
  <c r="BH83" i="24" s="1"/>
  <c r="AA83" i="24"/>
  <c r="Z83" i="24"/>
  <c r="Y83" i="24"/>
  <c r="X83" i="24"/>
  <c r="W83" i="24"/>
  <c r="V83" i="24"/>
  <c r="BB83" i="24" s="1"/>
  <c r="U83" i="24"/>
  <c r="BA83" i="24" s="1"/>
  <c r="T83" i="24"/>
  <c r="AZ83" i="24" s="1"/>
  <c r="S83" i="24"/>
  <c r="R83" i="24"/>
  <c r="AX83" i="24" s="1"/>
  <c r="Q83" i="24"/>
  <c r="P83" i="24"/>
  <c r="O83" i="24"/>
  <c r="N83" i="24"/>
  <c r="M83" i="24"/>
  <c r="AS83" i="24" s="1"/>
  <c r="L83" i="24"/>
  <c r="AR83" i="24" s="1"/>
  <c r="K83" i="24"/>
  <c r="J83" i="24"/>
  <c r="AP83" i="24" s="1"/>
  <c r="I83" i="24"/>
  <c r="H83" i="24"/>
  <c r="G83" i="24"/>
  <c r="AM83" i="24" s="1"/>
  <c r="F83" i="24"/>
  <c r="AL83" i="24" s="1"/>
  <c r="E83" i="24"/>
  <c r="AK83" i="24" s="1"/>
  <c r="D83" i="24"/>
  <c r="AJ83" i="24" s="1"/>
  <c r="C83" i="24"/>
  <c r="B83" i="24"/>
  <c r="AH83" i="24" s="1"/>
  <c r="AE82" i="24"/>
  <c r="AD82" i="24"/>
  <c r="AC82" i="24"/>
  <c r="AB82" i="24"/>
  <c r="BH82" i="24" s="1"/>
  <c r="AA82" i="24"/>
  <c r="BG82" i="24" s="1"/>
  <c r="Z82" i="24"/>
  <c r="BF82" i="24" s="1"/>
  <c r="Y82" i="24"/>
  <c r="X82" i="24"/>
  <c r="BD82" i="24" s="1"/>
  <c r="W82" i="24"/>
  <c r="V82" i="24"/>
  <c r="BB82" i="24" s="1"/>
  <c r="U82" i="24"/>
  <c r="T82" i="24"/>
  <c r="AZ82" i="24" s="1"/>
  <c r="S82" i="24"/>
  <c r="AY82" i="24" s="1"/>
  <c r="R82" i="24"/>
  <c r="AX82" i="24" s="1"/>
  <c r="Q82" i="24"/>
  <c r="P82" i="24"/>
  <c r="AV82" i="24" s="1"/>
  <c r="O82" i="24"/>
  <c r="N82" i="24"/>
  <c r="M82" i="24"/>
  <c r="AS82" i="24" s="1"/>
  <c r="L82" i="24"/>
  <c r="AR82" i="24" s="1"/>
  <c r="K82" i="24"/>
  <c r="AQ82" i="24" s="1"/>
  <c r="J82" i="24"/>
  <c r="AP82" i="24" s="1"/>
  <c r="I82" i="24"/>
  <c r="H82" i="24"/>
  <c r="AN82" i="24" s="1"/>
  <c r="G82" i="24"/>
  <c r="F82" i="24"/>
  <c r="E82" i="24"/>
  <c r="D82" i="24"/>
  <c r="AJ82" i="24" s="1"/>
  <c r="C82" i="24"/>
  <c r="AI82" i="24" s="1"/>
  <c r="B82" i="24"/>
  <c r="AE81" i="24"/>
  <c r="AD81" i="24"/>
  <c r="BJ81" i="24" s="1"/>
  <c r="AC81" i="24"/>
  <c r="AB81" i="24"/>
  <c r="AA81" i="24"/>
  <c r="BG81" i="24" s="1"/>
  <c r="Z81" i="24"/>
  <c r="BF81" i="24" s="1"/>
  <c r="Y81" i="24"/>
  <c r="BE81" i="24" s="1"/>
  <c r="X81" i="24"/>
  <c r="BD81" i="24" s="1"/>
  <c r="W81" i="24"/>
  <c r="V81" i="24"/>
  <c r="BB81" i="24" s="1"/>
  <c r="U81" i="24"/>
  <c r="T81" i="24"/>
  <c r="S81" i="24"/>
  <c r="R81" i="24"/>
  <c r="AX81" i="24" s="1"/>
  <c r="Q81" i="24"/>
  <c r="AW81" i="24" s="1"/>
  <c r="P81" i="24"/>
  <c r="AV81" i="24" s="1"/>
  <c r="O81" i="24"/>
  <c r="N81" i="24"/>
  <c r="AT81" i="24" s="1"/>
  <c r="M81" i="24"/>
  <c r="L81" i="24"/>
  <c r="K81" i="24"/>
  <c r="J81" i="24"/>
  <c r="AP81" i="24" s="1"/>
  <c r="I81" i="24"/>
  <c r="AO81" i="24" s="1"/>
  <c r="H81" i="24"/>
  <c r="AN81" i="24" s="1"/>
  <c r="G81" i="24"/>
  <c r="F81" i="24"/>
  <c r="AL81" i="24" s="1"/>
  <c r="E81" i="24"/>
  <c r="D81" i="24"/>
  <c r="C81" i="24"/>
  <c r="AI81" i="24" s="1"/>
  <c r="B81" i="24"/>
  <c r="AH81" i="24" s="1"/>
  <c r="AE80" i="24"/>
  <c r="AD80" i="24"/>
  <c r="BJ80" i="24" s="1"/>
  <c r="AC80" i="24"/>
  <c r="AB80" i="24"/>
  <c r="BH80" i="24" s="1"/>
  <c r="AA80" i="24"/>
  <c r="Z80" i="24"/>
  <c r="Y80" i="24"/>
  <c r="BE80" i="24" s="1"/>
  <c r="X80" i="24"/>
  <c r="BD80" i="24" s="1"/>
  <c r="W80" i="24"/>
  <c r="V80" i="24"/>
  <c r="BB80" i="24" s="1"/>
  <c r="U80" i="24"/>
  <c r="T80" i="24"/>
  <c r="AZ80" i="24" s="1"/>
  <c r="S80" i="24"/>
  <c r="R80" i="24"/>
  <c r="Q80" i="24"/>
  <c r="AW80" i="24" s="1"/>
  <c r="P80" i="24"/>
  <c r="AV80" i="24" s="1"/>
  <c r="O80" i="24"/>
  <c r="N80" i="24"/>
  <c r="AT80" i="24" s="1"/>
  <c r="M80" i="24"/>
  <c r="L80" i="24"/>
  <c r="AR80" i="24" s="1"/>
  <c r="K80" i="24"/>
  <c r="J80" i="24"/>
  <c r="I80" i="24"/>
  <c r="AO80" i="24" s="1"/>
  <c r="H80" i="24"/>
  <c r="AN80" i="24" s="1"/>
  <c r="G80" i="24"/>
  <c r="F80" i="24"/>
  <c r="AL80" i="24" s="1"/>
  <c r="E80" i="24"/>
  <c r="D80" i="24"/>
  <c r="AJ80" i="24" s="1"/>
  <c r="C80" i="24"/>
  <c r="B80" i="24"/>
  <c r="AE79" i="24"/>
  <c r="BK79" i="24" s="1"/>
  <c r="AD79" i="24"/>
  <c r="BJ79" i="24" s="1"/>
  <c r="AC79" i="24"/>
  <c r="AB79" i="24"/>
  <c r="BH79" i="24" s="1"/>
  <c r="AA79" i="24"/>
  <c r="Z79" i="24"/>
  <c r="BF79" i="24" s="1"/>
  <c r="Y79" i="24"/>
  <c r="X79" i="24"/>
  <c r="W79" i="24"/>
  <c r="BC79" i="24" s="1"/>
  <c r="V79" i="24"/>
  <c r="BB79" i="24" s="1"/>
  <c r="U79" i="24"/>
  <c r="T79" i="24"/>
  <c r="AZ79" i="24" s="1"/>
  <c r="S79" i="24"/>
  <c r="R79" i="24"/>
  <c r="AX79" i="24" s="1"/>
  <c r="Q79" i="24"/>
  <c r="P79" i="24"/>
  <c r="O79" i="24"/>
  <c r="AU79" i="24" s="1"/>
  <c r="N79" i="24"/>
  <c r="AT79" i="24" s="1"/>
  <c r="M79" i="24"/>
  <c r="L79" i="24"/>
  <c r="AR79" i="24" s="1"/>
  <c r="K79" i="24"/>
  <c r="J79" i="24"/>
  <c r="AP79" i="24" s="1"/>
  <c r="I79" i="24"/>
  <c r="H79" i="24"/>
  <c r="G79" i="24"/>
  <c r="AM79" i="24" s="1"/>
  <c r="F79" i="24"/>
  <c r="E79" i="24"/>
  <c r="D79" i="24"/>
  <c r="AJ79" i="24" s="1"/>
  <c r="C79" i="24"/>
  <c r="B79" i="24"/>
  <c r="AH79" i="24" s="1"/>
  <c r="AE78" i="24"/>
  <c r="AD78" i="24"/>
  <c r="AC78" i="24"/>
  <c r="BI78" i="24" s="1"/>
  <c r="AB78" i="24"/>
  <c r="BH78" i="24" s="1"/>
  <c r="AA78" i="24"/>
  <c r="Z78" i="24"/>
  <c r="BF78" i="24" s="1"/>
  <c r="Y78" i="24"/>
  <c r="X78" i="24"/>
  <c r="BD78" i="24" s="1"/>
  <c r="W78" i="24"/>
  <c r="V78" i="24"/>
  <c r="U78" i="24"/>
  <c r="BA78" i="24" s="1"/>
  <c r="T78" i="24"/>
  <c r="S78" i="24"/>
  <c r="R78" i="24"/>
  <c r="AX78" i="24" s="1"/>
  <c r="Q78" i="24"/>
  <c r="P78" i="24"/>
  <c r="AV78" i="24" s="1"/>
  <c r="O78" i="24"/>
  <c r="N78" i="24"/>
  <c r="M78" i="24"/>
  <c r="AS78" i="24" s="1"/>
  <c r="L78" i="24"/>
  <c r="AR78" i="24" s="1"/>
  <c r="K78" i="24"/>
  <c r="J78" i="24"/>
  <c r="AP78" i="24" s="1"/>
  <c r="I78" i="24"/>
  <c r="H78" i="24"/>
  <c r="AN78" i="24" s="1"/>
  <c r="G78" i="24"/>
  <c r="F78" i="24"/>
  <c r="E78" i="24"/>
  <c r="AK78" i="24" s="1"/>
  <c r="D78" i="24"/>
  <c r="AJ78" i="24" s="1"/>
  <c r="C78" i="24"/>
  <c r="B78" i="24"/>
  <c r="AH78" i="24" s="1"/>
  <c r="AE77" i="24"/>
  <c r="AD77" i="24"/>
  <c r="BJ77" i="24" s="1"/>
  <c r="AC77" i="24"/>
  <c r="AB77" i="24"/>
  <c r="AA77" i="24"/>
  <c r="BG77" i="24" s="1"/>
  <c r="Z77" i="24"/>
  <c r="Y77" i="24"/>
  <c r="X77" i="24"/>
  <c r="BD77" i="24" s="1"/>
  <c r="W77" i="24"/>
  <c r="V77" i="24"/>
  <c r="BB77" i="24" s="1"/>
  <c r="U77" i="24"/>
  <c r="T77" i="24"/>
  <c r="S77" i="24"/>
  <c r="AY77" i="24" s="1"/>
  <c r="R77" i="24"/>
  <c r="AX77" i="24" s="1"/>
  <c r="Q77" i="24"/>
  <c r="P77" i="24"/>
  <c r="AV77" i="24" s="1"/>
  <c r="O77" i="24"/>
  <c r="N77" i="24"/>
  <c r="AT77" i="24" s="1"/>
  <c r="M77" i="24"/>
  <c r="L77" i="24"/>
  <c r="K77" i="24"/>
  <c r="AQ77" i="24" s="1"/>
  <c r="J77" i="24"/>
  <c r="AP77" i="24" s="1"/>
  <c r="I77" i="24"/>
  <c r="H77" i="24"/>
  <c r="AN77" i="24" s="1"/>
  <c r="G77" i="24"/>
  <c r="F77" i="24"/>
  <c r="AL77" i="24" s="1"/>
  <c r="E77" i="24"/>
  <c r="D77" i="24"/>
  <c r="C77" i="24"/>
  <c r="AI77" i="24" s="1"/>
  <c r="B77" i="24"/>
  <c r="AH77" i="24" s="1"/>
  <c r="AE76" i="24"/>
  <c r="AD76" i="24"/>
  <c r="BJ76" i="24" s="1"/>
  <c r="AC76" i="24"/>
  <c r="AB76" i="24"/>
  <c r="BH76" i="24" s="1"/>
  <c r="AA76" i="24"/>
  <c r="Z76" i="24"/>
  <c r="Y76" i="24"/>
  <c r="BE76" i="24" s="1"/>
  <c r="X76" i="24"/>
  <c r="BD76" i="24" s="1"/>
  <c r="W76" i="24"/>
  <c r="V76" i="24"/>
  <c r="BB76" i="24" s="1"/>
  <c r="U76" i="24"/>
  <c r="T76" i="24"/>
  <c r="AZ76" i="24" s="1"/>
  <c r="S76" i="24"/>
  <c r="R76" i="24"/>
  <c r="Q76" i="24"/>
  <c r="AW76" i="24" s="1"/>
  <c r="P76" i="24"/>
  <c r="AV76" i="24" s="1"/>
  <c r="O76" i="24"/>
  <c r="N76" i="24"/>
  <c r="AT76" i="24" s="1"/>
  <c r="M76" i="24"/>
  <c r="L76" i="24"/>
  <c r="AR76" i="24" s="1"/>
  <c r="K76" i="24"/>
  <c r="J76" i="24"/>
  <c r="I76" i="24"/>
  <c r="AO76" i="24" s="1"/>
  <c r="H76" i="24"/>
  <c r="AN76" i="24" s="1"/>
  <c r="G76" i="24"/>
  <c r="F76" i="24"/>
  <c r="AL76" i="24" s="1"/>
  <c r="E76" i="24"/>
  <c r="D76" i="24"/>
  <c r="AJ76" i="24" s="1"/>
  <c r="C76" i="24"/>
  <c r="B76" i="24"/>
  <c r="AE75" i="24"/>
  <c r="BK75" i="24" s="1"/>
  <c r="AD75" i="24"/>
  <c r="BJ75" i="24" s="1"/>
  <c r="AC75" i="24"/>
  <c r="AB75" i="24"/>
  <c r="BH75" i="24" s="1"/>
  <c r="AA75" i="24"/>
  <c r="Z75" i="24"/>
  <c r="BF75" i="24" s="1"/>
  <c r="Y75" i="24"/>
  <c r="X75" i="24"/>
  <c r="W75" i="24"/>
  <c r="BC75" i="24" s="1"/>
  <c r="V75" i="24"/>
  <c r="BB75" i="24" s="1"/>
  <c r="U75" i="24"/>
  <c r="T75" i="24"/>
  <c r="AZ75" i="24" s="1"/>
  <c r="S75" i="24"/>
  <c r="R75" i="24"/>
  <c r="AX75" i="24" s="1"/>
  <c r="Q75" i="24"/>
  <c r="P75" i="24"/>
  <c r="O75" i="24"/>
  <c r="AU75" i="24" s="1"/>
  <c r="N75" i="24"/>
  <c r="AT75" i="24" s="1"/>
  <c r="M75" i="24"/>
  <c r="L75" i="24"/>
  <c r="AR75" i="24" s="1"/>
  <c r="K75" i="24"/>
  <c r="J75" i="24"/>
  <c r="AP75" i="24" s="1"/>
  <c r="I75" i="24"/>
  <c r="H75" i="24"/>
  <c r="G75" i="24"/>
  <c r="AM75" i="24" s="1"/>
  <c r="F75" i="24"/>
  <c r="AL75" i="24" s="1"/>
  <c r="E75" i="24"/>
  <c r="D75" i="24"/>
  <c r="AJ75" i="24" s="1"/>
  <c r="C75" i="24"/>
  <c r="B75" i="24"/>
  <c r="AH75" i="24" s="1"/>
  <c r="AE74" i="24"/>
  <c r="AD74" i="24"/>
  <c r="AC74" i="24"/>
  <c r="BI74" i="24" s="1"/>
  <c r="AB74" i="24"/>
  <c r="AA74" i="24"/>
  <c r="Z74" i="24"/>
  <c r="BF74" i="24" s="1"/>
  <c r="Y74" i="24"/>
  <c r="X74" i="24"/>
  <c r="BD74" i="24" s="1"/>
  <c r="W74" i="24"/>
  <c r="V74" i="24"/>
  <c r="U74" i="24"/>
  <c r="BA74" i="24" s="1"/>
  <c r="T74" i="24"/>
  <c r="AZ74" i="24" s="1"/>
  <c r="S74" i="24"/>
  <c r="R74" i="24"/>
  <c r="AX74" i="24" s="1"/>
  <c r="Q74" i="24"/>
  <c r="P74" i="24"/>
  <c r="AV74" i="24" s="1"/>
  <c r="O74" i="24"/>
  <c r="N74" i="24"/>
  <c r="M74" i="24"/>
  <c r="AS74" i="24" s="1"/>
  <c r="L74" i="24"/>
  <c r="K74" i="24"/>
  <c r="J74" i="24"/>
  <c r="AP74" i="24" s="1"/>
  <c r="I74" i="24"/>
  <c r="H74" i="24"/>
  <c r="AN74" i="24" s="1"/>
  <c r="G74" i="24"/>
  <c r="F74" i="24"/>
  <c r="E74" i="24"/>
  <c r="AK74" i="24" s="1"/>
  <c r="D74" i="24"/>
  <c r="AJ74" i="24" s="1"/>
  <c r="C74" i="24"/>
  <c r="B74" i="24"/>
  <c r="AH74" i="24" s="1"/>
  <c r="AE73" i="24"/>
  <c r="AD73" i="24"/>
  <c r="BJ73" i="24" s="1"/>
  <c r="AC73" i="24"/>
  <c r="AB73" i="24"/>
  <c r="AA73" i="24"/>
  <c r="BG73" i="24" s="1"/>
  <c r="Z73" i="24"/>
  <c r="BF73" i="24" s="1"/>
  <c r="Y73" i="24"/>
  <c r="X73" i="24"/>
  <c r="BD73" i="24" s="1"/>
  <c r="W73" i="24"/>
  <c r="V73" i="24"/>
  <c r="BB73" i="24" s="1"/>
  <c r="U73" i="24"/>
  <c r="T73" i="24"/>
  <c r="S73" i="24"/>
  <c r="AY73" i="24" s="1"/>
  <c r="R73" i="24"/>
  <c r="Q73" i="24"/>
  <c r="P73" i="24"/>
  <c r="AV73" i="24" s="1"/>
  <c r="O73" i="24"/>
  <c r="N73" i="24"/>
  <c r="AT73" i="24" s="1"/>
  <c r="M73" i="24"/>
  <c r="L73" i="24"/>
  <c r="K73" i="24"/>
  <c r="AQ73" i="24" s="1"/>
  <c r="J73" i="24"/>
  <c r="AP73" i="24" s="1"/>
  <c r="I73" i="24"/>
  <c r="H73" i="24"/>
  <c r="AN73" i="24" s="1"/>
  <c r="G73" i="24"/>
  <c r="F73" i="24"/>
  <c r="AL73" i="24" s="1"/>
  <c r="E73" i="24"/>
  <c r="D73" i="24"/>
  <c r="C73" i="24"/>
  <c r="AI73" i="24" s="1"/>
  <c r="B73" i="24"/>
  <c r="AH73" i="24" s="1"/>
  <c r="AE72" i="24"/>
  <c r="AD72" i="24"/>
  <c r="BJ72" i="24" s="1"/>
  <c r="AC72" i="24"/>
  <c r="AB72" i="24"/>
  <c r="BH72" i="24" s="1"/>
  <c r="AA72" i="24"/>
  <c r="Z72" i="24"/>
  <c r="Y72" i="24"/>
  <c r="BE72" i="24" s="1"/>
  <c r="X72" i="24"/>
  <c r="BD72" i="24" s="1"/>
  <c r="W72" i="24"/>
  <c r="V72" i="24"/>
  <c r="BB72" i="24" s="1"/>
  <c r="U72" i="24"/>
  <c r="T72" i="24"/>
  <c r="AZ72" i="24" s="1"/>
  <c r="S72" i="24"/>
  <c r="R72" i="24"/>
  <c r="Q72" i="24"/>
  <c r="AW72" i="24" s="1"/>
  <c r="P72" i="24"/>
  <c r="AV72" i="24" s="1"/>
  <c r="O72" i="24"/>
  <c r="N72" i="24"/>
  <c r="AT72" i="24" s="1"/>
  <c r="M72" i="24"/>
  <c r="L72" i="24"/>
  <c r="AR72" i="24" s="1"/>
  <c r="K72" i="24"/>
  <c r="J72" i="24"/>
  <c r="I72" i="24"/>
  <c r="AO72" i="24" s="1"/>
  <c r="H72" i="24"/>
  <c r="AN72" i="24" s="1"/>
  <c r="G72" i="24"/>
  <c r="F72" i="24"/>
  <c r="AL72" i="24" s="1"/>
  <c r="E72" i="24"/>
  <c r="D72" i="24"/>
  <c r="AJ72" i="24" s="1"/>
  <c r="C72" i="24"/>
  <c r="B72" i="24"/>
  <c r="AE71" i="24"/>
  <c r="BK71" i="24" s="1"/>
  <c r="AD71" i="24"/>
  <c r="BJ71" i="24" s="1"/>
  <c r="AC71" i="24"/>
  <c r="AB71" i="24"/>
  <c r="BH71" i="24" s="1"/>
  <c r="AA71" i="24"/>
  <c r="Z71" i="24"/>
  <c r="BF71" i="24" s="1"/>
  <c r="Y71" i="24"/>
  <c r="X71" i="24"/>
  <c r="W71" i="24"/>
  <c r="BC71" i="24" s="1"/>
  <c r="V71" i="24"/>
  <c r="BB71" i="24" s="1"/>
  <c r="U71" i="24"/>
  <c r="T71" i="24"/>
  <c r="AZ71" i="24" s="1"/>
  <c r="S71" i="24"/>
  <c r="R71" i="24"/>
  <c r="AX71" i="24" s="1"/>
  <c r="Q71" i="24"/>
  <c r="P71" i="24"/>
  <c r="O71" i="24"/>
  <c r="AU71" i="24" s="1"/>
  <c r="N71" i="24"/>
  <c r="AT71" i="24" s="1"/>
  <c r="M71" i="24"/>
  <c r="L71" i="24"/>
  <c r="AR71" i="24" s="1"/>
  <c r="K71" i="24"/>
  <c r="J71" i="24"/>
  <c r="AP71" i="24" s="1"/>
  <c r="I71" i="24"/>
  <c r="H71" i="24"/>
  <c r="G71" i="24"/>
  <c r="AM71" i="24" s="1"/>
  <c r="F71" i="24"/>
  <c r="AL71" i="24" s="1"/>
  <c r="E71" i="24"/>
  <c r="D71" i="24"/>
  <c r="C71" i="24"/>
  <c r="B71" i="24"/>
  <c r="AH71" i="24" s="1"/>
  <c r="AE70" i="24"/>
  <c r="AD70" i="24"/>
  <c r="AC70" i="24"/>
  <c r="BI70" i="24" s="1"/>
  <c r="AB70" i="24"/>
  <c r="BH70" i="24" s="1"/>
  <c r="AA70" i="24"/>
  <c r="Z70" i="24"/>
  <c r="BF70" i="24" s="1"/>
  <c r="Y70" i="24"/>
  <c r="X70" i="24"/>
  <c r="BD70" i="24" s="1"/>
  <c r="W70" i="24"/>
  <c r="V70" i="24"/>
  <c r="U70" i="24"/>
  <c r="BA70" i="24" s="1"/>
  <c r="T70" i="24"/>
  <c r="AZ70" i="24" s="1"/>
  <c r="S70" i="24"/>
  <c r="R70" i="24"/>
  <c r="AX70" i="24" s="1"/>
  <c r="Q70" i="24"/>
  <c r="P70" i="24"/>
  <c r="AV70" i="24" s="1"/>
  <c r="O70" i="24"/>
  <c r="N70" i="24"/>
  <c r="M70" i="24"/>
  <c r="AS70" i="24" s="1"/>
  <c r="L70" i="24"/>
  <c r="AR70" i="24" s="1"/>
  <c r="K70" i="24"/>
  <c r="J70" i="24"/>
  <c r="AP70" i="24" s="1"/>
  <c r="I70" i="24"/>
  <c r="H70" i="24"/>
  <c r="AN70" i="24" s="1"/>
  <c r="G70" i="24"/>
  <c r="F70" i="24"/>
  <c r="E70" i="24"/>
  <c r="AK70" i="24" s="1"/>
  <c r="D70" i="24"/>
  <c r="AJ70" i="24" s="1"/>
  <c r="C70" i="24"/>
  <c r="B70" i="24"/>
  <c r="AH70" i="24" s="1"/>
  <c r="AE69" i="24"/>
  <c r="AD69" i="24"/>
  <c r="BJ69" i="24" s="1"/>
  <c r="AC69" i="24"/>
  <c r="AB69" i="24"/>
  <c r="AA69" i="24"/>
  <c r="BG69" i="24" s="1"/>
  <c r="Z69" i="24"/>
  <c r="BF69" i="24" s="1"/>
  <c r="Y69" i="24"/>
  <c r="X69" i="24"/>
  <c r="BD69" i="24" s="1"/>
  <c r="W69" i="24"/>
  <c r="V69" i="24"/>
  <c r="BB69" i="24" s="1"/>
  <c r="U69" i="24"/>
  <c r="T69" i="24"/>
  <c r="S69" i="24"/>
  <c r="AY69" i="24" s="1"/>
  <c r="R69" i="24"/>
  <c r="AX69" i="24" s="1"/>
  <c r="Q69" i="24"/>
  <c r="P69" i="24"/>
  <c r="AV69" i="24" s="1"/>
  <c r="O69" i="24"/>
  <c r="N69" i="24"/>
  <c r="AT69" i="24" s="1"/>
  <c r="M69" i="24"/>
  <c r="L69" i="24"/>
  <c r="K69" i="24"/>
  <c r="AQ69" i="24" s="1"/>
  <c r="J69" i="24"/>
  <c r="I69" i="24"/>
  <c r="H69" i="24"/>
  <c r="AN69" i="24" s="1"/>
  <c r="G69" i="24"/>
  <c r="F69" i="24"/>
  <c r="AL69" i="24" s="1"/>
  <c r="E69" i="24"/>
  <c r="D69" i="24"/>
  <c r="C69" i="24"/>
  <c r="AI69" i="24" s="1"/>
  <c r="B69" i="24"/>
  <c r="AH69" i="24" s="1"/>
  <c r="AE68" i="24"/>
  <c r="AD68" i="24"/>
  <c r="BJ68" i="24" s="1"/>
  <c r="AC68" i="24"/>
  <c r="AB68" i="24"/>
  <c r="BH68" i="24" s="1"/>
  <c r="AA68" i="24"/>
  <c r="Z68" i="24"/>
  <c r="Y68" i="24"/>
  <c r="BE68" i="24" s="1"/>
  <c r="X68" i="24"/>
  <c r="BD68" i="24" s="1"/>
  <c r="W68" i="24"/>
  <c r="V68" i="24"/>
  <c r="BB68" i="24" s="1"/>
  <c r="U68" i="24"/>
  <c r="T68" i="24"/>
  <c r="AZ68" i="24" s="1"/>
  <c r="S68" i="24"/>
  <c r="R68" i="24"/>
  <c r="Q68" i="24"/>
  <c r="AW68" i="24" s="1"/>
  <c r="P68" i="24"/>
  <c r="AV68" i="24" s="1"/>
  <c r="O68" i="24"/>
  <c r="N68" i="24"/>
  <c r="AT68" i="24" s="1"/>
  <c r="M68" i="24"/>
  <c r="L68" i="24"/>
  <c r="AR68" i="24" s="1"/>
  <c r="K68" i="24"/>
  <c r="J68" i="24"/>
  <c r="I68" i="24"/>
  <c r="AO68" i="24" s="1"/>
  <c r="H68" i="24"/>
  <c r="G68" i="24"/>
  <c r="F68" i="24"/>
  <c r="AL68" i="24" s="1"/>
  <c r="E68" i="24"/>
  <c r="D68" i="24"/>
  <c r="AJ68" i="24" s="1"/>
  <c r="C68" i="24"/>
  <c r="B68" i="24"/>
  <c r="AE67" i="24"/>
  <c r="BK67" i="24" s="1"/>
  <c r="AD67" i="24"/>
  <c r="BJ67" i="24" s="1"/>
  <c r="AC67" i="24"/>
  <c r="AB67" i="24"/>
  <c r="AA67" i="24"/>
  <c r="Z67" i="24"/>
  <c r="BF67" i="24" s="1"/>
  <c r="Y67" i="24"/>
  <c r="X67" i="24"/>
  <c r="W67" i="24"/>
  <c r="BC67" i="24" s="1"/>
  <c r="V67" i="24"/>
  <c r="BB67" i="24" s="1"/>
  <c r="U67" i="24"/>
  <c r="T67" i="24"/>
  <c r="AZ67" i="24" s="1"/>
  <c r="S67" i="24"/>
  <c r="R67" i="24"/>
  <c r="AX67" i="24" s="1"/>
  <c r="Q67" i="24"/>
  <c r="P67" i="24"/>
  <c r="O67" i="24"/>
  <c r="AU67" i="24" s="1"/>
  <c r="N67" i="24"/>
  <c r="AT67" i="24" s="1"/>
  <c r="M67" i="24"/>
  <c r="L67" i="24"/>
  <c r="AR67" i="24" s="1"/>
  <c r="K67" i="24"/>
  <c r="J67" i="24"/>
  <c r="AP67" i="24" s="1"/>
  <c r="I67" i="24"/>
  <c r="H67" i="24"/>
  <c r="G67" i="24"/>
  <c r="AM67" i="24" s="1"/>
  <c r="F67" i="24"/>
  <c r="AL67" i="24" s="1"/>
  <c r="E67" i="24"/>
  <c r="D67" i="24"/>
  <c r="AJ67" i="24" s="1"/>
  <c r="C67" i="24"/>
  <c r="B67" i="24"/>
  <c r="AH67" i="24" s="1"/>
  <c r="AE66" i="24"/>
  <c r="AD66" i="24"/>
  <c r="AC66" i="24"/>
  <c r="BI66" i="24" s="1"/>
  <c r="AB66" i="24"/>
  <c r="BH66" i="24" s="1"/>
  <c r="AA66" i="24"/>
  <c r="Z66" i="24"/>
  <c r="Y66" i="24"/>
  <c r="X66" i="24"/>
  <c r="BD66" i="24" s="1"/>
  <c r="W66" i="24"/>
  <c r="V66" i="24"/>
  <c r="U66" i="24"/>
  <c r="BA66" i="24" s="1"/>
  <c r="T66" i="24"/>
  <c r="AZ66" i="24" s="1"/>
  <c r="S66" i="24"/>
  <c r="R66" i="24"/>
  <c r="AX66" i="24" s="1"/>
  <c r="Q66" i="24"/>
  <c r="P66" i="24"/>
  <c r="AV66" i="24" s="1"/>
  <c r="O66" i="24"/>
  <c r="N66" i="24"/>
  <c r="M66" i="24"/>
  <c r="AS66" i="24" s="1"/>
  <c r="L66" i="24"/>
  <c r="AR66" i="24" s="1"/>
  <c r="K66" i="24"/>
  <c r="J66" i="24"/>
  <c r="AP66" i="24" s="1"/>
  <c r="I66" i="24"/>
  <c r="H66" i="24"/>
  <c r="AN66" i="24" s="1"/>
  <c r="G66" i="24"/>
  <c r="F66" i="24"/>
  <c r="E66" i="24"/>
  <c r="AK66" i="24" s="1"/>
  <c r="D66" i="24"/>
  <c r="AJ66" i="24" s="1"/>
  <c r="C66" i="24"/>
  <c r="B66" i="24"/>
  <c r="AH66" i="24" s="1"/>
  <c r="AE65" i="24"/>
  <c r="AD65" i="24"/>
  <c r="BJ65" i="24" s="1"/>
  <c r="AC65" i="24"/>
  <c r="AB65" i="24"/>
  <c r="AA65" i="24"/>
  <c r="BG65" i="24" s="1"/>
  <c r="Z65" i="24"/>
  <c r="BF65" i="24" s="1"/>
  <c r="Y65" i="24"/>
  <c r="X65" i="24"/>
  <c r="BD65" i="24" s="1"/>
  <c r="W65" i="24"/>
  <c r="V65" i="24"/>
  <c r="BB65" i="24" s="1"/>
  <c r="U65" i="24"/>
  <c r="T65" i="24"/>
  <c r="S65" i="24"/>
  <c r="AY65" i="24" s="1"/>
  <c r="R65" i="24"/>
  <c r="AX65" i="24" s="1"/>
  <c r="Q65" i="24"/>
  <c r="P65" i="24"/>
  <c r="AV65" i="24" s="1"/>
  <c r="O65" i="24"/>
  <c r="N65" i="24"/>
  <c r="AT65" i="24" s="1"/>
  <c r="M65" i="24"/>
  <c r="L65" i="24"/>
  <c r="K65" i="24"/>
  <c r="AQ65" i="24" s="1"/>
  <c r="J65" i="24"/>
  <c r="AP65" i="24" s="1"/>
  <c r="I65" i="24"/>
  <c r="H65" i="24"/>
  <c r="AN65" i="24" s="1"/>
  <c r="G65" i="24"/>
  <c r="F65" i="24"/>
  <c r="AL65" i="24" s="1"/>
  <c r="E65" i="24"/>
  <c r="D65" i="24"/>
  <c r="C65" i="24"/>
  <c r="AI65" i="24" s="1"/>
  <c r="B65" i="24"/>
  <c r="AE64" i="24"/>
  <c r="AD64" i="24"/>
  <c r="BJ64" i="24" s="1"/>
  <c r="AC64" i="24"/>
  <c r="AB64" i="24"/>
  <c r="BH64" i="24" s="1"/>
  <c r="AA64" i="24"/>
  <c r="Z64" i="24"/>
  <c r="Y64" i="24"/>
  <c r="BE64" i="24" s="1"/>
  <c r="X64" i="24"/>
  <c r="BD64" i="24" s="1"/>
  <c r="W64" i="24"/>
  <c r="V64" i="24"/>
  <c r="BB64" i="24" s="1"/>
  <c r="U64" i="24"/>
  <c r="T64" i="24"/>
  <c r="AZ64" i="24" s="1"/>
  <c r="S64" i="24"/>
  <c r="R64" i="24"/>
  <c r="Q64" i="24"/>
  <c r="AW64" i="24" s="1"/>
  <c r="P64" i="24"/>
  <c r="AV64" i="24" s="1"/>
  <c r="O64" i="24"/>
  <c r="N64" i="24"/>
  <c r="AT64" i="24" s="1"/>
  <c r="M64" i="24"/>
  <c r="L64" i="24"/>
  <c r="AR64" i="24" s="1"/>
  <c r="K64" i="24"/>
  <c r="J64" i="24"/>
  <c r="I64" i="24"/>
  <c r="AO64" i="24" s="1"/>
  <c r="H64" i="24"/>
  <c r="AN64" i="24" s="1"/>
  <c r="G64" i="24"/>
  <c r="F64" i="24"/>
  <c r="AL64" i="24" s="1"/>
  <c r="E64" i="24"/>
  <c r="D64" i="24"/>
  <c r="AJ64" i="24" s="1"/>
  <c r="C64" i="24"/>
  <c r="B64" i="24"/>
  <c r="AE63" i="24"/>
  <c r="BK63" i="24" s="1"/>
  <c r="AD63" i="24"/>
  <c r="AC63" i="24"/>
  <c r="AB63" i="24"/>
  <c r="BH63" i="24" s="1"/>
  <c r="AA63" i="24"/>
  <c r="Z63" i="24"/>
  <c r="BF63" i="24" s="1"/>
  <c r="Y63" i="24"/>
  <c r="X63" i="24"/>
  <c r="W63" i="24"/>
  <c r="BC63" i="24" s="1"/>
  <c r="V63" i="24"/>
  <c r="BB63" i="24" s="1"/>
  <c r="U63" i="24"/>
  <c r="T63" i="24"/>
  <c r="S63" i="24"/>
  <c r="R63" i="24"/>
  <c r="AX63" i="24" s="1"/>
  <c r="Q63" i="24"/>
  <c r="P63" i="24"/>
  <c r="O63" i="24"/>
  <c r="AU63" i="24" s="1"/>
  <c r="N63" i="24"/>
  <c r="AT63" i="24" s="1"/>
  <c r="M63" i="24"/>
  <c r="L63" i="24"/>
  <c r="AR63" i="24" s="1"/>
  <c r="K63" i="24"/>
  <c r="J63" i="24"/>
  <c r="AP63" i="24" s="1"/>
  <c r="I63" i="24"/>
  <c r="H63" i="24"/>
  <c r="G63" i="24"/>
  <c r="AM63" i="24" s="1"/>
  <c r="F63" i="24"/>
  <c r="AL63" i="24" s="1"/>
  <c r="E63" i="24"/>
  <c r="D63" i="24"/>
  <c r="AJ63" i="24" s="1"/>
  <c r="C63" i="24"/>
  <c r="B63" i="24"/>
  <c r="AH63" i="24" s="1"/>
  <c r="AE62" i="24"/>
  <c r="AD62" i="24"/>
  <c r="AC62" i="24"/>
  <c r="BI62" i="24" s="1"/>
  <c r="AB62" i="24"/>
  <c r="BH62" i="24" s="1"/>
  <c r="AA62" i="24"/>
  <c r="Z62" i="24"/>
  <c r="BF62" i="24" s="1"/>
  <c r="Y62" i="24"/>
  <c r="X62" i="24"/>
  <c r="BD62" i="24" s="1"/>
  <c r="W62" i="24"/>
  <c r="V62" i="24"/>
  <c r="U62" i="24"/>
  <c r="BA62" i="24" s="1"/>
  <c r="T62" i="24"/>
  <c r="AZ62" i="24" s="1"/>
  <c r="S62" i="24"/>
  <c r="R62" i="24"/>
  <c r="Q62" i="24"/>
  <c r="P62" i="24"/>
  <c r="AV62" i="24" s="1"/>
  <c r="O62" i="24"/>
  <c r="N62" i="24"/>
  <c r="M62" i="24"/>
  <c r="L62" i="24"/>
  <c r="AR62" i="24" s="1"/>
  <c r="K62" i="24"/>
  <c r="J62" i="24"/>
  <c r="AP62" i="24" s="1"/>
  <c r="I62" i="24"/>
  <c r="H62" i="24"/>
  <c r="AN62" i="24" s="1"/>
  <c r="G62" i="24"/>
  <c r="F62" i="24"/>
  <c r="E62" i="24"/>
  <c r="D62" i="24"/>
  <c r="C62" i="24"/>
  <c r="B62" i="24"/>
  <c r="AH62" i="24" s="1"/>
  <c r="AE61" i="24"/>
  <c r="AD61" i="24"/>
  <c r="BJ61" i="24" s="1"/>
  <c r="AC61" i="24"/>
  <c r="AB61" i="24"/>
  <c r="AA61" i="24"/>
  <c r="Z61" i="24"/>
  <c r="Y61" i="24"/>
  <c r="X61" i="24"/>
  <c r="BD61" i="24" s="1"/>
  <c r="W61" i="24"/>
  <c r="V61" i="24"/>
  <c r="BB61" i="24" s="1"/>
  <c r="U61" i="24"/>
  <c r="T61" i="24"/>
  <c r="S61" i="24"/>
  <c r="AY61" i="24" s="1"/>
  <c r="R61" i="24"/>
  <c r="Q61" i="24"/>
  <c r="P61" i="24"/>
  <c r="O61" i="24"/>
  <c r="N61" i="24"/>
  <c r="AT61" i="24" s="1"/>
  <c r="M61" i="24"/>
  <c r="L61" i="24"/>
  <c r="K61" i="24"/>
  <c r="J61" i="24"/>
  <c r="I61" i="24"/>
  <c r="H61" i="24"/>
  <c r="AN61" i="24" s="1"/>
  <c r="G61" i="24"/>
  <c r="F61" i="24"/>
  <c r="AL61" i="24" s="1"/>
  <c r="E61" i="24"/>
  <c r="D61" i="24"/>
  <c r="C61" i="24"/>
  <c r="B61" i="24"/>
  <c r="AE60" i="24"/>
  <c r="AD60" i="24"/>
  <c r="BJ60" i="24" s="1"/>
  <c r="AC60" i="24"/>
  <c r="AB60" i="24"/>
  <c r="BH60" i="24" s="1"/>
  <c r="AA60" i="24"/>
  <c r="Z60" i="24"/>
  <c r="Y60" i="24"/>
  <c r="X60" i="24"/>
  <c r="W60" i="24"/>
  <c r="V60" i="24"/>
  <c r="BB60" i="24" s="1"/>
  <c r="U60" i="24"/>
  <c r="T60" i="24"/>
  <c r="AZ60" i="24" s="1"/>
  <c r="S60" i="24"/>
  <c r="R60" i="24"/>
  <c r="Q60" i="24"/>
  <c r="AW60" i="24" s="1"/>
  <c r="P60" i="24"/>
  <c r="O60" i="24"/>
  <c r="N60" i="24"/>
  <c r="AT60" i="24" s="1"/>
  <c r="M60" i="24"/>
  <c r="L60" i="24"/>
  <c r="AR60" i="24" s="1"/>
  <c r="K60" i="24"/>
  <c r="J60" i="24"/>
  <c r="I60" i="24"/>
  <c r="H60" i="24"/>
  <c r="AN60" i="24" s="1"/>
  <c r="G60" i="24"/>
  <c r="F60" i="24"/>
  <c r="E60" i="24"/>
  <c r="D60" i="24"/>
  <c r="AJ60" i="24" s="1"/>
  <c r="C60" i="24"/>
  <c r="B60" i="24"/>
  <c r="AE53" i="24"/>
  <c r="AD53" i="24"/>
  <c r="AC53" i="24"/>
  <c r="AB53" i="24"/>
  <c r="AA53" i="24"/>
  <c r="Z53" i="24"/>
  <c r="BF53" i="24" s="1"/>
  <c r="Y53" i="24"/>
  <c r="X53" i="24"/>
  <c r="W53" i="24"/>
  <c r="V53" i="24"/>
  <c r="BB53" i="24" s="1"/>
  <c r="U53" i="24"/>
  <c r="T53" i="24"/>
  <c r="AZ53" i="24" s="1"/>
  <c r="S53" i="24"/>
  <c r="R53" i="24"/>
  <c r="AX53" i="24" s="1"/>
  <c r="Q53" i="24"/>
  <c r="P53" i="24"/>
  <c r="O53" i="24"/>
  <c r="AU53" i="24" s="1"/>
  <c r="N53" i="24"/>
  <c r="AT53" i="24" s="1"/>
  <c r="M53" i="24"/>
  <c r="L53" i="24"/>
  <c r="AR53" i="24" s="1"/>
  <c r="K53" i="24"/>
  <c r="J53" i="24"/>
  <c r="AP53" i="24" s="1"/>
  <c r="I53" i="24"/>
  <c r="H53" i="24"/>
  <c r="G53" i="24"/>
  <c r="F53" i="24"/>
  <c r="AL53" i="24" s="1"/>
  <c r="E53" i="24"/>
  <c r="D53" i="24"/>
  <c r="AJ53" i="24" s="1"/>
  <c r="C53" i="24"/>
  <c r="B53" i="24"/>
  <c r="AH53" i="24" s="1"/>
  <c r="AE52" i="24"/>
  <c r="AD52" i="24"/>
  <c r="AC52" i="24"/>
  <c r="AB52" i="24"/>
  <c r="BH52" i="24" s="1"/>
  <c r="AA52" i="24"/>
  <c r="Z52" i="24"/>
  <c r="BF52" i="24" s="1"/>
  <c r="Y52" i="24"/>
  <c r="X52" i="24"/>
  <c r="BD52" i="24" s="1"/>
  <c r="W52" i="24"/>
  <c r="V52" i="24"/>
  <c r="U52" i="24"/>
  <c r="T52" i="24"/>
  <c r="AZ52" i="24" s="1"/>
  <c r="S52" i="24"/>
  <c r="R52" i="24"/>
  <c r="AX52" i="24" s="1"/>
  <c r="Q52" i="24"/>
  <c r="P52" i="24"/>
  <c r="AV52" i="24" s="1"/>
  <c r="O52" i="24"/>
  <c r="N52" i="24"/>
  <c r="M52" i="24"/>
  <c r="AS52" i="24" s="1"/>
  <c r="L52" i="24"/>
  <c r="AR52" i="24" s="1"/>
  <c r="K52" i="24"/>
  <c r="J52" i="24"/>
  <c r="I52" i="24"/>
  <c r="H52" i="24"/>
  <c r="AN52" i="24" s="1"/>
  <c r="G52" i="24"/>
  <c r="F52" i="24"/>
  <c r="E52" i="24"/>
  <c r="D52" i="24"/>
  <c r="AJ52" i="24" s="1"/>
  <c r="C52" i="24"/>
  <c r="B52" i="24"/>
  <c r="AH52" i="24" s="1"/>
  <c r="AE51" i="24"/>
  <c r="AD51" i="24"/>
  <c r="BJ51" i="24" s="1"/>
  <c r="AC51" i="24"/>
  <c r="AB51" i="24"/>
  <c r="AA51" i="24"/>
  <c r="Z51" i="24"/>
  <c r="Y51" i="24"/>
  <c r="X51" i="24"/>
  <c r="W51" i="24"/>
  <c r="V51" i="24"/>
  <c r="BB51" i="24" s="1"/>
  <c r="U51" i="24"/>
  <c r="T51" i="24"/>
  <c r="S51" i="24"/>
  <c r="R51" i="24"/>
  <c r="Q51" i="24"/>
  <c r="P51" i="24"/>
  <c r="AV51" i="24" s="1"/>
  <c r="O51" i="24"/>
  <c r="N51" i="24"/>
  <c r="AT51" i="24" s="1"/>
  <c r="M51" i="24"/>
  <c r="L51" i="24"/>
  <c r="K51" i="24"/>
  <c r="AQ51" i="24" s="1"/>
  <c r="J51" i="24"/>
  <c r="I51" i="24"/>
  <c r="H51" i="24"/>
  <c r="G51" i="24"/>
  <c r="F51" i="24"/>
  <c r="AL51" i="24" s="1"/>
  <c r="E51" i="24"/>
  <c r="D51" i="24"/>
  <c r="C51" i="24"/>
  <c r="B51" i="24"/>
  <c r="AE50" i="24"/>
  <c r="AD50" i="24"/>
  <c r="BJ50" i="24" s="1"/>
  <c r="AC50" i="24"/>
  <c r="AB50" i="24"/>
  <c r="BH50" i="24" s="1"/>
  <c r="AA50" i="24"/>
  <c r="Z50" i="24"/>
  <c r="Y50" i="24"/>
  <c r="X50" i="24"/>
  <c r="W50" i="24"/>
  <c r="V50" i="24"/>
  <c r="BB50" i="24" s="1"/>
  <c r="U50" i="24"/>
  <c r="T50" i="24"/>
  <c r="AZ50" i="24" s="1"/>
  <c r="S50" i="24"/>
  <c r="R50" i="24"/>
  <c r="Q50" i="24"/>
  <c r="P50" i="24"/>
  <c r="O50" i="24"/>
  <c r="N50" i="24"/>
  <c r="AT50" i="24" s="1"/>
  <c r="M50" i="24"/>
  <c r="L50" i="24"/>
  <c r="AR50" i="24" s="1"/>
  <c r="K50" i="24"/>
  <c r="J50" i="24"/>
  <c r="I50" i="24"/>
  <c r="AO50" i="24" s="1"/>
  <c r="H50" i="24"/>
  <c r="G50" i="24"/>
  <c r="F50" i="24"/>
  <c r="AL50" i="24" s="1"/>
  <c r="E50" i="24"/>
  <c r="D50" i="24"/>
  <c r="AJ50" i="24" s="1"/>
  <c r="C50" i="24"/>
  <c r="B50" i="24"/>
  <c r="AE49" i="24"/>
  <c r="AD49" i="24"/>
  <c r="BJ49" i="24" s="1"/>
  <c r="AC49" i="24"/>
  <c r="AB49" i="24"/>
  <c r="BH49" i="24" s="1"/>
  <c r="AA49" i="24"/>
  <c r="Z49" i="24"/>
  <c r="BF49" i="24" s="1"/>
  <c r="Y49" i="24"/>
  <c r="X49" i="24"/>
  <c r="W49" i="24"/>
  <c r="V49" i="24"/>
  <c r="U49" i="24"/>
  <c r="T49" i="24"/>
  <c r="AZ49" i="24" s="1"/>
  <c r="S49" i="24"/>
  <c r="R49" i="24"/>
  <c r="AX49" i="24" s="1"/>
  <c r="Q49" i="24"/>
  <c r="P49" i="24"/>
  <c r="O49" i="24"/>
  <c r="N49" i="24"/>
  <c r="M49" i="24"/>
  <c r="L49" i="24"/>
  <c r="AR49" i="24" s="1"/>
  <c r="K49" i="24"/>
  <c r="J49" i="24"/>
  <c r="AP49" i="24" s="1"/>
  <c r="I49" i="24"/>
  <c r="H49" i="24"/>
  <c r="G49" i="24"/>
  <c r="AM49" i="24" s="1"/>
  <c r="F49" i="24"/>
  <c r="E49" i="24"/>
  <c r="D49" i="24"/>
  <c r="AJ49" i="24" s="1"/>
  <c r="C49" i="24"/>
  <c r="B49" i="24"/>
  <c r="AH49" i="24" s="1"/>
  <c r="AE48" i="24"/>
  <c r="AD48" i="24"/>
  <c r="AC48" i="24"/>
  <c r="AB48" i="24"/>
  <c r="AA48" i="24"/>
  <c r="Z48" i="24"/>
  <c r="BF48" i="24" s="1"/>
  <c r="Y48" i="24"/>
  <c r="X48" i="24"/>
  <c r="BD48" i="24" s="1"/>
  <c r="W48" i="24"/>
  <c r="V48" i="24"/>
  <c r="U48" i="24"/>
  <c r="T48" i="24"/>
  <c r="S48" i="24"/>
  <c r="R48" i="24"/>
  <c r="AX48" i="24" s="1"/>
  <c r="Q48" i="24"/>
  <c r="P48" i="24"/>
  <c r="AV48" i="24" s="1"/>
  <c r="O48" i="24"/>
  <c r="N48" i="24"/>
  <c r="M48" i="24"/>
  <c r="L48" i="24"/>
  <c r="K48" i="24"/>
  <c r="J48" i="24"/>
  <c r="AP48" i="24" s="1"/>
  <c r="I48" i="24"/>
  <c r="H48" i="24"/>
  <c r="AN48" i="24" s="1"/>
  <c r="G48" i="24"/>
  <c r="F48" i="24"/>
  <c r="E48" i="24"/>
  <c r="AK48" i="24" s="1"/>
  <c r="D48" i="24"/>
  <c r="C48" i="24"/>
  <c r="B48" i="24"/>
  <c r="AH48" i="24" s="1"/>
  <c r="AE47" i="24"/>
  <c r="AD47" i="24"/>
  <c r="BJ47" i="24" s="1"/>
  <c r="AC47" i="24"/>
  <c r="AB47" i="24"/>
  <c r="AA47" i="24"/>
  <c r="Z47" i="24"/>
  <c r="BF47" i="24" s="1"/>
  <c r="Y47" i="24"/>
  <c r="X47" i="24"/>
  <c r="BD47" i="24" s="1"/>
  <c r="W47" i="24"/>
  <c r="V47" i="24"/>
  <c r="BB47" i="24" s="1"/>
  <c r="U47" i="24"/>
  <c r="T47" i="24"/>
  <c r="S47" i="24"/>
  <c r="R47" i="24"/>
  <c r="AX47" i="24" s="1"/>
  <c r="Q47" i="24"/>
  <c r="P47" i="24"/>
  <c r="AV47" i="24" s="1"/>
  <c r="O47" i="24"/>
  <c r="N47" i="24"/>
  <c r="AT47" i="24" s="1"/>
  <c r="M47" i="24"/>
  <c r="L47" i="24"/>
  <c r="K47" i="24"/>
  <c r="J47" i="24"/>
  <c r="I47" i="24"/>
  <c r="H47" i="24"/>
  <c r="AN47" i="24" s="1"/>
  <c r="G47" i="24"/>
  <c r="F47" i="24"/>
  <c r="AL47" i="24" s="1"/>
  <c r="E47" i="24"/>
  <c r="D47" i="24"/>
  <c r="C47" i="24"/>
  <c r="AI47" i="24" s="1"/>
  <c r="B47" i="24"/>
  <c r="AH47" i="24" s="1"/>
  <c r="AE46" i="24"/>
  <c r="AD46" i="24"/>
  <c r="BJ46" i="24" s="1"/>
  <c r="AC46" i="24"/>
  <c r="AB46" i="24"/>
  <c r="BH46" i="24" s="1"/>
  <c r="AA46" i="24"/>
  <c r="Z46" i="24"/>
  <c r="Y46" i="24"/>
  <c r="X46" i="24"/>
  <c r="BD46" i="24" s="1"/>
  <c r="W46" i="24"/>
  <c r="V46" i="24"/>
  <c r="BB46" i="24" s="1"/>
  <c r="U46" i="24"/>
  <c r="T46" i="24"/>
  <c r="AZ46" i="24" s="1"/>
  <c r="S46" i="24"/>
  <c r="R46" i="24"/>
  <c r="Q46" i="24"/>
  <c r="P46" i="24"/>
  <c r="O46" i="24"/>
  <c r="N46" i="24"/>
  <c r="AT46" i="24" s="1"/>
  <c r="M46" i="24"/>
  <c r="L46" i="24"/>
  <c r="AR46" i="24" s="1"/>
  <c r="K46" i="24"/>
  <c r="J46" i="24"/>
  <c r="I46" i="24"/>
  <c r="H46" i="24"/>
  <c r="G46" i="24"/>
  <c r="F46" i="24"/>
  <c r="AL46" i="24" s="1"/>
  <c r="E46" i="24"/>
  <c r="D46" i="24"/>
  <c r="AJ46" i="24" s="1"/>
  <c r="C46" i="24"/>
  <c r="B46" i="24"/>
  <c r="AE45" i="24"/>
  <c r="BK45" i="24" s="1"/>
  <c r="AD45" i="24"/>
  <c r="BJ45" i="24" s="1"/>
  <c r="AC45" i="24"/>
  <c r="AB45" i="24"/>
  <c r="BH45" i="24" s="1"/>
  <c r="AA45" i="24"/>
  <c r="Z45" i="24"/>
  <c r="BF45" i="24" s="1"/>
  <c r="Y45" i="24"/>
  <c r="X45" i="24"/>
  <c r="W45" i="24"/>
  <c r="V45" i="24"/>
  <c r="BB45" i="24" s="1"/>
  <c r="U45" i="24"/>
  <c r="T45" i="24"/>
  <c r="AZ45" i="24" s="1"/>
  <c r="S45" i="24"/>
  <c r="R45" i="24"/>
  <c r="AX45" i="24" s="1"/>
  <c r="Q45" i="24"/>
  <c r="P45" i="24"/>
  <c r="O45" i="24"/>
  <c r="N45" i="24"/>
  <c r="AT45" i="24" s="1"/>
  <c r="M45" i="24"/>
  <c r="L45" i="24"/>
  <c r="AR45" i="24" s="1"/>
  <c r="K45" i="24"/>
  <c r="J45" i="24"/>
  <c r="AP45" i="24" s="1"/>
  <c r="I45" i="24"/>
  <c r="H45" i="24"/>
  <c r="G45" i="24"/>
  <c r="F45" i="24"/>
  <c r="E45" i="24"/>
  <c r="D45" i="24"/>
  <c r="AJ45" i="24" s="1"/>
  <c r="C45" i="24"/>
  <c r="B45" i="24"/>
  <c r="AH45" i="24" s="1"/>
  <c r="AE44" i="24"/>
  <c r="AD44" i="24"/>
  <c r="AC44" i="24"/>
  <c r="AB44" i="24"/>
  <c r="BH44" i="24" s="1"/>
  <c r="AA44" i="24"/>
  <c r="Z44" i="24"/>
  <c r="Y44" i="24"/>
  <c r="X44" i="24"/>
  <c r="BD44" i="24" s="1"/>
  <c r="W44" i="24"/>
  <c r="V44" i="24"/>
  <c r="U44" i="24"/>
  <c r="T44" i="24"/>
  <c r="AZ44" i="24" s="1"/>
  <c r="S44" i="24"/>
  <c r="R44" i="24"/>
  <c r="AX44" i="24" s="1"/>
  <c r="Q44" i="24"/>
  <c r="P44" i="24"/>
  <c r="AV44" i="24" s="1"/>
  <c r="O44" i="24"/>
  <c r="N44" i="24"/>
  <c r="M44" i="24"/>
  <c r="L44" i="24"/>
  <c r="K44" i="24"/>
  <c r="J44" i="24"/>
  <c r="AP44" i="24" s="1"/>
  <c r="I44" i="24"/>
  <c r="H44" i="24"/>
  <c r="AN44" i="24" s="1"/>
  <c r="G44" i="24"/>
  <c r="F44" i="24"/>
  <c r="E44" i="24"/>
  <c r="D44" i="24"/>
  <c r="C44" i="24"/>
  <c r="B44" i="24"/>
  <c r="AH44" i="24" s="1"/>
  <c r="AE43" i="24"/>
  <c r="AD43" i="24"/>
  <c r="BJ43" i="24" s="1"/>
  <c r="AC43" i="24"/>
  <c r="AB43" i="24"/>
  <c r="AA43" i="24"/>
  <c r="BG43" i="24" s="1"/>
  <c r="Z43" i="24"/>
  <c r="BF43" i="24" s="1"/>
  <c r="Y43" i="24"/>
  <c r="X43" i="24"/>
  <c r="BD43" i="24" s="1"/>
  <c r="W43" i="24"/>
  <c r="V43" i="24"/>
  <c r="BB43" i="24" s="1"/>
  <c r="U43" i="24"/>
  <c r="T43" i="24"/>
  <c r="S43" i="24"/>
  <c r="R43" i="24"/>
  <c r="AX43" i="24" s="1"/>
  <c r="Q43" i="24"/>
  <c r="P43" i="24"/>
  <c r="AV43" i="24" s="1"/>
  <c r="O43" i="24"/>
  <c r="N43" i="24"/>
  <c r="AT43" i="24" s="1"/>
  <c r="M43" i="24"/>
  <c r="L43" i="24"/>
  <c r="K43" i="24"/>
  <c r="J43" i="24"/>
  <c r="I43" i="24"/>
  <c r="H43" i="24"/>
  <c r="AN43" i="24" s="1"/>
  <c r="G43" i="24"/>
  <c r="F43" i="24"/>
  <c r="AL43" i="24" s="1"/>
  <c r="E43" i="24"/>
  <c r="D43" i="24"/>
  <c r="C43" i="24"/>
  <c r="B43" i="24"/>
  <c r="AH43" i="24" s="1"/>
  <c r="AE42" i="24"/>
  <c r="AD42" i="24"/>
  <c r="BJ42" i="24" s="1"/>
  <c r="AC42" i="24"/>
  <c r="AB42" i="24"/>
  <c r="BH42" i="24" s="1"/>
  <c r="AA42" i="24"/>
  <c r="Z42" i="24"/>
  <c r="Y42" i="24"/>
  <c r="BE42" i="24" s="1"/>
  <c r="X42" i="24"/>
  <c r="BD42" i="24" s="1"/>
  <c r="W42" i="24"/>
  <c r="V42" i="24"/>
  <c r="BB42" i="24" s="1"/>
  <c r="U42" i="24"/>
  <c r="T42" i="24"/>
  <c r="AZ42" i="24" s="1"/>
  <c r="S42" i="24"/>
  <c r="R42" i="24"/>
  <c r="Q42" i="24"/>
  <c r="P42" i="24"/>
  <c r="AV42" i="24" s="1"/>
  <c r="O42" i="24"/>
  <c r="N42" i="24"/>
  <c r="AT42" i="24" s="1"/>
  <c r="M42" i="24"/>
  <c r="L42" i="24"/>
  <c r="AR42" i="24" s="1"/>
  <c r="K42" i="24"/>
  <c r="J42" i="24"/>
  <c r="I42" i="24"/>
  <c r="H42" i="24"/>
  <c r="G42" i="24"/>
  <c r="F42" i="24"/>
  <c r="AL42" i="24" s="1"/>
  <c r="E42" i="24"/>
  <c r="D42" i="24"/>
  <c r="AJ42" i="24" s="1"/>
  <c r="C42" i="24"/>
  <c r="B42" i="24"/>
  <c r="AE41" i="24"/>
  <c r="AD41" i="24"/>
  <c r="AC41" i="24"/>
  <c r="AB41" i="24"/>
  <c r="BH41" i="24" s="1"/>
  <c r="AA41" i="24"/>
  <c r="Z41" i="24"/>
  <c r="BF41" i="24" s="1"/>
  <c r="Y41" i="24"/>
  <c r="X41" i="24"/>
  <c r="W41" i="24"/>
  <c r="BC41" i="24" s="1"/>
  <c r="V41" i="24"/>
  <c r="BB41" i="24" s="1"/>
  <c r="U41" i="24"/>
  <c r="T41" i="24"/>
  <c r="AZ41" i="24" s="1"/>
  <c r="S41" i="24"/>
  <c r="R41" i="24"/>
  <c r="AX41" i="24" s="1"/>
  <c r="Q41" i="24"/>
  <c r="P41" i="24"/>
  <c r="O41" i="24"/>
  <c r="N41" i="24"/>
  <c r="AT41" i="24" s="1"/>
  <c r="M41" i="24"/>
  <c r="L41" i="24"/>
  <c r="AR41" i="24" s="1"/>
  <c r="K41" i="24"/>
  <c r="J41" i="24"/>
  <c r="AP41" i="24" s="1"/>
  <c r="I41" i="24"/>
  <c r="H41" i="24"/>
  <c r="G41" i="24"/>
  <c r="F41" i="24"/>
  <c r="E41" i="24"/>
  <c r="D41" i="24"/>
  <c r="AJ41" i="24" s="1"/>
  <c r="C41" i="24"/>
  <c r="B41" i="24"/>
  <c r="AH41" i="24" s="1"/>
  <c r="AE40" i="24"/>
  <c r="AD40" i="24"/>
  <c r="AC40" i="24"/>
  <c r="AB40" i="24"/>
  <c r="BH40" i="24" s="1"/>
  <c r="AA40" i="24"/>
  <c r="Z40" i="24"/>
  <c r="BF40" i="24" s="1"/>
  <c r="Y40" i="24"/>
  <c r="X40" i="24"/>
  <c r="BD40" i="24" s="1"/>
  <c r="W40" i="24"/>
  <c r="V40" i="24"/>
  <c r="U40" i="24"/>
  <c r="BA40" i="24" s="1"/>
  <c r="T40" i="24"/>
  <c r="AZ40" i="24" s="1"/>
  <c r="S40" i="24"/>
  <c r="R40" i="24"/>
  <c r="AX40" i="24" s="1"/>
  <c r="Q40" i="24"/>
  <c r="P40" i="24"/>
  <c r="AV40" i="24" s="1"/>
  <c r="O40" i="24"/>
  <c r="N40" i="24"/>
  <c r="M40" i="24"/>
  <c r="L40" i="24"/>
  <c r="AR40" i="24" s="1"/>
  <c r="K40" i="24"/>
  <c r="J40" i="24"/>
  <c r="AP40" i="24" s="1"/>
  <c r="I40" i="24"/>
  <c r="H40" i="24"/>
  <c r="AN40" i="24" s="1"/>
  <c r="G40" i="24"/>
  <c r="F40" i="24"/>
  <c r="E40" i="24"/>
  <c r="D40" i="24"/>
  <c r="C40" i="24"/>
  <c r="B40" i="24"/>
  <c r="AH40" i="24" s="1"/>
  <c r="AE39" i="24"/>
  <c r="AD39" i="24"/>
  <c r="BJ39" i="24" s="1"/>
  <c r="AC39" i="24"/>
  <c r="AB39" i="24"/>
  <c r="AA39" i="24"/>
  <c r="Z39" i="24"/>
  <c r="Y39" i="24"/>
  <c r="X39" i="24"/>
  <c r="BD39" i="24" s="1"/>
  <c r="W39" i="24"/>
  <c r="V39" i="24"/>
  <c r="BB39" i="24" s="1"/>
  <c r="U39" i="24"/>
  <c r="T39" i="24"/>
  <c r="S39" i="24"/>
  <c r="AY39" i="24" s="1"/>
  <c r="R39" i="24"/>
  <c r="AX39" i="24" s="1"/>
  <c r="Q39" i="24"/>
  <c r="P39" i="24"/>
  <c r="AV39" i="24" s="1"/>
  <c r="O39" i="24"/>
  <c r="N39" i="24"/>
  <c r="AT39" i="24" s="1"/>
  <c r="M39" i="24"/>
  <c r="L39" i="24"/>
  <c r="K39" i="24"/>
  <c r="J39" i="24"/>
  <c r="AP39" i="24" s="1"/>
  <c r="I39" i="24"/>
  <c r="H39" i="24"/>
  <c r="AN39" i="24" s="1"/>
  <c r="G39" i="24"/>
  <c r="F39" i="24"/>
  <c r="AL39" i="24" s="1"/>
  <c r="E39" i="24"/>
  <c r="D39" i="24"/>
  <c r="C39" i="24"/>
  <c r="B39" i="24"/>
  <c r="AE38" i="24"/>
  <c r="AD38" i="24"/>
  <c r="BJ38" i="24" s="1"/>
  <c r="AC38" i="24"/>
  <c r="AB38" i="24"/>
  <c r="BH38" i="24" s="1"/>
  <c r="AA38" i="24"/>
  <c r="Z38" i="24"/>
  <c r="Y38" i="24"/>
  <c r="X38" i="24"/>
  <c r="BD38" i="24" s="1"/>
  <c r="W38" i="24"/>
  <c r="V38" i="24"/>
  <c r="BB38" i="24" s="1"/>
  <c r="U38" i="24"/>
  <c r="T38" i="24"/>
  <c r="AZ38" i="24" s="1"/>
  <c r="S38" i="24"/>
  <c r="R38" i="24"/>
  <c r="Q38" i="24"/>
  <c r="AW38" i="24" s="1"/>
  <c r="P38" i="24"/>
  <c r="AV38" i="24" s="1"/>
  <c r="O38" i="24"/>
  <c r="N38" i="24"/>
  <c r="AT38" i="24" s="1"/>
  <c r="M38" i="24"/>
  <c r="L38" i="24"/>
  <c r="AR38" i="24" s="1"/>
  <c r="K38" i="24"/>
  <c r="J38" i="24"/>
  <c r="I38" i="24"/>
  <c r="H38" i="24"/>
  <c r="AN38" i="24" s="1"/>
  <c r="G38" i="24"/>
  <c r="F38" i="24"/>
  <c r="AL38" i="24" s="1"/>
  <c r="E38" i="24"/>
  <c r="D38" i="24"/>
  <c r="AJ38" i="24" s="1"/>
  <c r="C38" i="24"/>
  <c r="B38" i="24"/>
  <c r="AE37" i="24"/>
  <c r="AD37" i="24"/>
  <c r="AC37" i="24"/>
  <c r="AB37" i="24"/>
  <c r="BH37" i="24" s="1"/>
  <c r="AA37" i="24"/>
  <c r="Z37" i="24"/>
  <c r="BF37" i="24" s="1"/>
  <c r="Y37" i="24"/>
  <c r="X37" i="24"/>
  <c r="W37" i="24"/>
  <c r="V37" i="24"/>
  <c r="U37" i="24"/>
  <c r="T37" i="24"/>
  <c r="AZ37" i="24" s="1"/>
  <c r="S37" i="24"/>
  <c r="R37" i="24"/>
  <c r="AX37" i="24" s="1"/>
  <c r="Q37" i="24"/>
  <c r="P37" i="24"/>
  <c r="O37" i="24"/>
  <c r="AU37" i="24" s="1"/>
  <c r="N37" i="24"/>
  <c r="AT37" i="24" s="1"/>
  <c r="M37" i="24"/>
  <c r="L37" i="24"/>
  <c r="AR37" i="24" s="1"/>
  <c r="K37" i="24"/>
  <c r="J37" i="24"/>
  <c r="AP37" i="24" s="1"/>
  <c r="I37" i="24"/>
  <c r="H37" i="24"/>
  <c r="G37" i="24"/>
  <c r="F37" i="24"/>
  <c r="AL37" i="24" s="1"/>
  <c r="E37" i="24"/>
  <c r="D37" i="24"/>
  <c r="AJ37" i="24" s="1"/>
  <c r="C37" i="24"/>
  <c r="B37" i="24"/>
  <c r="AH37" i="24" s="1"/>
  <c r="AE36" i="24"/>
  <c r="AD36" i="24"/>
  <c r="AC36" i="24"/>
  <c r="AB36" i="24"/>
  <c r="AA36" i="24"/>
  <c r="Z36" i="24"/>
  <c r="BF36" i="24" s="1"/>
  <c r="Y36" i="24"/>
  <c r="X36" i="24"/>
  <c r="BD36" i="24" s="1"/>
  <c r="W36" i="24"/>
  <c r="V36" i="24"/>
  <c r="U36" i="24"/>
  <c r="T36" i="24"/>
  <c r="AZ36" i="24" s="1"/>
  <c r="S36" i="24"/>
  <c r="R36" i="24"/>
  <c r="AX36" i="24" s="1"/>
  <c r="Q36" i="24"/>
  <c r="P36" i="24"/>
  <c r="AV36" i="24" s="1"/>
  <c r="O36" i="24"/>
  <c r="N36" i="24"/>
  <c r="M36" i="24"/>
  <c r="AS36" i="24" s="1"/>
  <c r="L36" i="24"/>
  <c r="AR36" i="24" s="1"/>
  <c r="K36" i="24"/>
  <c r="J36" i="24"/>
  <c r="AP36" i="24" s="1"/>
  <c r="I36" i="24"/>
  <c r="H36" i="24"/>
  <c r="AN36" i="24" s="1"/>
  <c r="G36" i="24"/>
  <c r="F36" i="24"/>
  <c r="E36" i="24"/>
  <c r="D36" i="24"/>
  <c r="AJ36" i="24" s="1"/>
  <c r="C36" i="24"/>
  <c r="B36" i="24"/>
  <c r="AH36" i="24" s="1"/>
  <c r="AE35" i="24"/>
  <c r="AD35" i="24"/>
  <c r="BJ35" i="24" s="1"/>
  <c r="AC35" i="24"/>
  <c r="AB35" i="24"/>
  <c r="AA35" i="24"/>
  <c r="Z35" i="24"/>
  <c r="Y35" i="24"/>
  <c r="X35" i="24"/>
  <c r="BD35" i="24" s="1"/>
  <c r="W35" i="24"/>
  <c r="V35" i="24"/>
  <c r="BB35" i="24" s="1"/>
  <c r="U35" i="24"/>
  <c r="T35" i="24"/>
  <c r="S35" i="24"/>
  <c r="R35" i="24"/>
  <c r="Q35" i="24"/>
  <c r="P35" i="24"/>
  <c r="AV35" i="24" s="1"/>
  <c r="O35" i="24"/>
  <c r="N35" i="24"/>
  <c r="AT35" i="24" s="1"/>
  <c r="M35" i="24"/>
  <c r="L35" i="24"/>
  <c r="K35" i="24"/>
  <c r="AQ35" i="24" s="1"/>
  <c r="J35" i="24"/>
  <c r="AP35" i="24" s="1"/>
  <c r="I35" i="24"/>
  <c r="H35" i="24"/>
  <c r="AN35" i="24" s="1"/>
  <c r="G35" i="24"/>
  <c r="F35" i="24"/>
  <c r="AL35" i="24" s="1"/>
  <c r="E35" i="24"/>
  <c r="D35" i="24"/>
  <c r="C35" i="24"/>
  <c r="B35" i="24"/>
  <c r="AH35" i="24" s="1"/>
  <c r="AE34" i="24"/>
  <c r="AD34" i="24"/>
  <c r="BJ34" i="24" s="1"/>
  <c r="AC34" i="24"/>
  <c r="AB34" i="24"/>
  <c r="BH34" i="24" s="1"/>
  <c r="AA34" i="24"/>
  <c r="Z34" i="24"/>
  <c r="Y34" i="24"/>
  <c r="X34" i="24"/>
  <c r="W34" i="24"/>
  <c r="V34" i="24"/>
  <c r="BB34" i="24" s="1"/>
  <c r="U34" i="24"/>
  <c r="T34" i="24"/>
  <c r="AZ34" i="24" s="1"/>
  <c r="S34" i="24"/>
  <c r="R34" i="24"/>
  <c r="Q34" i="24"/>
  <c r="P34" i="24"/>
  <c r="AV34" i="24" s="1"/>
  <c r="O34" i="24"/>
  <c r="N34" i="24"/>
  <c r="AT34" i="24" s="1"/>
  <c r="M34" i="24"/>
  <c r="L34" i="24"/>
  <c r="AR34" i="24" s="1"/>
  <c r="K34" i="24"/>
  <c r="J34" i="24"/>
  <c r="I34" i="24"/>
  <c r="AO34" i="24" s="1"/>
  <c r="H34" i="24"/>
  <c r="AN34" i="24" s="1"/>
  <c r="G34" i="24"/>
  <c r="F34" i="24"/>
  <c r="AL34" i="24" s="1"/>
  <c r="E34" i="24"/>
  <c r="D34" i="24"/>
  <c r="AJ34" i="24" s="1"/>
  <c r="C34" i="24"/>
  <c r="B34" i="24"/>
  <c r="AE33" i="24"/>
  <c r="AD33" i="24"/>
  <c r="BJ33" i="24" s="1"/>
  <c r="AC33" i="24"/>
  <c r="AB33" i="24"/>
  <c r="BH33" i="24" s="1"/>
  <c r="AA33" i="24"/>
  <c r="Z33" i="24"/>
  <c r="BF33" i="24" s="1"/>
  <c r="Y33" i="24"/>
  <c r="X33" i="24"/>
  <c r="W33" i="24"/>
  <c r="V33" i="24"/>
  <c r="U33" i="24"/>
  <c r="T33" i="24"/>
  <c r="AZ33" i="24" s="1"/>
  <c r="S33" i="24"/>
  <c r="R33" i="24"/>
  <c r="AX33" i="24" s="1"/>
  <c r="Q33" i="24"/>
  <c r="P33" i="24"/>
  <c r="O33" i="24"/>
  <c r="N33" i="24"/>
  <c r="M33" i="24"/>
  <c r="L33" i="24"/>
  <c r="AR33" i="24" s="1"/>
  <c r="K33" i="24"/>
  <c r="J33" i="24"/>
  <c r="AP33" i="24" s="1"/>
  <c r="I33" i="24"/>
  <c r="H33" i="24"/>
  <c r="G33" i="24"/>
  <c r="AM33" i="24" s="1"/>
  <c r="F33" i="24"/>
  <c r="AL33" i="24" s="1"/>
  <c r="E33" i="24"/>
  <c r="D33" i="24"/>
  <c r="AJ33" i="24" s="1"/>
  <c r="C33" i="24"/>
  <c r="B33" i="24"/>
  <c r="AH33" i="24" s="1"/>
  <c r="AE32" i="24"/>
  <c r="AD32" i="24"/>
  <c r="AC32" i="24"/>
  <c r="AB32" i="24"/>
  <c r="BH32" i="24" s="1"/>
  <c r="AA32" i="24"/>
  <c r="Z32" i="24"/>
  <c r="BF32" i="24" s="1"/>
  <c r="Y32" i="24"/>
  <c r="X32" i="24"/>
  <c r="BD32" i="24" s="1"/>
  <c r="W32" i="24"/>
  <c r="V32" i="24"/>
  <c r="U32" i="24"/>
  <c r="T32" i="24"/>
  <c r="S32" i="24"/>
  <c r="R32" i="24"/>
  <c r="AX32" i="24" s="1"/>
  <c r="Q32" i="24"/>
  <c r="P32" i="24"/>
  <c r="AV32" i="24" s="1"/>
  <c r="O32" i="24"/>
  <c r="N32" i="24"/>
  <c r="M32" i="24"/>
  <c r="L32" i="24"/>
  <c r="AR32" i="24" s="1"/>
  <c r="K32" i="24"/>
  <c r="J32" i="24"/>
  <c r="AP32" i="24" s="1"/>
  <c r="I32" i="24"/>
  <c r="H32" i="24"/>
  <c r="AN32" i="24" s="1"/>
  <c r="G32" i="24"/>
  <c r="F32" i="24"/>
  <c r="E32" i="24"/>
  <c r="AK32" i="24" s="1"/>
  <c r="D32" i="24"/>
  <c r="AJ32" i="24" s="1"/>
  <c r="C32" i="24"/>
  <c r="B32" i="24"/>
  <c r="AH32" i="24" s="1"/>
  <c r="AE31" i="24"/>
  <c r="AD31" i="24"/>
  <c r="BJ31" i="24" s="1"/>
  <c r="AC31" i="24"/>
  <c r="AB31" i="24"/>
  <c r="AA31" i="24"/>
  <c r="Z31" i="24"/>
  <c r="BF31" i="24" s="1"/>
  <c r="Y31" i="24"/>
  <c r="X31" i="24"/>
  <c r="BD31" i="24" s="1"/>
  <c r="W31" i="24"/>
  <c r="V31" i="24"/>
  <c r="BB31" i="24" s="1"/>
  <c r="U31" i="24"/>
  <c r="T31" i="24"/>
  <c r="S31" i="24"/>
  <c r="R31" i="24"/>
  <c r="Q31" i="24"/>
  <c r="P31" i="24"/>
  <c r="AV31" i="24" s="1"/>
  <c r="O31" i="24"/>
  <c r="N31" i="24"/>
  <c r="AT31" i="24" s="1"/>
  <c r="M31" i="24"/>
  <c r="L31" i="24"/>
  <c r="K31" i="24"/>
  <c r="J31" i="24"/>
  <c r="I31" i="24"/>
  <c r="H31" i="24"/>
  <c r="AN31" i="24" s="1"/>
  <c r="G31" i="24"/>
  <c r="F31" i="24"/>
  <c r="AL31" i="24" s="1"/>
  <c r="E31" i="24"/>
  <c r="D31" i="24"/>
  <c r="C31" i="24"/>
  <c r="AI31" i="24" s="1"/>
  <c r="B31" i="24"/>
  <c r="AH31" i="24" s="1"/>
  <c r="AE30" i="24"/>
  <c r="AD30" i="24"/>
  <c r="BJ30" i="24" s="1"/>
  <c r="AC30" i="24"/>
  <c r="AB30" i="24"/>
  <c r="BH30" i="24" s="1"/>
  <c r="AA30" i="24"/>
  <c r="Z30" i="24"/>
  <c r="Y30" i="24"/>
  <c r="X30" i="24"/>
  <c r="BD30" i="24" s="1"/>
  <c r="W30" i="24"/>
  <c r="V30" i="24"/>
  <c r="BB30" i="24" s="1"/>
  <c r="U30" i="24"/>
  <c r="T30" i="24"/>
  <c r="AZ30" i="24" s="1"/>
  <c r="S30" i="24"/>
  <c r="R30" i="24"/>
  <c r="Q30" i="24"/>
  <c r="P30" i="24"/>
  <c r="O30" i="24"/>
  <c r="N30" i="24"/>
  <c r="AT30" i="24" s="1"/>
  <c r="M30" i="24"/>
  <c r="L30" i="24"/>
  <c r="AR30" i="24" s="1"/>
  <c r="K30" i="24"/>
  <c r="J30" i="24"/>
  <c r="I30" i="24"/>
  <c r="H30" i="24"/>
  <c r="AN30" i="24" s="1"/>
  <c r="G30" i="24"/>
  <c r="F30" i="24"/>
  <c r="AL30" i="24" s="1"/>
  <c r="E30" i="24"/>
  <c r="D30" i="24"/>
  <c r="AJ30" i="24" s="1"/>
  <c r="C30" i="24"/>
  <c r="B30" i="24"/>
  <c r="AE29" i="24"/>
  <c r="BK29" i="24" s="1"/>
  <c r="AD29" i="24"/>
  <c r="BJ29" i="24" s="1"/>
  <c r="AC29" i="24"/>
  <c r="AB29" i="24"/>
  <c r="BH29" i="24" s="1"/>
  <c r="AA29" i="24"/>
  <c r="Z29" i="24"/>
  <c r="BF29" i="24" s="1"/>
  <c r="Y29" i="24"/>
  <c r="X29" i="24"/>
  <c r="W29" i="24"/>
  <c r="V29" i="24"/>
  <c r="BB29" i="24" s="1"/>
  <c r="U29" i="24"/>
  <c r="T29" i="24"/>
  <c r="AZ29" i="24" s="1"/>
  <c r="S29" i="24"/>
  <c r="R29" i="24"/>
  <c r="AX29" i="24" s="1"/>
  <c r="Q29" i="24"/>
  <c r="P29" i="24"/>
  <c r="O29" i="24"/>
  <c r="N29" i="24"/>
  <c r="M29" i="24"/>
  <c r="L29" i="24"/>
  <c r="AR29" i="24" s="1"/>
  <c r="K29" i="24"/>
  <c r="J29" i="24"/>
  <c r="AP29" i="24" s="1"/>
  <c r="I29" i="24"/>
  <c r="H29" i="24"/>
  <c r="G29" i="24"/>
  <c r="F29" i="24"/>
  <c r="E29" i="24"/>
  <c r="D29" i="24"/>
  <c r="AJ29" i="24" s="1"/>
  <c r="C29" i="24"/>
  <c r="B29" i="24"/>
  <c r="AH29" i="24" s="1"/>
  <c r="AE28" i="24"/>
  <c r="AD28" i="24"/>
  <c r="AC28" i="24"/>
  <c r="BI28" i="24" s="1"/>
  <c r="AB28" i="24"/>
  <c r="BH28" i="24" s="1"/>
  <c r="AA28" i="24"/>
  <c r="Z28" i="24"/>
  <c r="BF28" i="24" s="1"/>
  <c r="Y28" i="24"/>
  <c r="X28" i="24"/>
  <c r="BD28" i="24" s="1"/>
  <c r="W28" i="24"/>
  <c r="V28" i="24"/>
  <c r="U28" i="24"/>
  <c r="T28" i="24"/>
  <c r="AZ28" i="24" s="1"/>
  <c r="S28" i="24"/>
  <c r="R28" i="24"/>
  <c r="AX28" i="24" s="1"/>
  <c r="Q28" i="24"/>
  <c r="P28" i="24"/>
  <c r="AV28" i="24" s="1"/>
  <c r="O28" i="24"/>
  <c r="N28" i="24"/>
  <c r="M28" i="24"/>
  <c r="L28" i="24"/>
  <c r="K28" i="24"/>
  <c r="J28" i="24"/>
  <c r="AP28" i="24" s="1"/>
  <c r="I28" i="24"/>
  <c r="H28" i="24"/>
  <c r="AN28" i="24" s="1"/>
  <c r="G28" i="24"/>
  <c r="F28" i="24"/>
  <c r="E28" i="24"/>
  <c r="D28" i="24"/>
  <c r="AJ28" i="24" s="1"/>
  <c r="C28" i="24"/>
  <c r="B28" i="24"/>
  <c r="AH28" i="24" s="1"/>
  <c r="AE27" i="24"/>
  <c r="AD27" i="24"/>
  <c r="BJ27" i="24" s="1"/>
  <c r="AC27" i="24"/>
  <c r="AB27" i="24"/>
  <c r="AA27" i="24"/>
  <c r="BG27" i="24" s="1"/>
  <c r="Z27" i="24"/>
  <c r="BF27" i="24" s="1"/>
  <c r="Y27" i="24"/>
  <c r="X27" i="24"/>
  <c r="BD27" i="24" s="1"/>
  <c r="W27" i="24"/>
  <c r="V27" i="24"/>
  <c r="BB27" i="24" s="1"/>
  <c r="U27" i="24"/>
  <c r="T27" i="24"/>
  <c r="S27" i="24"/>
  <c r="R27" i="24"/>
  <c r="AX27" i="24" s="1"/>
  <c r="Q27" i="24"/>
  <c r="P27" i="24"/>
  <c r="AV27" i="24" s="1"/>
  <c r="O27" i="24"/>
  <c r="N27" i="24"/>
  <c r="AT27" i="24" s="1"/>
  <c r="M27" i="24"/>
  <c r="L27" i="24"/>
  <c r="K27" i="24"/>
  <c r="J27" i="24"/>
  <c r="I27" i="24"/>
  <c r="H27" i="24"/>
  <c r="AN27" i="24" s="1"/>
  <c r="G27" i="24"/>
  <c r="F27" i="24"/>
  <c r="AL27" i="24" s="1"/>
  <c r="E27" i="24"/>
  <c r="D27" i="24"/>
  <c r="C27" i="24"/>
  <c r="B27" i="24"/>
  <c r="AE26" i="24"/>
  <c r="AD26" i="24"/>
  <c r="BJ26" i="24" s="1"/>
  <c r="AC26" i="24"/>
  <c r="AB26" i="24"/>
  <c r="BH26" i="24" s="1"/>
  <c r="AA26" i="24"/>
  <c r="Z26" i="24"/>
  <c r="Y26" i="24"/>
  <c r="BE26" i="24" s="1"/>
  <c r="X26" i="24"/>
  <c r="BD26" i="24" s="1"/>
  <c r="W26" i="24"/>
  <c r="V26" i="24"/>
  <c r="BB26" i="24" s="1"/>
  <c r="U26" i="24"/>
  <c r="T26" i="24"/>
  <c r="AZ26" i="24" s="1"/>
  <c r="S26" i="24"/>
  <c r="R26" i="24"/>
  <c r="Q26" i="24"/>
  <c r="P26" i="24"/>
  <c r="AV26" i="24" s="1"/>
  <c r="O26" i="24"/>
  <c r="N26" i="24"/>
  <c r="AT26" i="24" s="1"/>
  <c r="M26" i="24"/>
  <c r="L26" i="24"/>
  <c r="AR26" i="24" s="1"/>
  <c r="K26" i="24"/>
  <c r="J26" i="24"/>
  <c r="I26" i="24"/>
  <c r="H26" i="24"/>
  <c r="G26" i="24"/>
  <c r="F26" i="24"/>
  <c r="AL26" i="24" s="1"/>
  <c r="E26" i="24"/>
  <c r="D26" i="24"/>
  <c r="AJ26" i="24" s="1"/>
  <c r="C26" i="24"/>
  <c r="B26" i="24"/>
  <c r="AE25" i="24"/>
  <c r="AD25" i="24"/>
  <c r="BJ25" i="24" s="1"/>
  <c r="AC25" i="24"/>
  <c r="AB25" i="24"/>
  <c r="BH25" i="24" s="1"/>
  <c r="AA25" i="24"/>
  <c r="Z25" i="24"/>
  <c r="BF25" i="24" s="1"/>
  <c r="Y25" i="24"/>
  <c r="X25" i="24"/>
  <c r="W25" i="24"/>
  <c r="BC25" i="24" s="1"/>
  <c r="V25" i="24"/>
  <c r="BB25" i="24" s="1"/>
  <c r="U25" i="24"/>
  <c r="T25" i="24"/>
  <c r="AZ25" i="24" s="1"/>
  <c r="S25" i="24"/>
  <c r="R25" i="24"/>
  <c r="AX25" i="24" s="1"/>
  <c r="Q25" i="24"/>
  <c r="P25" i="24"/>
  <c r="O25" i="24"/>
  <c r="N25" i="24"/>
  <c r="AT25" i="24" s="1"/>
  <c r="M25" i="24"/>
  <c r="L25" i="24"/>
  <c r="AR25" i="24" s="1"/>
  <c r="K25" i="24"/>
  <c r="J25" i="24"/>
  <c r="AP25" i="24" s="1"/>
  <c r="I25" i="24"/>
  <c r="H25" i="24"/>
  <c r="G25" i="24"/>
  <c r="F25" i="24"/>
  <c r="E25" i="24"/>
  <c r="D25" i="24"/>
  <c r="AJ25" i="24" s="1"/>
  <c r="C25" i="24"/>
  <c r="B25" i="24"/>
  <c r="AH25" i="24" s="1"/>
  <c r="AE24" i="24"/>
  <c r="AD24" i="24"/>
  <c r="AC24" i="24"/>
  <c r="AB24" i="24"/>
  <c r="AA24" i="24"/>
  <c r="Z24" i="24"/>
  <c r="BF24" i="24" s="1"/>
  <c r="Y24" i="24"/>
  <c r="X24" i="24"/>
  <c r="BD24" i="24" s="1"/>
  <c r="W24" i="24"/>
  <c r="V24" i="24"/>
  <c r="U24" i="24"/>
  <c r="BA24" i="24" s="1"/>
  <c r="T24" i="24"/>
  <c r="AZ24" i="24" s="1"/>
  <c r="S24" i="24"/>
  <c r="R24" i="24"/>
  <c r="AX24" i="24" s="1"/>
  <c r="Q24" i="24"/>
  <c r="P24" i="24"/>
  <c r="AV24" i="24" s="1"/>
  <c r="O24" i="24"/>
  <c r="N24" i="24"/>
  <c r="M24" i="24"/>
  <c r="L24" i="24"/>
  <c r="AR24" i="24" s="1"/>
  <c r="K24" i="24"/>
  <c r="J24" i="24"/>
  <c r="AP24" i="24" s="1"/>
  <c r="I24" i="24"/>
  <c r="H24" i="24"/>
  <c r="AN24" i="24" s="1"/>
  <c r="G24" i="24"/>
  <c r="F24" i="24"/>
  <c r="E24" i="24"/>
  <c r="D24" i="24"/>
  <c r="C24" i="24"/>
  <c r="B24" i="24"/>
  <c r="AH24" i="24" s="1"/>
  <c r="AE23" i="24"/>
  <c r="AD23" i="24"/>
  <c r="BJ23" i="24" s="1"/>
  <c r="AC23" i="24"/>
  <c r="AB23" i="24"/>
  <c r="AA23" i="24"/>
  <c r="Z23" i="24"/>
  <c r="Y23" i="24"/>
  <c r="X23" i="24"/>
  <c r="BD23" i="24" s="1"/>
  <c r="W23" i="24"/>
  <c r="V23" i="24"/>
  <c r="BB23" i="24" s="1"/>
  <c r="U23" i="24"/>
  <c r="T23" i="24"/>
  <c r="S23" i="24"/>
  <c r="R23" i="24"/>
  <c r="AX23" i="24" s="1"/>
  <c r="Q23" i="24"/>
  <c r="P23" i="24"/>
  <c r="AV23" i="24" s="1"/>
  <c r="O23" i="24"/>
  <c r="N23" i="24"/>
  <c r="AT23" i="24" s="1"/>
  <c r="M23" i="24"/>
  <c r="L23" i="24"/>
  <c r="K23" i="24"/>
  <c r="J23" i="24"/>
  <c r="AP23" i="24" s="1"/>
  <c r="I23" i="24"/>
  <c r="H23" i="24"/>
  <c r="AN23" i="24" s="1"/>
  <c r="G23" i="24"/>
  <c r="F23" i="24"/>
  <c r="AL23" i="24" s="1"/>
  <c r="E23" i="24"/>
  <c r="D23" i="24"/>
  <c r="C23" i="24"/>
  <c r="B23" i="24"/>
  <c r="AH23" i="24" s="1"/>
  <c r="AE22" i="24"/>
  <c r="AD22" i="24"/>
  <c r="AC22" i="24"/>
  <c r="AB22" i="24"/>
  <c r="BH22" i="24" s="1"/>
  <c r="AA22" i="24"/>
  <c r="Z22" i="24"/>
  <c r="Y22" i="24"/>
  <c r="X22" i="24"/>
  <c r="W22" i="24"/>
  <c r="V22" i="24"/>
  <c r="BB22" i="24" s="1"/>
  <c r="U22" i="24"/>
  <c r="T22" i="24"/>
  <c r="AZ22" i="24" s="1"/>
  <c r="S22" i="24"/>
  <c r="R22" i="24"/>
  <c r="Q22" i="24"/>
  <c r="AW22" i="24" s="1"/>
  <c r="P22" i="24"/>
  <c r="AV22" i="24" s="1"/>
  <c r="O22" i="24"/>
  <c r="N22" i="24"/>
  <c r="AT22" i="24" s="1"/>
  <c r="M22" i="24"/>
  <c r="L22" i="24"/>
  <c r="AR22" i="24" s="1"/>
  <c r="K22" i="24"/>
  <c r="J22" i="24"/>
  <c r="I22" i="24"/>
  <c r="H22" i="24"/>
  <c r="AN22" i="24" s="1"/>
  <c r="G22" i="24"/>
  <c r="F22" i="24"/>
  <c r="AL22" i="24" s="1"/>
  <c r="E22" i="24"/>
  <c r="D22" i="24"/>
  <c r="AJ22" i="24" s="1"/>
  <c r="C22" i="24"/>
  <c r="B22" i="24"/>
  <c r="AE21" i="24"/>
  <c r="AD21" i="24"/>
  <c r="AC21" i="24"/>
  <c r="AB21" i="24"/>
  <c r="BH21" i="24" s="1"/>
  <c r="AA21" i="24"/>
  <c r="Z21" i="24"/>
  <c r="BF21" i="24" s="1"/>
  <c r="Y21" i="24"/>
  <c r="X21" i="24"/>
  <c r="W21" i="24"/>
  <c r="V21" i="24"/>
  <c r="BB21" i="24" s="1"/>
  <c r="U21" i="24"/>
  <c r="T21" i="24"/>
  <c r="AZ21" i="24" s="1"/>
  <c r="S21" i="24"/>
  <c r="R21" i="24"/>
  <c r="AX21" i="24" s="1"/>
  <c r="Q21" i="24"/>
  <c r="P21" i="24"/>
  <c r="O21" i="24"/>
  <c r="AU21" i="24" s="1"/>
  <c r="N21" i="24"/>
  <c r="AT21" i="24" s="1"/>
  <c r="M21" i="24"/>
  <c r="L21" i="24"/>
  <c r="K21" i="24"/>
  <c r="J21" i="24"/>
  <c r="AP21" i="24" s="1"/>
  <c r="I21" i="24"/>
  <c r="H21" i="24"/>
  <c r="G21" i="24"/>
  <c r="F21" i="24"/>
  <c r="AL21" i="24" s="1"/>
  <c r="E21" i="24"/>
  <c r="D21" i="24"/>
  <c r="AJ21" i="24" s="1"/>
  <c r="C21" i="24"/>
  <c r="B21" i="24"/>
  <c r="AH21" i="24" s="1"/>
  <c r="AE20" i="24"/>
  <c r="AD20" i="24"/>
  <c r="AC20" i="24"/>
  <c r="AB20" i="24"/>
  <c r="AA20" i="24"/>
  <c r="Z20" i="24"/>
  <c r="BF20" i="24" s="1"/>
  <c r="Y20" i="24"/>
  <c r="X20" i="24"/>
  <c r="BD20" i="24" s="1"/>
  <c r="W20" i="24"/>
  <c r="V20" i="24"/>
  <c r="U20" i="24"/>
  <c r="T20" i="24"/>
  <c r="S20" i="24"/>
  <c r="R20" i="24"/>
  <c r="AX20" i="24" s="1"/>
  <c r="Q20" i="24"/>
  <c r="P20" i="24"/>
  <c r="AV20" i="24" s="1"/>
  <c r="O20" i="24"/>
  <c r="N20" i="24"/>
  <c r="M20" i="24"/>
  <c r="AS20" i="24" s="1"/>
  <c r="L20" i="24"/>
  <c r="AR20" i="24" s="1"/>
  <c r="K20" i="24"/>
  <c r="J20" i="24"/>
  <c r="AP20" i="24" s="1"/>
  <c r="I20" i="24"/>
  <c r="H20" i="24"/>
  <c r="AN20" i="24" s="1"/>
  <c r="G20" i="24"/>
  <c r="F20" i="24"/>
  <c r="E20" i="24"/>
  <c r="D20" i="24"/>
  <c r="AJ20" i="24" s="1"/>
  <c r="C20" i="24"/>
  <c r="B20" i="24"/>
  <c r="AH20" i="24" s="1"/>
  <c r="AE19" i="24"/>
  <c r="AD19" i="24"/>
  <c r="BJ19" i="24" s="1"/>
  <c r="AC19" i="24"/>
  <c r="AB19" i="24"/>
  <c r="AA19" i="24"/>
  <c r="Z19" i="24"/>
  <c r="BF19" i="24" s="1"/>
  <c r="Y19" i="24"/>
  <c r="X19" i="24"/>
  <c r="BD19" i="24" s="1"/>
  <c r="W19" i="24"/>
  <c r="V19" i="24"/>
  <c r="BB19" i="24" s="1"/>
  <c r="U19" i="24"/>
  <c r="T19" i="24"/>
  <c r="S19" i="24"/>
  <c r="R19" i="24"/>
  <c r="Q19" i="24"/>
  <c r="P19" i="24"/>
  <c r="AV19" i="24" s="1"/>
  <c r="O19" i="24"/>
  <c r="N19" i="24"/>
  <c r="AT19" i="24" s="1"/>
  <c r="M19" i="24"/>
  <c r="L19" i="24"/>
  <c r="K19" i="24"/>
  <c r="AQ19" i="24" s="1"/>
  <c r="J19" i="24"/>
  <c r="I19" i="24"/>
  <c r="H19" i="24"/>
  <c r="G19" i="24"/>
  <c r="F19" i="24"/>
  <c r="AL19" i="24" s="1"/>
  <c r="E19" i="24"/>
  <c r="D19" i="24"/>
  <c r="C19" i="24"/>
  <c r="B19" i="24"/>
  <c r="AH19" i="24" s="1"/>
  <c r="AE18" i="24"/>
  <c r="AD18" i="24"/>
  <c r="AC18" i="24"/>
  <c r="AB18" i="24"/>
  <c r="BH18" i="24" s="1"/>
  <c r="AA18" i="24"/>
  <c r="Z18" i="24"/>
  <c r="Y18" i="24"/>
  <c r="X18" i="24"/>
  <c r="BD18" i="24" s="1"/>
  <c r="W18" i="24"/>
  <c r="V18" i="24"/>
  <c r="BB18" i="24" s="1"/>
  <c r="U18" i="24"/>
  <c r="T18" i="24"/>
  <c r="AZ18" i="24" s="1"/>
  <c r="S18" i="24"/>
  <c r="R18" i="24"/>
  <c r="Q18" i="24"/>
  <c r="P18" i="24"/>
  <c r="AV18" i="24" s="1"/>
  <c r="O18" i="24"/>
  <c r="N18" i="24"/>
  <c r="AT18" i="24" s="1"/>
  <c r="M18" i="24"/>
  <c r="L18" i="24"/>
  <c r="AR18" i="24" s="1"/>
  <c r="K18" i="24"/>
  <c r="J18" i="24"/>
  <c r="I18" i="24"/>
  <c r="AO18" i="24" s="1"/>
  <c r="H18" i="24"/>
  <c r="AN18" i="24" s="1"/>
  <c r="G18" i="24"/>
  <c r="F18" i="24"/>
  <c r="E18" i="24"/>
  <c r="D18" i="24"/>
  <c r="AJ18" i="24" s="1"/>
  <c r="C18" i="24"/>
  <c r="B18" i="24"/>
  <c r="AE17" i="24"/>
  <c r="AD17" i="24"/>
  <c r="BJ17" i="24" s="1"/>
  <c r="AC17" i="24"/>
  <c r="AB17" i="24"/>
  <c r="BH17" i="24" s="1"/>
  <c r="AA17" i="24"/>
  <c r="Z17" i="24"/>
  <c r="BF17" i="24" s="1"/>
  <c r="Y17" i="24"/>
  <c r="X17" i="24"/>
  <c r="W17" i="24"/>
  <c r="V17" i="24"/>
  <c r="BB17" i="24" s="1"/>
  <c r="U17" i="24"/>
  <c r="T17" i="24"/>
  <c r="S17" i="24"/>
  <c r="R17" i="24"/>
  <c r="AX17" i="24" s="1"/>
  <c r="Q17" i="24"/>
  <c r="P17" i="24"/>
  <c r="O17" i="24"/>
  <c r="N17" i="24"/>
  <c r="AT17" i="24" s="1"/>
  <c r="M17" i="24"/>
  <c r="L17" i="24"/>
  <c r="AR17" i="24" s="1"/>
  <c r="K17" i="24"/>
  <c r="J17" i="24"/>
  <c r="AP17" i="24" s="1"/>
  <c r="I17" i="24"/>
  <c r="H17" i="24"/>
  <c r="G17" i="24"/>
  <c r="AM17" i="24" s="1"/>
  <c r="F17" i="24"/>
  <c r="E17" i="24"/>
  <c r="D17" i="24"/>
  <c r="AJ17" i="24" s="1"/>
  <c r="C17" i="24"/>
  <c r="B17" i="24"/>
  <c r="AH17" i="24" s="1"/>
  <c r="AE16" i="24"/>
  <c r="AD16" i="24"/>
  <c r="AC16" i="24"/>
  <c r="AB16" i="24"/>
  <c r="BH16" i="24" s="1"/>
  <c r="AA16" i="24"/>
  <c r="Z16" i="24"/>
  <c r="Y16" i="24"/>
  <c r="X16" i="24"/>
  <c r="BD16" i="24" s="1"/>
  <c r="W16" i="24"/>
  <c r="V16" i="24"/>
  <c r="U16" i="24"/>
  <c r="T16" i="24"/>
  <c r="AZ16" i="24" s="1"/>
  <c r="S16" i="24"/>
  <c r="R16" i="24"/>
  <c r="AX16" i="24" s="1"/>
  <c r="Q16" i="24"/>
  <c r="P16" i="24"/>
  <c r="AV16" i="24" s="1"/>
  <c r="O16" i="24"/>
  <c r="N16" i="24"/>
  <c r="M16" i="24"/>
  <c r="L16" i="24"/>
  <c r="AR16" i="24" s="1"/>
  <c r="K16" i="24"/>
  <c r="J16" i="24"/>
  <c r="AP16" i="24" s="1"/>
  <c r="I16" i="24"/>
  <c r="H16" i="24"/>
  <c r="AN16" i="24" s="1"/>
  <c r="G16" i="24"/>
  <c r="F16" i="24"/>
  <c r="E16" i="24"/>
  <c r="AK16" i="24" s="1"/>
  <c r="D16" i="24"/>
  <c r="C16" i="24"/>
  <c r="B16" i="24"/>
  <c r="AH16" i="24" s="1"/>
  <c r="AE15" i="24"/>
  <c r="AD15" i="24"/>
  <c r="BJ15" i="24" s="1"/>
  <c r="AC15" i="24"/>
  <c r="AB15" i="24"/>
  <c r="AA15" i="24"/>
  <c r="Z15" i="24"/>
  <c r="BF15" i="24" s="1"/>
  <c r="Y15" i="24"/>
  <c r="X15" i="24"/>
  <c r="W15" i="24"/>
  <c r="V15" i="24"/>
  <c r="BB15" i="24" s="1"/>
  <c r="U15" i="24"/>
  <c r="T15" i="24"/>
  <c r="S15" i="24"/>
  <c r="R15" i="24"/>
  <c r="Q15" i="24"/>
  <c r="P15" i="24"/>
  <c r="O15" i="24"/>
  <c r="N15" i="24"/>
  <c r="AT15" i="24" s="1"/>
  <c r="M15" i="24"/>
  <c r="L15" i="24"/>
  <c r="K15" i="24"/>
  <c r="J15" i="24"/>
  <c r="AP15" i="24" s="1"/>
  <c r="I15" i="24"/>
  <c r="H15" i="24"/>
  <c r="AN15" i="24" s="1"/>
  <c r="G15" i="24"/>
  <c r="F15" i="24"/>
  <c r="AL15" i="24" s="1"/>
  <c r="E15" i="24"/>
  <c r="D15" i="24"/>
  <c r="C15" i="24"/>
  <c r="AI15" i="24" s="1"/>
  <c r="B15" i="24"/>
  <c r="AH15" i="24" s="1"/>
  <c r="AE14" i="24"/>
  <c r="AD14" i="24"/>
  <c r="BJ14" i="24" s="1"/>
  <c r="AC14" i="24"/>
  <c r="AB14" i="24"/>
  <c r="BH14" i="24" s="1"/>
  <c r="AA14" i="24"/>
  <c r="Z14" i="24"/>
  <c r="Y14" i="24"/>
  <c r="X14" i="24"/>
  <c r="BD14" i="24" s="1"/>
  <c r="W14" i="24"/>
  <c r="V14" i="24"/>
  <c r="BB14" i="24" s="1"/>
  <c r="U14" i="24"/>
  <c r="T14" i="24"/>
  <c r="AZ14" i="24" s="1"/>
  <c r="S14" i="24"/>
  <c r="R14" i="24"/>
  <c r="Q14" i="24"/>
  <c r="P14" i="24"/>
  <c r="AV14" i="24" s="1"/>
  <c r="O14" i="24"/>
  <c r="N14" i="24"/>
  <c r="M14" i="24"/>
  <c r="L14" i="24"/>
  <c r="AR14" i="24" s="1"/>
  <c r="K14" i="24"/>
  <c r="J14" i="24"/>
  <c r="I14" i="24"/>
  <c r="H14" i="24"/>
  <c r="G14" i="24"/>
  <c r="F14" i="24"/>
  <c r="AL14" i="24" s="1"/>
  <c r="E14" i="24"/>
  <c r="D14" i="24"/>
  <c r="AJ14" i="24" s="1"/>
  <c r="C14" i="24"/>
  <c r="B14" i="24"/>
  <c r="AE13" i="24"/>
  <c r="BK13" i="24" s="1"/>
  <c r="AD13" i="24"/>
  <c r="BJ13" i="24" s="1"/>
  <c r="AC13" i="24"/>
  <c r="AB13" i="24"/>
  <c r="BH13" i="24" s="1"/>
  <c r="AA13" i="24"/>
  <c r="Z13" i="24"/>
  <c r="BF13" i="24" s="1"/>
  <c r="Y13" i="24"/>
  <c r="X13" i="24"/>
  <c r="W13" i="24"/>
  <c r="V13" i="24"/>
  <c r="BB13" i="24" s="1"/>
  <c r="U13" i="24"/>
  <c r="T13" i="24"/>
  <c r="AZ13" i="24" s="1"/>
  <c r="S13" i="24"/>
  <c r="R13" i="24"/>
  <c r="AX13" i="24" s="1"/>
  <c r="Q13" i="24"/>
  <c r="P13" i="24"/>
  <c r="O13" i="24"/>
  <c r="N13" i="24"/>
  <c r="M13" i="24"/>
  <c r="L13" i="24"/>
  <c r="AR13" i="24" s="1"/>
  <c r="K13" i="24"/>
  <c r="J13" i="24"/>
  <c r="AP13" i="24" s="1"/>
  <c r="I13" i="24"/>
  <c r="H13" i="24"/>
  <c r="G13" i="24"/>
  <c r="F13" i="24"/>
  <c r="AL13" i="24" s="1"/>
  <c r="E13" i="24"/>
  <c r="D13" i="24"/>
  <c r="AJ13" i="24" s="1"/>
  <c r="C13" i="24"/>
  <c r="B13" i="24"/>
  <c r="AH13" i="24" s="1"/>
  <c r="AE12" i="24"/>
  <c r="AD12" i="24"/>
  <c r="AC12" i="24"/>
  <c r="BI12" i="24" s="1"/>
  <c r="AB12" i="24"/>
  <c r="BH12" i="24" s="1"/>
  <c r="AA12" i="24"/>
  <c r="Z12" i="24"/>
  <c r="Y12" i="24"/>
  <c r="X12" i="24"/>
  <c r="BD12" i="24" s="1"/>
  <c r="W12" i="24"/>
  <c r="V12" i="24"/>
  <c r="U12" i="24"/>
  <c r="T12" i="24"/>
  <c r="AZ12" i="24" s="1"/>
  <c r="S12" i="24"/>
  <c r="R12" i="24"/>
  <c r="AX12" i="24" s="1"/>
  <c r="Q12" i="24"/>
  <c r="P12" i="24"/>
  <c r="AV12" i="24" s="1"/>
  <c r="O12" i="24"/>
  <c r="N12" i="24"/>
  <c r="M12" i="24"/>
  <c r="L12" i="24"/>
  <c r="K12" i="24"/>
  <c r="J12" i="24"/>
  <c r="AP12" i="24" s="1"/>
  <c r="I12" i="24"/>
  <c r="H12" i="24"/>
  <c r="AN12" i="24" s="1"/>
  <c r="G12" i="24"/>
  <c r="F12" i="24"/>
  <c r="E12" i="24"/>
  <c r="D12" i="24"/>
  <c r="C12" i="24"/>
  <c r="B12" i="24"/>
  <c r="AH12" i="24" s="1"/>
  <c r="AE11" i="24"/>
  <c r="AD11" i="24"/>
  <c r="BJ11" i="24" s="1"/>
  <c r="AC11" i="24"/>
  <c r="AB11" i="24"/>
  <c r="AA11" i="24"/>
  <c r="BG11" i="24" s="1"/>
  <c r="Z11" i="24"/>
  <c r="BF11" i="24" s="1"/>
  <c r="Y11" i="24"/>
  <c r="X11" i="24"/>
  <c r="BD11" i="24" s="1"/>
  <c r="W11" i="24"/>
  <c r="V11" i="24"/>
  <c r="BB11" i="24" s="1"/>
  <c r="U11" i="24"/>
  <c r="T11" i="24"/>
  <c r="S11" i="24"/>
  <c r="R11" i="24"/>
  <c r="AX11" i="24" s="1"/>
  <c r="Q11" i="24"/>
  <c r="P11" i="24"/>
  <c r="AV11" i="24" s="1"/>
  <c r="O11" i="24"/>
  <c r="N11" i="24"/>
  <c r="AT11" i="24" s="1"/>
  <c r="M11" i="24"/>
  <c r="L11" i="24"/>
  <c r="K11" i="24"/>
  <c r="J11" i="24"/>
  <c r="AP11" i="24" s="1"/>
  <c r="I11" i="24"/>
  <c r="H11" i="24"/>
  <c r="AN11" i="24" s="1"/>
  <c r="G11" i="24"/>
  <c r="F11" i="24"/>
  <c r="AL11" i="24" s="1"/>
  <c r="E11" i="24"/>
  <c r="D11" i="24"/>
  <c r="C11" i="24"/>
  <c r="B11" i="24"/>
  <c r="AE10" i="24"/>
  <c r="AD10" i="24"/>
  <c r="BJ10" i="24" s="1"/>
  <c r="AC10" i="24"/>
  <c r="AB10" i="24"/>
  <c r="BH10" i="24" s="1"/>
  <c r="AA10" i="24"/>
  <c r="Z10" i="24"/>
  <c r="Y10" i="24"/>
  <c r="BE10" i="24" s="1"/>
  <c r="X10" i="24"/>
  <c r="W10" i="24"/>
  <c r="V10" i="24"/>
  <c r="U10" i="24"/>
  <c r="T10" i="24"/>
  <c r="AZ10" i="24" s="1"/>
  <c r="S10" i="24"/>
  <c r="R10" i="24"/>
  <c r="Q10" i="24"/>
  <c r="P10" i="24"/>
  <c r="AV10" i="24" s="1"/>
  <c r="O10" i="24"/>
  <c r="N10" i="24"/>
  <c r="M10" i="24"/>
  <c r="L10" i="24"/>
  <c r="AR10" i="24" s="1"/>
  <c r="K10" i="24"/>
  <c r="J10" i="24"/>
  <c r="I10" i="24"/>
  <c r="H10" i="24"/>
  <c r="AN10" i="24" s="1"/>
  <c r="G10" i="24"/>
  <c r="F10" i="24"/>
  <c r="AL10" i="24" s="1"/>
  <c r="E10" i="24"/>
  <c r="D10" i="24"/>
  <c r="AJ10" i="24" s="1"/>
  <c r="C10" i="24"/>
  <c r="B10" i="24"/>
  <c r="AE9" i="24"/>
  <c r="AD9" i="24"/>
  <c r="BJ9" i="24" s="1"/>
  <c r="AC9" i="24"/>
  <c r="AB9" i="24"/>
  <c r="BH9" i="24" s="1"/>
  <c r="AA9" i="24"/>
  <c r="Z9" i="24"/>
  <c r="BF9" i="24" s="1"/>
  <c r="Y9" i="24"/>
  <c r="X9" i="24"/>
  <c r="W9" i="24"/>
  <c r="BC9" i="24" s="1"/>
  <c r="V9" i="24"/>
  <c r="BB9" i="24" s="1"/>
  <c r="U9" i="24"/>
  <c r="T9" i="24"/>
  <c r="S9" i="24"/>
  <c r="R9" i="24"/>
  <c r="AX9" i="24" s="1"/>
  <c r="Q9" i="24"/>
  <c r="P9" i="24"/>
  <c r="O9" i="24"/>
  <c r="N9" i="24"/>
  <c r="AT9" i="24" s="1"/>
  <c r="M9" i="24"/>
  <c r="L9" i="24"/>
  <c r="AR9" i="24" s="1"/>
  <c r="K9" i="24"/>
  <c r="J9" i="24"/>
  <c r="AP9" i="24" s="1"/>
  <c r="I9" i="24"/>
  <c r="H9" i="24"/>
  <c r="G9" i="24"/>
  <c r="F9" i="24"/>
  <c r="AL9" i="24" s="1"/>
  <c r="E9" i="24"/>
  <c r="D9" i="24"/>
  <c r="AJ9" i="24" s="1"/>
  <c r="C9" i="24"/>
  <c r="B9" i="24"/>
  <c r="AH9" i="24" s="1"/>
  <c r="AE8" i="24"/>
  <c r="AD8" i="24"/>
  <c r="AC8" i="24"/>
  <c r="AB8" i="24"/>
  <c r="BH8" i="24" s="1"/>
  <c r="AA8" i="24"/>
  <c r="Z8" i="24"/>
  <c r="BF8" i="24" s="1"/>
  <c r="Y8" i="24"/>
  <c r="X8" i="24"/>
  <c r="BD8" i="24" s="1"/>
  <c r="W8" i="24"/>
  <c r="V8" i="24"/>
  <c r="U8" i="24"/>
  <c r="BA8" i="24" s="1"/>
  <c r="T8" i="24"/>
  <c r="S8" i="24"/>
  <c r="R8" i="24"/>
  <c r="AX8" i="24" s="1"/>
  <c r="Q8" i="24"/>
  <c r="P8" i="24"/>
  <c r="AV8" i="24" s="1"/>
  <c r="O8" i="24"/>
  <c r="N8" i="24"/>
  <c r="M8" i="24"/>
  <c r="L8" i="24"/>
  <c r="AR8" i="24" s="1"/>
  <c r="K8" i="24"/>
  <c r="J8" i="24"/>
  <c r="I8" i="24"/>
  <c r="H8" i="24"/>
  <c r="AN8" i="24" s="1"/>
  <c r="G8" i="24"/>
  <c r="F8" i="24"/>
  <c r="E8" i="24"/>
  <c r="D8" i="24"/>
  <c r="AJ8" i="24" s="1"/>
  <c r="C8" i="24"/>
  <c r="B8" i="24"/>
  <c r="AH8" i="24" s="1"/>
  <c r="AE7" i="24"/>
  <c r="AD7" i="24"/>
  <c r="BJ7" i="24" s="1"/>
  <c r="AC7" i="24"/>
  <c r="AB7" i="24"/>
  <c r="AA7" i="24"/>
  <c r="Z7" i="24"/>
  <c r="BF7" i="24" s="1"/>
  <c r="Y7" i="24"/>
  <c r="X7" i="24"/>
  <c r="BD7" i="24" s="1"/>
  <c r="W7" i="24"/>
  <c r="V7" i="24"/>
  <c r="BB7" i="24" s="1"/>
  <c r="U7" i="24"/>
  <c r="T7" i="24"/>
  <c r="S7" i="24"/>
  <c r="AY7" i="24" s="1"/>
  <c r="R7" i="24"/>
  <c r="Q7" i="24"/>
  <c r="P7" i="24"/>
  <c r="AV7" i="24" s="1"/>
  <c r="O7" i="24"/>
  <c r="N7" i="24"/>
  <c r="AT7" i="24" s="1"/>
  <c r="M7" i="24"/>
  <c r="L7" i="24"/>
  <c r="K7" i="24"/>
  <c r="J7" i="24"/>
  <c r="AP7" i="24" s="1"/>
  <c r="I7" i="24"/>
  <c r="H7" i="24"/>
  <c r="G7" i="24"/>
  <c r="F7" i="24"/>
  <c r="AL7" i="24" s="1"/>
  <c r="E7" i="24"/>
  <c r="D7" i="24"/>
  <c r="C7" i="24"/>
  <c r="B7" i="24"/>
  <c r="AE6" i="24"/>
  <c r="AD6" i="24"/>
  <c r="AC6" i="24"/>
  <c r="AB6" i="24"/>
  <c r="BH6" i="24" s="1"/>
  <c r="AA6" i="24"/>
  <c r="Z6" i="24"/>
  <c r="Y6" i="24"/>
  <c r="X6" i="24"/>
  <c r="BD6" i="24" s="1"/>
  <c r="W6" i="24"/>
  <c r="V6" i="24"/>
  <c r="BB6" i="24" s="1"/>
  <c r="U6" i="24"/>
  <c r="T6" i="24"/>
  <c r="AZ6" i="24" s="1"/>
  <c r="S6" i="24"/>
  <c r="R6" i="24"/>
  <c r="Q6" i="24"/>
  <c r="P6" i="24"/>
  <c r="AV6" i="24" s="1"/>
  <c r="O6" i="24"/>
  <c r="N6" i="24"/>
  <c r="AT6" i="24" s="1"/>
  <c r="M6" i="24"/>
  <c r="L6" i="24"/>
  <c r="AR6" i="24" s="1"/>
  <c r="K6" i="24"/>
  <c r="J6" i="24"/>
  <c r="I6" i="24"/>
  <c r="H6" i="24"/>
  <c r="AN6" i="24" s="1"/>
  <c r="G6" i="24"/>
  <c r="F6" i="24"/>
  <c r="AL6" i="24" s="1"/>
  <c r="E6" i="24"/>
  <c r="D6" i="24"/>
  <c r="AJ6" i="24" s="1"/>
  <c r="C6" i="24"/>
  <c r="B6" i="24"/>
  <c r="AE69" i="23"/>
  <c r="AD69" i="23"/>
  <c r="AC69" i="23"/>
  <c r="AB69" i="23"/>
  <c r="AA69" i="23"/>
  <c r="Z69" i="23"/>
  <c r="Y69" i="23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G69" i="23"/>
  <c r="F69" i="23"/>
  <c r="E69" i="23"/>
  <c r="D69" i="23"/>
  <c r="C69" i="23"/>
  <c r="B69" i="23"/>
  <c r="AE5" i="23"/>
  <c r="AD5" i="23"/>
  <c r="AC5" i="23"/>
  <c r="AB5" i="23"/>
  <c r="AA5" i="23"/>
  <c r="Z5" i="23"/>
  <c r="Y5" i="23"/>
  <c r="X5" i="23"/>
  <c r="W5" i="23"/>
  <c r="V5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BK107" i="24"/>
  <c r="BI107" i="24"/>
  <c r="BG107" i="24"/>
  <c r="BE107" i="24"/>
  <c r="BD107" i="24"/>
  <c r="BA107" i="24"/>
  <c r="AZ107" i="24"/>
  <c r="AY107" i="24"/>
  <c r="AW107" i="24"/>
  <c r="AV107" i="24"/>
  <c r="AU107" i="24"/>
  <c r="AR107" i="24"/>
  <c r="AQ107" i="24"/>
  <c r="AO107" i="24"/>
  <c r="AN107" i="24"/>
  <c r="AK107" i="24"/>
  <c r="AI107" i="24"/>
  <c r="AH107" i="24"/>
  <c r="BK106" i="24"/>
  <c r="BJ106" i="24"/>
  <c r="BI106" i="24"/>
  <c r="BG106" i="24"/>
  <c r="BF106" i="24"/>
  <c r="BE106" i="24"/>
  <c r="BC106" i="24"/>
  <c r="BB106" i="24"/>
  <c r="BA106" i="24"/>
  <c r="AY106" i="24"/>
  <c r="AW106" i="24"/>
  <c r="AU106" i="24"/>
  <c r="AT106" i="24"/>
  <c r="AQ106" i="24"/>
  <c r="AO106" i="24"/>
  <c r="AM106" i="24"/>
  <c r="AL106" i="24"/>
  <c r="AK106" i="24"/>
  <c r="AI106" i="24"/>
  <c r="BK105" i="24"/>
  <c r="BI105" i="24"/>
  <c r="BG105" i="24"/>
  <c r="BE105" i="24"/>
  <c r="BC105" i="24"/>
  <c r="BA105" i="24"/>
  <c r="AZ105" i="24"/>
  <c r="AW105" i="24"/>
  <c r="AU105" i="24"/>
  <c r="AS105" i="24"/>
  <c r="AR105" i="24"/>
  <c r="AQ105" i="24"/>
  <c r="AM105" i="24"/>
  <c r="AK105" i="24"/>
  <c r="AJ105" i="24"/>
  <c r="BK104" i="24"/>
  <c r="BI104" i="24"/>
  <c r="BG104" i="24"/>
  <c r="BF104" i="24"/>
  <c r="BE104" i="24"/>
  <c r="BC104" i="24"/>
  <c r="BA104" i="24"/>
  <c r="AY104" i="24"/>
  <c r="AX104" i="24"/>
  <c r="AW104" i="24"/>
  <c r="AU104" i="24"/>
  <c r="AS104" i="24"/>
  <c r="AQ104" i="24"/>
  <c r="AP104" i="24"/>
  <c r="AM104" i="24"/>
  <c r="AL104" i="24"/>
  <c r="AK104" i="24"/>
  <c r="AI104" i="24"/>
  <c r="AH104" i="24"/>
  <c r="BK103" i="24"/>
  <c r="BI103" i="24"/>
  <c r="BH103" i="24"/>
  <c r="BG103" i="24"/>
  <c r="BE103" i="24"/>
  <c r="BC103" i="24"/>
  <c r="BA103" i="24"/>
  <c r="AY103" i="24"/>
  <c r="AW103" i="24"/>
  <c r="AV103" i="24"/>
  <c r="AS103" i="24"/>
  <c r="AR103" i="24"/>
  <c r="AQ103" i="24"/>
  <c r="AO103" i="24"/>
  <c r="AN103" i="24"/>
  <c r="AM103" i="24"/>
  <c r="AJ103" i="24"/>
  <c r="AI103" i="24"/>
  <c r="BK102" i="24"/>
  <c r="BJ102" i="24"/>
  <c r="BG102" i="24"/>
  <c r="BE102" i="24"/>
  <c r="BC102" i="24"/>
  <c r="BB102" i="24"/>
  <c r="BA102" i="24"/>
  <c r="AY102" i="24"/>
  <c r="AW102" i="24"/>
  <c r="AU102" i="24"/>
  <c r="AT102" i="24"/>
  <c r="AS102" i="24"/>
  <c r="AQ102" i="24"/>
  <c r="AO102" i="24"/>
  <c r="AM102" i="24"/>
  <c r="AL102" i="24"/>
  <c r="AI102" i="24"/>
  <c r="AH102" i="24"/>
  <c r="BK101" i="24"/>
  <c r="BI101" i="24"/>
  <c r="BH101" i="24"/>
  <c r="BG101" i="24"/>
  <c r="BE101" i="24"/>
  <c r="BC101" i="24"/>
  <c r="BA101" i="24"/>
  <c r="AY101" i="24"/>
  <c r="AW101" i="24"/>
  <c r="AU101" i="24"/>
  <c r="AS101" i="24"/>
  <c r="AR101" i="24"/>
  <c r="AO101" i="24"/>
  <c r="AM101" i="24"/>
  <c r="AK101" i="24"/>
  <c r="AJ101" i="24"/>
  <c r="AI101" i="24"/>
  <c r="BI100" i="24"/>
  <c r="BG100" i="24"/>
  <c r="BF100" i="24"/>
  <c r="BC100" i="24"/>
  <c r="BA100" i="24"/>
  <c r="AY100" i="24"/>
  <c r="AX100" i="24"/>
  <c r="AW100" i="24"/>
  <c r="AU100" i="24"/>
  <c r="AT100" i="24"/>
  <c r="AS100" i="24"/>
  <c r="AQ100" i="24"/>
  <c r="AP100" i="24"/>
  <c r="AO100" i="24"/>
  <c r="AM100" i="24"/>
  <c r="AK100" i="24"/>
  <c r="AI100" i="24"/>
  <c r="AH100" i="24"/>
  <c r="BH99" i="24"/>
  <c r="BG99" i="24"/>
  <c r="BE99" i="24"/>
  <c r="BC99" i="24"/>
  <c r="BB99" i="24"/>
  <c r="AY99" i="24"/>
  <c r="AW99" i="24"/>
  <c r="AV99" i="24"/>
  <c r="AQ99" i="24"/>
  <c r="AO99" i="24"/>
  <c r="AN99" i="24"/>
  <c r="AM99" i="24"/>
  <c r="AJ99" i="24"/>
  <c r="AI99" i="24"/>
  <c r="BK98" i="24"/>
  <c r="BJ98" i="24"/>
  <c r="BH98" i="24"/>
  <c r="BE98" i="24"/>
  <c r="BC98" i="24"/>
  <c r="BB98" i="24"/>
  <c r="AW98" i="24"/>
  <c r="AU98" i="24"/>
  <c r="AT98" i="24"/>
  <c r="AS98" i="24"/>
  <c r="AR98" i="24"/>
  <c r="AO98" i="24"/>
  <c r="AM98" i="24"/>
  <c r="AL98" i="24"/>
  <c r="AJ98" i="24"/>
  <c r="BK97" i="24"/>
  <c r="BI97" i="24"/>
  <c r="BH97" i="24"/>
  <c r="BG97" i="24"/>
  <c r="BC97" i="24"/>
  <c r="BA97" i="24"/>
  <c r="AY97" i="24"/>
  <c r="AX97" i="24"/>
  <c r="AU97" i="24"/>
  <c r="AS97" i="24"/>
  <c r="AR97" i="24"/>
  <c r="AP97" i="24"/>
  <c r="AM97" i="24"/>
  <c r="AK97" i="24"/>
  <c r="AJ97" i="24"/>
  <c r="AI97" i="24"/>
  <c r="BI96" i="24"/>
  <c r="BG96" i="24"/>
  <c r="BF96" i="24"/>
  <c r="BD96" i="24"/>
  <c r="BA96" i="24"/>
  <c r="AY96" i="24"/>
  <c r="AX96" i="24"/>
  <c r="AW96" i="24"/>
  <c r="AS96" i="24"/>
  <c r="AQ96" i="24"/>
  <c r="AP96" i="24"/>
  <c r="AO96" i="24"/>
  <c r="AK96" i="24"/>
  <c r="AI96" i="24"/>
  <c r="AH96" i="24"/>
  <c r="BH95" i="24"/>
  <c r="BG95" i="24"/>
  <c r="BF95" i="24"/>
  <c r="BE95" i="24"/>
  <c r="BD95" i="24"/>
  <c r="AZ95" i="24"/>
  <c r="AY95" i="24"/>
  <c r="AW95" i="24"/>
  <c r="AQ95" i="24"/>
  <c r="AO95" i="24"/>
  <c r="AN95" i="24"/>
  <c r="AL95" i="24"/>
  <c r="AJ95" i="24"/>
  <c r="AI95" i="24"/>
  <c r="BK94" i="24"/>
  <c r="BJ94" i="24"/>
  <c r="BE94" i="24"/>
  <c r="BC94" i="24"/>
  <c r="BB94" i="24"/>
  <c r="AW94" i="24"/>
  <c r="AU94" i="24"/>
  <c r="AT94" i="24"/>
  <c r="AS94" i="24"/>
  <c r="AP94" i="24"/>
  <c r="AO94" i="24"/>
  <c r="AM94" i="24"/>
  <c r="AL94" i="24"/>
  <c r="AJ94" i="24"/>
  <c r="BK93" i="24"/>
  <c r="BI93" i="24"/>
  <c r="BH93" i="24"/>
  <c r="BC93" i="24"/>
  <c r="BA93" i="24"/>
  <c r="AZ93" i="24"/>
  <c r="AY93" i="24"/>
  <c r="AU93" i="24"/>
  <c r="AS93" i="24"/>
  <c r="AQ93" i="24"/>
  <c r="AM93" i="24"/>
  <c r="AK93" i="24"/>
  <c r="AJ93" i="24"/>
  <c r="BI92" i="24"/>
  <c r="BG92" i="24"/>
  <c r="BF92" i="24"/>
  <c r="BE92" i="24"/>
  <c r="BA92" i="24"/>
  <c r="AY92" i="24"/>
  <c r="AX92" i="24"/>
  <c r="AS92" i="24"/>
  <c r="AQ92" i="24"/>
  <c r="AP92" i="24"/>
  <c r="AO92" i="24"/>
  <c r="AK92" i="24"/>
  <c r="AI92" i="24"/>
  <c r="AH92" i="24"/>
  <c r="BK91" i="24"/>
  <c r="BG91" i="24"/>
  <c r="BE91" i="24"/>
  <c r="BD91" i="24"/>
  <c r="AZ91" i="24"/>
  <c r="AY91" i="24"/>
  <c r="AW91" i="24"/>
  <c r="AV91" i="24"/>
  <c r="AU91" i="24"/>
  <c r="AR91" i="24"/>
  <c r="AQ91" i="24"/>
  <c r="AO91" i="24"/>
  <c r="AM91" i="24"/>
  <c r="AI91" i="24"/>
  <c r="BK90" i="24"/>
  <c r="BJ90" i="24"/>
  <c r="BF90" i="24"/>
  <c r="BE90" i="24"/>
  <c r="BC90" i="24"/>
  <c r="BB90" i="24"/>
  <c r="BA90" i="24"/>
  <c r="AW90" i="24"/>
  <c r="AU90" i="24"/>
  <c r="AT90" i="24"/>
  <c r="AO90" i="24"/>
  <c r="AM90" i="24"/>
  <c r="AL90" i="24"/>
  <c r="AH90" i="24"/>
  <c r="BK89" i="24"/>
  <c r="BI89" i="24"/>
  <c r="BH89" i="24"/>
  <c r="BG89" i="24"/>
  <c r="BF89" i="24"/>
  <c r="BC89" i="24"/>
  <c r="BA89" i="24"/>
  <c r="AZ89" i="24"/>
  <c r="AX89" i="24"/>
  <c r="AU89" i="24"/>
  <c r="AS89" i="24"/>
  <c r="AR89" i="24"/>
  <c r="AQ89" i="24"/>
  <c r="AN89" i="24"/>
  <c r="AM89" i="24"/>
  <c r="AK89" i="24"/>
  <c r="AI89" i="24"/>
  <c r="BI88" i="24"/>
  <c r="BG88" i="24"/>
  <c r="BF88" i="24"/>
  <c r="BD88" i="24"/>
  <c r="BA88" i="24"/>
  <c r="AY88" i="24"/>
  <c r="AX88" i="24"/>
  <c r="AW88" i="24"/>
  <c r="AT88" i="24"/>
  <c r="AS88" i="24"/>
  <c r="AQ88" i="24"/>
  <c r="AP88" i="24"/>
  <c r="AK88" i="24"/>
  <c r="AJ88" i="24"/>
  <c r="AI88" i="24"/>
  <c r="AH88" i="24"/>
  <c r="BK87" i="24"/>
  <c r="BG87" i="24"/>
  <c r="BE87" i="24"/>
  <c r="BD87" i="24"/>
  <c r="BC87" i="24"/>
  <c r="AY87" i="24"/>
  <c r="AW87" i="24"/>
  <c r="AV87" i="24"/>
  <c r="AR87" i="24"/>
  <c r="AQ87" i="24"/>
  <c r="AO87" i="24"/>
  <c r="AN87" i="24"/>
  <c r="AI87" i="24"/>
  <c r="BK86" i="24"/>
  <c r="BE86" i="24"/>
  <c r="BC86" i="24"/>
  <c r="BB86" i="24"/>
  <c r="AW86" i="24"/>
  <c r="AV86" i="24"/>
  <c r="AU86" i="24"/>
  <c r="AT86" i="24"/>
  <c r="AO86" i="24"/>
  <c r="AM86" i="24"/>
  <c r="AL86" i="24"/>
  <c r="BK85" i="24"/>
  <c r="BI85" i="24"/>
  <c r="BH85" i="24"/>
  <c r="BG85" i="24"/>
  <c r="BD85" i="24"/>
  <c r="BC85" i="24"/>
  <c r="BA85" i="24"/>
  <c r="AZ85" i="24"/>
  <c r="AU85" i="24"/>
  <c r="AS85" i="24"/>
  <c r="AR85" i="24"/>
  <c r="AP85" i="24"/>
  <c r="AM85" i="24"/>
  <c r="AK85" i="24"/>
  <c r="AJ85" i="24"/>
  <c r="AI85" i="24"/>
  <c r="BI84" i="24"/>
  <c r="BG84" i="24"/>
  <c r="BE84" i="24"/>
  <c r="BA84" i="24"/>
  <c r="AY84" i="24"/>
  <c r="AX84" i="24"/>
  <c r="AT84" i="24"/>
  <c r="AS84" i="24"/>
  <c r="AQ84" i="24"/>
  <c r="AP84" i="24"/>
  <c r="AO84" i="24"/>
  <c r="AK84" i="24"/>
  <c r="AI84" i="24"/>
  <c r="AH84" i="24"/>
  <c r="BG83" i="24"/>
  <c r="BF83" i="24"/>
  <c r="BE83" i="24"/>
  <c r="BD83" i="24"/>
  <c r="BC83" i="24"/>
  <c r="AY83" i="24"/>
  <c r="AW83" i="24"/>
  <c r="AU83" i="24"/>
  <c r="AT83" i="24"/>
  <c r="AQ83" i="24"/>
  <c r="AO83" i="24"/>
  <c r="AI83" i="24"/>
  <c r="BK82" i="24"/>
  <c r="BJ82" i="24"/>
  <c r="BI82" i="24"/>
  <c r="BE82" i="24"/>
  <c r="BC82" i="24"/>
  <c r="BA82" i="24"/>
  <c r="AW82" i="24"/>
  <c r="AU82" i="24"/>
  <c r="AT82" i="24"/>
  <c r="AO82" i="24"/>
  <c r="AM82" i="24"/>
  <c r="AL82" i="24"/>
  <c r="AK82" i="24"/>
  <c r="AH82" i="24"/>
  <c r="BK81" i="24"/>
  <c r="BI81" i="24"/>
  <c r="BH81" i="24"/>
  <c r="BC81" i="24"/>
  <c r="BA81" i="24"/>
  <c r="AZ81" i="24"/>
  <c r="AY81" i="24"/>
  <c r="AU81" i="24"/>
  <c r="AS81" i="24"/>
  <c r="AR81" i="24"/>
  <c r="AQ81" i="24"/>
  <c r="AM81" i="24"/>
  <c r="AK81" i="24"/>
  <c r="AJ81" i="24"/>
  <c r="BK80" i="24"/>
  <c r="BI80" i="24"/>
  <c r="BG80" i="24"/>
  <c r="BF80" i="24"/>
  <c r="BC80" i="24"/>
  <c r="BA80" i="24"/>
  <c r="AY80" i="24"/>
  <c r="AX80" i="24"/>
  <c r="AU80" i="24"/>
  <c r="AS80" i="24"/>
  <c r="AQ80" i="24"/>
  <c r="AP80" i="24"/>
  <c r="AM80" i="24"/>
  <c r="AK80" i="24"/>
  <c r="AI80" i="24"/>
  <c r="AH80" i="24"/>
  <c r="BI79" i="24"/>
  <c r="BG79" i="24"/>
  <c r="BE79" i="24"/>
  <c r="BD79" i="24"/>
  <c r="BA79" i="24"/>
  <c r="AY79" i="24"/>
  <c r="AW79" i="24"/>
  <c r="AV79" i="24"/>
  <c r="AS79" i="24"/>
  <c r="AQ79" i="24"/>
  <c r="AO79" i="24"/>
  <c r="AN79" i="24"/>
  <c r="AL79" i="24"/>
  <c r="AK79" i="24"/>
  <c r="AI79" i="24"/>
  <c r="BK78" i="24"/>
  <c r="BJ78" i="24"/>
  <c r="BG78" i="24"/>
  <c r="BE78" i="24"/>
  <c r="BC78" i="24"/>
  <c r="BB78" i="24"/>
  <c r="AZ78" i="24"/>
  <c r="AY78" i="24"/>
  <c r="AW78" i="24"/>
  <c r="AU78" i="24"/>
  <c r="AT78" i="24"/>
  <c r="AQ78" i="24"/>
  <c r="AO78" i="24"/>
  <c r="AM78" i="24"/>
  <c r="AL78" i="24"/>
  <c r="AI78" i="24"/>
  <c r="BK77" i="24"/>
  <c r="BI77" i="24"/>
  <c r="BH77" i="24"/>
  <c r="BF77" i="24"/>
  <c r="BE77" i="24"/>
  <c r="BC77" i="24"/>
  <c r="BA77" i="24"/>
  <c r="AZ77" i="24"/>
  <c r="AW77" i="24"/>
  <c r="AU77" i="24"/>
  <c r="AS77" i="24"/>
  <c r="AR77" i="24"/>
  <c r="AO77" i="24"/>
  <c r="AM77" i="24"/>
  <c r="AK77" i="24"/>
  <c r="AJ77" i="24"/>
  <c r="BK76" i="24"/>
  <c r="BI76" i="24"/>
  <c r="BG76" i="24"/>
  <c r="BF76" i="24"/>
  <c r="BC76" i="24"/>
  <c r="BA76" i="24"/>
  <c r="AY76" i="24"/>
  <c r="AX76" i="24"/>
  <c r="AU76" i="24"/>
  <c r="AS76" i="24"/>
  <c r="AQ76" i="24"/>
  <c r="AP76" i="24"/>
  <c r="AM76" i="24"/>
  <c r="AK76" i="24"/>
  <c r="AI76" i="24"/>
  <c r="AH76" i="24"/>
  <c r="BI75" i="24"/>
  <c r="BG75" i="24"/>
  <c r="BE75" i="24"/>
  <c r="BD75" i="24"/>
  <c r="BA75" i="24"/>
  <c r="AY75" i="24"/>
  <c r="AW75" i="24"/>
  <c r="AV75" i="24"/>
  <c r="AS75" i="24"/>
  <c r="AQ75" i="24"/>
  <c r="AO75" i="24"/>
  <c r="AN75" i="24"/>
  <c r="AK75" i="24"/>
  <c r="AI75" i="24"/>
  <c r="BK74" i="24"/>
  <c r="BJ74" i="24"/>
  <c r="BH74" i="24"/>
  <c r="BG74" i="24"/>
  <c r="BE74" i="24"/>
  <c r="BC74" i="24"/>
  <c r="BB74" i="24"/>
  <c r="AY74" i="24"/>
  <c r="AW74" i="24"/>
  <c r="AU74" i="24"/>
  <c r="AT74" i="24"/>
  <c r="AR74" i="24"/>
  <c r="AQ74" i="24"/>
  <c r="AO74" i="24"/>
  <c r="AM74" i="24"/>
  <c r="AL74" i="24"/>
  <c r="AI74" i="24"/>
  <c r="BK73" i="24"/>
  <c r="BI73" i="24"/>
  <c r="BH73" i="24"/>
  <c r="BE73" i="24"/>
  <c r="BC73" i="24"/>
  <c r="BA73" i="24"/>
  <c r="AZ73" i="24"/>
  <c r="AX73" i="24"/>
  <c r="AW73" i="24"/>
  <c r="AU73" i="24"/>
  <c r="AS73" i="24"/>
  <c r="AR73" i="24"/>
  <c r="AO73" i="24"/>
  <c r="AM73" i="24"/>
  <c r="AK73" i="24"/>
  <c r="AJ73" i="24"/>
  <c r="BK72" i="24"/>
  <c r="BI72" i="24"/>
  <c r="BG72" i="24"/>
  <c r="BF72" i="24"/>
  <c r="BC72" i="24"/>
  <c r="BA72" i="24"/>
  <c r="AY72" i="24"/>
  <c r="AX72" i="24"/>
  <c r="AU72" i="24"/>
  <c r="AS72" i="24"/>
  <c r="AQ72" i="24"/>
  <c r="AP72" i="24"/>
  <c r="AM72" i="24"/>
  <c r="AK72" i="24"/>
  <c r="AI72" i="24"/>
  <c r="AH72" i="24"/>
  <c r="BI71" i="24"/>
  <c r="BG71" i="24"/>
  <c r="BE71" i="24"/>
  <c r="BD71" i="24"/>
  <c r="BA71" i="24"/>
  <c r="AY71" i="24"/>
  <c r="AW71" i="24"/>
  <c r="AV71" i="24"/>
  <c r="AS71" i="24"/>
  <c r="AQ71" i="24"/>
  <c r="AO71" i="24"/>
  <c r="AN71" i="24"/>
  <c r="AK71" i="24"/>
  <c r="AJ71" i="24"/>
  <c r="AI71" i="24"/>
  <c r="BK70" i="24"/>
  <c r="BJ70" i="24"/>
  <c r="BG70" i="24"/>
  <c r="BE70" i="24"/>
  <c r="BC70" i="24"/>
  <c r="BB70" i="24"/>
  <c r="AY70" i="24"/>
  <c r="AW70" i="24"/>
  <c r="AU70" i="24"/>
  <c r="AT70" i="24"/>
  <c r="AQ70" i="24"/>
  <c r="AO70" i="24"/>
  <c r="AM70" i="24"/>
  <c r="AL70" i="24"/>
  <c r="AI70" i="24"/>
  <c r="BK69" i="24"/>
  <c r="BI69" i="24"/>
  <c r="BH69" i="24"/>
  <c r="BE69" i="24"/>
  <c r="BC69" i="24"/>
  <c r="BA69" i="24"/>
  <c r="AZ69" i="24"/>
  <c r="AW69" i="24"/>
  <c r="AU69" i="24"/>
  <c r="AS69" i="24"/>
  <c r="AR69" i="24"/>
  <c r="AP69" i="24"/>
  <c r="AO69" i="24"/>
  <c r="AM69" i="24"/>
  <c r="AK69" i="24"/>
  <c r="AJ69" i="24"/>
  <c r="BK68" i="24"/>
  <c r="BI68" i="24"/>
  <c r="BG68" i="24"/>
  <c r="BF68" i="24"/>
  <c r="BC68" i="24"/>
  <c r="BA68" i="24"/>
  <c r="AY68" i="24"/>
  <c r="AX68" i="24"/>
  <c r="AU68" i="24"/>
  <c r="AS68" i="24"/>
  <c r="AQ68" i="24"/>
  <c r="AP68" i="24"/>
  <c r="AN68" i="24"/>
  <c r="AM68" i="24"/>
  <c r="AK68" i="24"/>
  <c r="AI68" i="24"/>
  <c r="AH68" i="24"/>
  <c r="BI67" i="24"/>
  <c r="BH67" i="24"/>
  <c r="BG67" i="24"/>
  <c r="BE67" i="24"/>
  <c r="BD67" i="24"/>
  <c r="BA67" i="24"/>
  <c r="AY67" i="24"/>
  <c r="AW67" i="24"/>
  <c r="AV67" i="24"/>
  <c r="AS67" i="24"/>
  <c r="AQ67" i="24"/>
  <c r="AO67" i="24"/>
  <c r="AN67" i="24"/>
  <c r="AK67" i="24"/>
  <c r="AI67" i="24"/>
  <c r="BK66" i="24"/>
  <c r="BJ66" i="24"/>
  <c r="BG66" i="24"/>
  <c r="BF66" i="24"/>
  <c r="BE66" i="24"/>
  <c r="BC66" i="24"/>
  <c r="BB66" i="24"/>
  <c r="AY66" i="24"/>
  <c r="AW66" i="24"/>
  <c r="AU66" i="24"/>
  <c r="AT66" i="24"/>
  <c r="AQ66" i="24"/>
  <c r="AO66" i="24"/>
  <c r="AM66" i="24"/>
  <c r="AL66" i="24"/>
  <c r="AI66" i="24"/>
  <c r="BK65" i="24"/>
  <c r="BI65" i="24"/>
  <c r="BH65" i="24"/>
  <c r="BE65" i="24"/>
  <c r="BC65" i="24"/>
  <c r="BA65" i="24"/>
  <c r="AZ65" i="24"/>
  <c r="AW65" i="24"/>
  <c r="AU65" i="24"/>
  <c r="AS65" i="24"/>
  <c r="AR65" i="24"/>
  <c r="AO65" i="24"/>
  <c r="AM65" i="24"/>
  <c r="AK65" i="24"/>
  <c r="AJ65" i="24"/>
  <c r="AH65" i="24"/>
  <c r="BK64" i="24"/>
  <c r="BI64" i="24"/>
  <c r="BG64" i="24"/>
  <c r="BF64" i="24"/>
  <c r="BC64" i="24"/>
  <c r="BA64" i="24"/>
  <c r="AY64" i="24"/>
  <c r="AX64" i="24"/>
  <c r="AU64" i="24"/>
  <c r="AS64" i="24"/>
  <c r="AQ64" i="24"/>
  <c r="AP64" i="24"/>
  <c r="AM64" i="24"/>
  <c r="AK64" i="24"/>
  <c r="AI64" i="24"/>
  <c r="AH64" i="24"/>
  <c r="BJ63" i="24"/>
  <c r="BI63" i="24"/>
  <c r="BG63" i="24"/>
  <c r="BE63" i="24"/>
  <c r="BD63" i="24"/>
  <c r="BA63" i="24"/>
  <c r="AZ63" i="24"/>
  <c r="AY63" i="24"/>
  <c r="AW63" i="24"/>
  <c r="AV63" i="24"/>
  <c r="AS63" i="24"/>
  <c r="AQ63" i="24"/>
  <c r="AO63" i="24"/>
  <c r="AN63" i="24"/>
  <c r="AK63" i="24"/>
  <c r="AI63" i="24"/>
  <c r="BK62" i="24"/>
  <c r="BJ62" i="24"/>
  <c r="BG62" i="24"/>
  <c r="BE62" i="24"/>
  <c r="BC62" i="24"/>
  <c r="BB62" i="24"/>
  <c r="AY62" i="24"/>
  <c r="AX62" i="24"/>
  <c r="AW62" i="24"/>
  <c r="AU62" i="24"/>
  <c r="AT62" i="24"/>
  <c r="AS62" i="24"/>
  <c r="AQ62" i="24"/>
  <c r="AO62" i="24"/>
  <c r="AM62" i="24"/>
  <c r="AL62" i="24"/>
  <c r="AK62" i="24"/>
  <c r="BK61" i="24"/>
  <c r="BI61" i="24"/>
  <c r="BH61" i="24"/>
  <c r="BG61" i="24"/>
  <c r="BC61" i="24"/>
  <c r="BA61" i="24"/>
  <c r="AZ61" i="24"/>
  <c r="AV61" i="24"/>
  <c r="AU61" i="24"/>
  <c r="AS61" i="24"/>
  <c r="AR61" i="24"/>
  <c r="AQ61" i="24"/>
  <c r="AM61" i="24"/>
  <c r="AK61" i="24"/>
  <c r="AJ61" i="24"/>
  <c r="AI61" i="24"/>
  <c r="BI60" i="24"/>
  <c r="BG60" i="24"/>
  <c r="BF60" i="24"/>
  <c r="BE60" i="24"/>
  <c r="BA60" i="24"/>
  <c r="AY60" i="24"/>
  <c r="AX60" i="24"/>
  <c r="AU60" i="24"/>
  <c r="AS60" i="24"/>
  <c r="AQ60" i="24"/>
  <c r="AP60" i="24"/>
  <c r="AO60" i="24"/>
  <c r="AM60" i="24"/>
  <c r="AL60" i="24"/>
  <c r="AK60" i="24"/>
  <c r="AI60" i="24"/>
  <c r="AH60" i="24"/>
  <c r="BK53" i="24"/>
  <c r="BJ53" i="24"/>
  <c r="BI53" i="24"/>
  <c r="BH53" i="24"/>
  <c r="BG53" i="24"/>
  <c r="BE53" i="24"/>
  <c r="BD53" i="24"/>
  <c r="BC53" i="24"/>
  <c r="BA53" i="24"/>
  <c r="AY53" i="24"/>
  <c r="AW53" i="24"/>
  <c r="AV53" i="24"/>
  <c r="AS53" i="24"/>
  <c r="AQ53" i="24"/>
  <c r="AO53" i="24"/>
  <c r="AN53" i="24"/>
  <c r="AM53" i="24"/>
  <c r="AK53" i="24"/>
  <c r="AI53" i="24"/>
  <c r="BK52" i="24"/>
  <c r="BJ52" i="24"/>
  <c r="BI52" i="24"/>
  <c r="BG52" i="24"/>
  <c r="BE52" i="24"/>
  <c r="BC52" i="24"/>
  <c r="BB52" i="24"/>
  <c r="BA52" i="24"/>
  <c r="AY52" i="24"/>
  <c r="AW52" i="24"/>
  <c r="AU52" i="24"/>
  <c r="AT52" i="24"/>
  <c r="AQ52" i="24"/>
  <c r="AP52" i="24"/>
  <c r="AO52" i="24"/>
  <c r="AM52" i="24"/>
  <c r="AL52" i="24"/>
  <c r="AK52" i="24"/>
  <c r="AI52" i="24"/>
  <c r="BK51" i="24"/>
  <c r="BI51" i="24"/>
  <c r="BH51" i="24"/>
  <c r="BG51" i="24"/>
  <c r="BE51" i="24"/>
  <c r="BD51" i="24"/>
  <c r="BC51" i="24"/>
  <c r="BA51" i="24"/>
  <c r="AZ51" i="24"/>
  <c r="AY51" i="24"/>
  <c r="AW51" i="24"/>
  <c r="AU51" i="24"/>
  <c r="AS51" i="24"/>
  <c r="AR51" i="24"/>
  <c r="AO51" i="24"/>
  <c r="AN51" i="24"/>
  <c r="AM51" i="24"/>
  <c r="AK51" i="24"/>
  <c r="AJ51" i="24"/>
  <c r="AI51" i="24"/>
  <c r="BK50" i="24"/>
  <c r="BI50" i="24"/>
  <c r="BG50" i="24"/>
  <c r="BF50" i="24"/>
  <c r="BE50" i="24"/>
  <c r="BC50" i="24"/>
  <c r="BA50" i="24"/>
  <c r="AY50" i="24"/>
  <c r="AX50" i="24"/>
  <c r="AW50" i="24"/>
  <c r="AU50" i="24"/>
  <c r="AS50" i="24"/>
  <c r="AQ50" i="24"/>
  <c r="AP50" i="24"/>
  <c r="AM50" i="24"/>
  <c r="AK50" i="24"/>
  <c r="AI50" i="24"/>
  <c r="AH50" i="24"/>
  <c r="BK49" i="24"/>
  <c r="BI49" i="24"/>
  <c r="BG49" i="24"/>
  <c r="BE49" i="24"/>
  <c r="BD49" i="24"/>
  <c r="BC49" i="24"/>
  <c r="BA49" i="24"/>
  <c r="AY49" i="24"/>
  <c r="AW49" i="24"/>
  <c r="AV49" i="24"/>
  <c r="AU49" i="24"/>
  <c r="AS49" i="24"/>
  <c r="AQ49" i="24"/>
  <c r="AO49" i="24"/>
  <c r="AN49" i="24"/>
  <c r="AK49" i="24"/>
  <c r="AI49" i="24"/>
  <c r="BK48" i="24"/>
  <c r="BJ48" i="24"/>
  <c r="BI48" i="24"/>
  <c r="BG48" i="24"/>
  <c r="BE48" i="24"/>
  <c r="BC48" i="24"/>
  <c r="BB48" i="24"/>
  <c r="BA48" i="24"/>
  <c r="AY48" i="24"/>
  <c r="AW48" i="24"/>
  <c r="AU48" i="24"/>
  <c r="AT48" i="24"/>
  <c r="AS48" i="24"/>
  <c r="AQ48" i="24"/>
  <c r="AO48" i="24"/>
  <c r="AM48" i="24"/>
  <c r="AL48" i="24"/>
  <c r="AI48" i="24"/>
  <c r="BK47" i="24"/>
  <c r="BI47" i="24"/>
  <c r="BH47" i="24"/>
  <c r="BG47" i="24"/>
  <c r="BE47" i="24"/>
  <c r="BC47" i="24"/>
  <c r="BA47" i="24"/>
  <c r="AZ47" i="24"/>
  <c r="AY47" i="24"/>
  <c r="AW47" i="24"/>
  <c r="AU47" i="24"/>
  <c r="AS47" i="24"/>
  <c r="AR47" i="24"/>
  <c r="AQ47" i="24"/>
  <c r="AP47" i="24"/>
  <c r="AO47" i="24"/>
  <c r="AM47" i="24"/>
  <c r="AK47" i="24"/>
  <c r="AJ47" i="24"/>
  <c r="BK46" i="24"/>
  <c r="BI46" i="24"/>
  <c r="BG46" i="24"/>
  <c r="BF46" i="24"/>
  <c r="BE46" i="24"/>
  <c r="BC46" i="24"/>
  <c r="BA46" i="24"/>
  <c r="AY46" i="24"/>
  <c r="AX46" i="24"/>
  <c r="AW46" i="24"/>
  <c r="AU46" i="24"/>
  <c r="AS46" i="24"/>
  <c r="AQ46" i="24"/>
  <c r="AP46" i="24"/>
  <c r="AO46" i="24"/>
  <c r="AN46" i="24"/>
  <c r="AM46" i="24"/>
  <c r="AK46" i="24"/>
  <c r="AI46" i="24"/>
  <c r="AH46" i="24"/>
  <c r="BI45" i="24"/>
  <c r="BG45" i="24"/>
  <c r="BE45" i="24"/>
  <c r="BD45" i="24"/>
  <c r="BC45" i="24"/>
  <c r="BA45" i="24"/>
  <c r="AY45" i="24"/>
  <c r="AW45" i="24"/>
  <c r="AV45" i="24"/>
  <c r="AU45" i="24"/>
  <c r="AS45" i="24"/>
  <c r="AQ45" i="24"/>
  <c r="AO45" i="24"/>
  <c r="AN45" i="24"/>
  <c r="AL45" i="24"/>
  <c r="AK45" i="24"/>
  <c r="AI45" i="24"/>
  <c r="BK44" i="24"/>
  <c r="BJ44" i="24"/>
  <c r="BG44" i="24"/>
  <c r="BF44" i="24"/>
  <c r="BE44" i="24"/>
  <c r="BC44" i="24"/>
  <c r="BB44" i="24"/>
  <c r="BA44" i="24"/>
  <c r="AY44" i="24"/>
  <c r="AU44" i="24"/>
  <c r="AT44" i="24"/>
  <c r="AS44" i="24"/>
  <c r="AR44" i="24"/>
  <c r="AM44" i="24"/>
  <c r="AL44" i="24"/>
  <c r="AK44" i="24"/>
  <c r="AJ44" i="24"/>
  <c r="BK43" i="24"/>
  <c r="BI43" i="24"/>
  <c r="BH43" i="24"/>
  <c r="BE43" i="24"/>
  <c r="BC43" i="24"/>
  <c r="BA43" i="24"/>
  <c r="AZ43" i="24"/>
  <c r="AY43" i="24"/>
  <c r="AW43" i="24"/>
  <c r="AU43" i="24"/>
  <c r="AS43" i="24"/>
  <c r="AR43" i="24"/>
  <c r="AQ43" i="24"/>
  <c r="AP43" i="24"/>
  <c r="AO43" i="24"/>
  <c r="AM43" i="24"/>
  <c r="AK43" i="24"/>
  <c r="AJ43" i="24"/>
  <c r="AI43" i="24"/>
  <c r="BK42" i="24"/>
  <c r="BI42" i="24"/>
  <c r="BG42" i="24"/>
  <c r="BF42" i="24"/>
  <c r="BC42" i="24"/>
  <c r="BA42" i="24"/>
  <c r="AY42" i="24"/>
  <c r="AX42" i="24"/>
  <c r="AW42" i="24"/>
  <c r="AU42" i="24"/>
  <c r="AS42" i="24"/>
  <c r="AQ42" i="24"/>
  <c r="AP42" i="24"/>
  <c r="AO42" i="24"/>
  <c r="AN42" i="24"/>
  <c r="AM42" i="24"/>
  <c r="AK42" i="24"/>
  <c r="AI42" i="24"/>
  <c r="AH42" i="24"/>
  <c r="BK41" i="24"/>
  <c r="BJ41" i="24"/>
  <c r="BI41" i="24"/>
  <c r="BG41" i="24"/>
  <c r="BE41" i="24"/>
  <c r="BD41" i="24"/>
  <c r="BA41" i="24"/>
  <c r="AY41" i="24"/>
  <c r="AW41" i="24"/>
  <c r="AV41" i="24"/>
  <c r="AU41" i="24"/>
  <c r="AS41" i="24"/>
  <c r="AQ41" i="24"/>
  <c r="AO41" i="24"/>
  <c r="AN41" i="24"/>
  <c r="AM41" i="24"/>
  <c r="AL41" i="24"/>
  <c r="AK41" i="24"/>
  <c r="AI41" i="24"/>
  <c r="BK40" i="24"/>
  <c r="BJ40" i="24"/>
  <c r="BI40" i="24"/>
  <c r="BG40" i="24"/>
  <c r="BE40" i="24"/>
  <c r="BC40" i="24"/>
  <c r="BB40" i="24"/>
  <c r="AY40" i="24"/>
  <c r="AW40" i="24"/>
  <c r="AU40" i="24"/>
  <c r="AT40" i="24"/>
  <c r="AS40" i="24"/>
  <c r="AQ40" i="24"/>
  <c r="AO40" i="24"/>
  <c r="AM40" i="24"/>
  <c r="AL40" i="24"/>
  <c r="AK40" i="24"/>
  <c r="AJ40" i="24"/>
  <c r="AI40" i="24"/>
  <c r="BK39" i="24"/>
  <c r="BI39" i="24"/>
  <c r="BH39" i="24"/>
  <c r="BG39" i="24"/>
  <c r="BF39" i="24"/>
  <c r="BE39" i="24"/>
  <c r="BC39" i="24"/>
  <c r="BA39" i="24"/>
  <c r="AZ39" i="24"/>
  <c r="AW39" i="24"/>
  <c r="AU39" i="24"/>
  <c r="AS39" i="24"/>
  <c r="AR39" i="24"/>
  <c r="AQ39" i="24"/>
  <c r="AO39" i="24"/>
  <c r="AM39" i="24"/>
  <c r="AK39" i="24"/>
  <c r="AJ39" i="24"/>
  <c r="AI39" i="24"/>
  <c r="AH39" i="24"/>
  <c r="BK38" i="24"/>
  <c r="BI38" i="24"/>
  <c r="BG38" i="24"/>
  <c r="BF38" i="24"/>
  <c r="BE38" i="24"/>
  <c r="BC38" i="24"/>
  <c r="BA38" i="24"/>
  <c r="AY38" i="24"/>
  <c r="AX38" i="24"/>
  <c r="AU38" i="24"/>
  <c r="AS38" i="24"/>
  <c r="AQ38" i="24"/>
  <c r="AP38" i="24"/>
  <c r="AO38" i="24"/>
  <c r="AM38" i="24"/>
  <c r="AK38" i="24"/>
  <c r="AI38" i="24"/>
  <c r="AH38" i="24"/>
  <c r="BK37" i="24"/>
  <c r="BJ37" i="24"/>
  <c r="BI37" i="24"/>
  <c r="BG37" i="24"/>
  <c r="BE37" i="24"/>
  <c r="BD37" i="24"/>
  <c r="BC37" i="24"/>
  <c r="BB37" i="24"/>
  <c r="BA37" i="24"/>
  <c r="AY37" i="24"/>
  <c r="AW37" i="24"/>
  <c r="AV37" i="24"/>
  <c r="AS37" i="24"/>
  <c r="AQ37" i="24"/>
  <c r="AO37" i="24"/>
  <c r="AN37" i="24"/>
  <c r="AM37" i="24"/>
  <c r="AK37" i="24"/>
  <c r="AI37" i="24"/>
  <c r="BK36" i="24"/>
  <c r="BJ36" i="24"/>
  <c r="BI36" i="24"/>
  <c r="BH36" i="24"/>
  <c r="BG36" i="24"/>
  <c r="BE36" i="24"/>
  <c r="BC36" i="24"/>
  <c r="BB36" i="24"/>
  <c r="BA36" i="24"/>
  <c r="AY36" i="24"/>
  <c r="AW36" i="24"/>
  <c r="AU36" i="24"/>
  <c r="AT36" i="24"/>
  <c r="AQ36" i="24"/>
  <c r="AO36" i="24"/>
  <c r="AM36" i="24"/>
  <c r="AL36" i="24"/>
  <c r="AK36" i="24"/>
  <c r="AI36" i="24"/>
  <c r="BK35" i="24"/>
  <c r="BI35" i="24"/>
  <c r="BH35" i="24"/>
  <c r="BG35" i="24"/>
  <c r="BF35" i="24"/>
  <c r="BE35" i="24"/>
  <c r="BC35" i="24"/>
  <c r="BA35" i="24"/>
  <c r="AZ35" i="24"/>
  <c r="AY35" i="24"/>
  <c r="AX35" i="24"/>
  <c r="AW35" i="24"/>
  <c r="AU35" i="24"/>
  <c r="AS35" i="24"/>
  <c r="AR35" i="24"/>
  <c r="AO35" i="24"/>
  <c r="AM35" i="24"/>
  <c r="AK35" i="24"/>
  <c r="AJ35" i="24"/>
  <c r="AI35" i="24"/>
  <c r="BK34" i="24"/>
  <c r="BI34" i="24"/>
  <c r="BG34" i="24"/>
  <c r="BF34" i="24"/>
  <c r="BE34" i="24"/>
  <c r="BD34" i="24"/>
  <c r="BC34" i="24"/>
  <c r="BA34" i="24"/>
  <c r="AY34" i="24"/>
  <c r="AX34" i="24"/>
  <c r="AW34" i="24"/>
  <c r="AU34" i="24"/>
  <c r="AS34" i="24"/>
  <c r="AQ34" i="24"/>
  <c r="AP34" i="24"/>
  <c r="AM34" i="24"/>
  <c r="AK34" i="24"/>
  <c r="AI34" i="24"/>
  <c r="AH34" i="24"/>
  <c r="BK33" i="24"/>
  <c r="BI33" i="24"/>
  <c r="BG33" i="24"/>
  <c r="BE33" i="24"/>
  <c r="BD33" i="24"/>
  <c r="BC33" i="24"/>
  <c r="BB33" i="24"/>
  <c r="BA33" i="24"/>
  <c r="AY33" i="24"/>
  <c r="AW33" i="24"/>
  <c r="AV33" i="24"/>
  <c r="AU33" i="24"/>
  <c r="AT33" i="24"/>
  <c r="AS33" i="24"/>
  <c r="AQ33" i="24"/>
  <c r="AO33" i="24"/>
  <c r="AN33" i="24"/>
  <c r="AK33" i="24"/>
  <c r="AI33" i="24"/>
  <c r="BK32" i="24"/>
  <c r="BJ32" i="24"/>
  <c r="BI32" i="24"/>
  <c r="BG32" i="24"/>
  <c r="BE32" i="24"/>
  <c r="BC32" i="24"/>
  <c r="BB32" i="24"/>
  <c r="BA32" i="24"/>
  <c r="AZ32" i="24"/>
  <c r="AY32" i="24"/>
  <c r="AW32" i="24"/>
  <c r="AU32" i="24"/>
  <c r="AT32" i="24"/>
  <c r="AS32" i="24"/>
  <c r="AQ32" i="24"/>
  <c r="AO32" i="24"/>
  <c r="AM32" i="24"/>
  <c r="AL32" i="24"/>
  <c r="AI32" i="24"/>
  <c r="BK31" i="24"/>
  <c r="BI31" i="24"/>
  <c r="BH31" i="24"/>
  <c r="BG31" i="24"/>
  <c r="BE31" i="24"/>
  <c r="BC31" i="24"/>
  <c r="BA31" i="24"/>
  <c r="AZ31" i="24"/>
  <c r="AY31" i="24"/>
  <c r="AX31" i="24"/>
  <c r="AW31" i="24"/>
  <c r="AU31" i="24"/>
  <c r="AS31" i="24"/>
  <c r="AR31" i="24"/>
  <c r="AQ31" i="24"/>
  <c r="AP31" i="24"/>
  <c r="AO31" i="24"/>
  <c r="AM31" i="24"/>
  <c r="AK31" i="24"/>
  <c r="AJ31" i="24"/>
  <c r="BK30" i="24"/>
  <c r="BI30" i="24"/>
  <c r="BG30" i="24"/>
  <c r="BF30" i="24"/>
  <c r="BE30" i="24"/>
  <c r="BC30" i="24"/>
  <c r="BA30" i="24"/>
  <c r="AY30" i="24"/>
  <c r="AX30" i="24"/>
  <c r="AW30" i="24"/>
  <c r="AV30" i="24"/>
  <c r="AU30" i="24"/>
  <c r="AS30" i="24"/>
  <c r="AQ30" i="24"/>
  <c r="AP30" i="24"/>
  <c r="AO30" i="24"/>
  <c r="AM30" i="24"/>
  <c r="AK30" i="24"/>
  <c r="AI30" i="24"/>
  <c r="AH30" i="24"/>
  <c r="BI29" i="24"/>
  <c r="BG29" i="24"/>
  <c r="BE29" i="24"/>
  <c r="BD29" i="24"/>
  <c r="BC29" i="24"/>
  <c r="BA29" i="24"/>
  <c r="AY29" i="24"/>
  <c r="AW29" i="24"/>
  <c r="AV29" i="24"/>
  <c r="AU29" i="24"/>
  <c r="AT29" i="24"/>
  <c r="AS29" i="24"/>
  <c r="AQ29" i="24"/>
  <c r="AO29" i="24"/>
  <c r="AN29" i="24"/>
  <c r="AM29" i="24"/>
  <c r="AL29" i="24"/>
  <c r="AK29" i="24"/>
  <c r="AI29" i="24"/>
  <c r="BK28" i="24"/>
  <c r="BJ28" i="24"/>
  <c r="BG28" i="24"/>
  <c r="BE28" i="24"/>
  <c r="BC28" i="24"/>
  <c r="BB28" i="24"/>
  <c r="BA28" i="24"/>
  <c r="AY28" i="24"/>
  <c r="AW28" i="24"/>
  <c r="AU28" i="24"/>
  <c r="AT28" i="24"/>
  <c r="AS28" i="24"/>
  <c r="AR28" i="24"/>
  <c r="AQ28" i="24"/>
  <c r="AO28" i="24"/>
  <c r="AM28" i="24"/>
  <c r="AL28" i="24"/>
  <c r="AK28" i="24"/>
  <c r="AI28" i="24"/>
  <c r="BK27" i="24"/>
  <c r="BI27" i="24"/>
  <c r="BH27" i="24"/>
  <c r="BE27" i="24"/>
  <c r="BC27" i="24"/>
  <c r="BA27" i="24"/>
  <c r="AZ27" i="24"/>
  <c r="AY27" i="24"/>
  <c r="AW27" i="24"/>
  <c r="AU27" i="24"/>
  <c r="AS27" i="24"/>
  <c r="AR27" i="24"/>
  <c r="AQ27" i="24"/>
  <c r="AP27" i="24"/>
  <c r="AO27" i="24"/>
  <c r="AM27" i="24"/>
  <c r="AK27" i="24"/>
  <c r="AJ27" i="24"/>
  <c r="AI27" i="24"/>
  <c r="AH27" i="24"/>
  <c r="BK26" i="24"/>
  <c r="BI26" i="24"/>
  <c r="BG26" i="24"/>
  <c r="BF26" i="24"/>
  <c r="BC26" i="24"/>
  <c r="BA26" i="24"/>
  <c r="AY26" i="24"/>
  <c r="AX26" i="24"/>
  <c r="AW26" i="24"/>
  <c r="AU26" i="24"/>
  <c r="AS26" i="24"/>
  <c r="AQ26" i="24"/>
  <c r="AP26" i="24"/>
  <c r="AO26" i="24"/>
  <c r="AN26" i="24"/>
  <c r="AM26" i="24"/>
  <c r="AK26" i="24"/>
  <c r="AI26" i="24"/>
  <c r="AH26" i="24"/>
  <c r="BK25" i="24"/>
  <c r="BI25" i="24"/>
  <c r="BG25" i="24"/>
  <c r="BE25" i="24"/>
  <c r="BD25" i="24"/>
  <c r="BA25" i="24"/>
  <c r="AY25" i="24"/>
  <c r="AW25" i="24"/>
  <c r="AV25" i="24"/>
  <c r="AU25" i="24"/>
  <c r="AS25" i="24"/>
  <c r="AQ25" i="24"/>
  <c r="AO25" i="24"/>
  <c r="AN25" i="24"/>
  <c r="AM25" i="24"/>
  <c r="AL25" i="24"/>
  <c r="AK25" i="24"/>
  <c r="AI25" i="24"/>
  <c r="BK24" i="24"/>
  <c r="BJ24" i="24"/>
  <c r="BI24" i="24"/>
  <c r="BH24" i="24"/>
  <c r="BG24" i="24"/>
  <c r="BE24" i="24"/>
  <c r="BC24" i="24"/>
  <c r="BB24" i="24"/>
  <c r="AY24" i="24"/>
  <c r="AW24" i="24"/>
  <c r="AU24" i="24"/>
  <c r="AT24" i="24"/>
  <c r="AS24" i="24"/>
  <c r="AQ24" i="24"/>
  <c r="AO24" i="24"/>
  <c r="AM24" i="24"/>
  <c r="AL24" i="24"/>
  <c r="AJ24" i="24"/>
  <c r="AI24" i="24"/>
  <c r="BK23" i="24"/>
  <c r="BI23" i="24"/>
  <c r="BH23" i="24"/>
  <c r="BF23" i="24"/>
  <c r="BE23" i="24"/>
  <c r="BC23" i="24"/>
  <c r="BA23" i="24"/>
  <c r="AZ23" i="24"/>
  <c r="AW23" i="24"/>
  <c r="AU23" i="24"/>
  <c r="AS23" i="24"/>
  <c r="AR23" i="24"/>
  <c r="AQ23" i="24"/>
  <c r="AO23" i="24"/>
  <c r="AM23" i="24"/>
  <c r="AK23" i="24"/>
  <c r="AJ23" i="24"/>
  <c r="AI23" i="24"/>
  <c r="BK22" i="24"/>
  <c r="BJ22" i="24"/>
  <c r="BI22" i="24"/>
  <c r="BG22" i="24"/>
  <c r="BF22" i="24"/>
  <c r="BE22" i="24"/>
  <c r="BD22" i="24"/>
  <c r="BC22" i="24"/>
  <c r="BA22" i="24"/>
  <c r="AY22" i="24"/>
  <c r="AX22" i="24"/>
  <c r="AU22" i="24"/>
  <c r="AS22" i="24"/>
  <c r="AQ22" i="24"/>
  <c r="AP22" i="24"/>
  <c r="AO22" i="24"/>
  <c r="AM22" i="24"/>
  <c r="AK22" i="24"/>
  <c r="AI22" i="24"/>
  <c r="AH22" i="24"/>
  <c r="BK21" i="24"/>
  <c r="BJ21" i="24"/>
  <c r="BI21" i="24"/>
  <c r="BG21" i="24"/>
  <c r="BE21" i="24"/>
  <c r="BD21" i="24"/>
  <c r="BC21" i="24"/>
  <c r="BA21" i="24"/>
  <c r="AY21" i="24"/>
  <c r="AW21" i="24"/>
  <c r="AV21" i="24"/>
  <c r="AS21" i="24"/>
  <c r="AR21" i="24"/>
  <c r="AQ21" i="24"/>
  <c r="AO21" i="24"/>
  <c r="AN21" i="24"/>
  <c r="AM21" i="24"/>
  <c r="AK21" i="24"/>
  <c r="AI21" i="24"/>
  <c r="BK20" i="24"/>
  <c r="BJ20" i="24"/>
  <c r="BI20" i="24"/>
  <c r="BH20" i="24"/>
  <c r="BG20" i="24"/>
  <c r="BE20" i="24"/>
  <c r="BC20" i="24"/>
  <c r="BB20" i="24"/>
  <c r="BA20" i="24"/>
  <c r="AZ20" i="24"/>
  <c r="AY20" i="24"/>
  <c r="AW20" i="24"/>
  <c r="AU20" i="24"/>
  <c r="AT20" i="24"/>
  <c r="AQ20" i="24"/>
  <c r="AO20" i="24"/>
  <c r="AM20" i="24"/>
  <c r="AL20" i="24"/>
  <c r="AK20" i="24"/>
  <c r="AI20" i="24"/>
  <c r="BK19" i="24"/>
  <c r="BI19" i="24"/>
  <c r="BH19" i="24"/>
  <c r="BG19" i="24"/>
  <c r="BE19" i="24"/>
  <c r="BC19" i="24"/>
  <c r="BA19" i="24"/>
  <c r="AZ19" i="24"/>
  <c r="AY19" i="24"/>
  <c r="AX19" i="24"/>
  <c r="AW19" i="24"/>
  <c r="AU19" i="24"/>
  <c r="AS19" i="24"/>
  <c r="AR19" i="24"/>
  <c r="AP19" i="24"/>
  <c r="AO19" i="24"/>
  <c r="AN19" i="24"/>
  <c r="AM19" i="24"/>
  <c r="AK19" i="24"/>
  <c r="AJ19" i="24"/>
  <c r="AI19" i="24"/>
  <c r="BK18" i="24"/>
  <c r="BJ18" i="24"/>
  <c r="BI18" i="24"/>
  <c r="BG18" i="24"/>
  <c r="BF18" i="24"/>
  <c r="BE18" i="24"/>
  <c r="BC18" i="24"/>
  <c r="BA18" i="24"/>
  <c r="AY18" i="24"/>
  <c r="AX18" i="24"/>
  <c r="AW18" i="24"/>
  <c r="AU18" i="24"/>
  <c r="AS18" i="24"/>
  <c r="AQ18" i="24"/>
  <c r="AP18" i="24"/>
  <c r="AM18" i="24"/>
  <c r="AL18" i="24"/>
  <c r="AK18" i="24"/>
  <c r="AI18" i="24"/>
  <c r="AH18" i="24"/>
  <c r="BK17" i="24"/>
  <c r="BI17" i="24"/>
  <c r="BG17" i="24"/>
  <c r="BE17" i="24"/>
  <c r="BD17" i="24"/>
  <c r="BC17" i="24"/>
  <c r="BA17" i="24"/>
  <c r="AZ17" i="24"/>
  <c r="AY17" i="24"/>
  <c r="AW17" i="24"/>
  <c r="AV17" i="24"/>
  <c r="AU17" i="24"/>
  <c r="AS17" i="24"/>
  <c r="AQ17" i="24"/>
  <c r="AO17" i="24"/>
  <c r="AN17" i="24"/>
  <c r="AL17" i="24"/>
  <c r="AK17" i="24"/>
  <c r="AI17" i="24"/>
  <c r="BK16" i="24"/>
  <c r="BJ16" i="24"/>
  <c r="BI16" i="24"/>
  <c r="BG16" i="24"/>
  <c r="BF16" i="24"/>
  <c r="BE16" i="24"/>
  <c r="BC16" i="24"/>
  <c r="BB16" i="24"/>
  <c r="BA16" i="24"/>
  <c r="AY16" i="24"/>
  <c r="AW16" i="24"/>
  <c r="AU16" i="24"/>
  <c r="AT16" i="24"/>
  <c r="AS16" i="24"/>
  <c r="AQ16" i="24"/>
  <c r="AO16" i="24"/>
  <c r="AM16" i="24"/>
  <c r="AL16" i="24"/>
  <c r="AJ16" i="24"/>
  <c r="AI16" i="24"/>
  <c r="BK15" i="24"/>
  <c r="BI15" i="24"/>
  <c r="BH15" i="24"/>
  <c r="BG15" i="24"/>
  <c r="BE15" i="24"/>
  <c r="BD15" i="24"/>
  <c r="BC15" i="24"/>
  <c r="BA15" i="24"/>
  <c r="AZ15" i="24"/>
  <c r="AY15" i="24"/>
  <c r="AX15" i="24"/>
  <c r="AW15" i="24"/>
  <c r="AV15" i="24"/>
  <c r="AU15" i="24"/>
  <c r="AS15" i="24"/>
  <c r="AR15" i="24"/>
  <c r="AQ15" i="24"/>
  <c r="AO15" i="24"/>
  <c r="AM15" i="24"/>
  <c r="AK15" i="24"/>
  <c r="AJ15" i="24"/>
  <c r="BK14" i="24"/>
  <c r="BI14" i="24"/>
  <c r="BG14" i="24"/>
  <c r="BF14" i="24"/>
  <c r="BE14" i="24"/>
  <c r="BC14" i="24"/>
  <c r="BA14" i="24"/>
  <c r="AY14" i="24"/>
  <c r="AX14" i="24"/>
  <c r="AW14" i="24"/>
  <c r="AU14" i="24"/>
  <c r="AT14" i="24"/>
  <c r="AS14" i="24"/>
  <c r="AQ14" i="24"/>
  <c r="AP14" i="24"/>
  <c r="AO14" i="24"/>
  <c r="AN14" i="24"/>
  <c r="AM14" i="24"/>
  <c r="AK14" i="24"/>
  <c r="AI14" i="24"/>
  <c r="AH14" i="24"/>
  <c r="BI13" i="24"/>
  <c r="BG13" i="24"/>
  <c r="BE13" i="24"/>
  <c r="BD13" i="24"/>
  <c r="BC13" i="24"/>
  <c r="BA13" i="24"/>
  <c r="AY13" i="24"/>
  <c r="AW13" i="24"/>
  <c r="AV13" i="24"/>
  <c r="AU13" i="24"/>
  <c r="AT13" i="24"/>
  <c r="AS13" i="24"/>
  <c r="AQ13" i="24"/>
  <c r="AO13" i="24"/>
  <c r="AN13" i="24"/>
  <c r="AM13" i="24"/>
  <c r="AK13" i="24"/>
  <c r="AI13" i="24"/>
  <c r="BK12" i="24"/>
  <c r="BJ12" i="24"/>
  <c r="BG12" i="24"/>
  <c r="BF12" i="24"/>
  <c r="BE12" i="24"/>
  <c r="BC12" i="24"/>
  <c r="BB12" i="24"/>
  <c r="BA12" i="24"/>
  <c r="AY12" i="24"/>
  <c r="AW12" i="24"/>
  <c r="AU12" i="24"/>
  <c r="AT12" i="24"/>
  <c r="AS12" i="24"/>
  <c r="AR12" i="24"/>
  <c r="AQ12" i="24"/>
  <c r="AO12" i="24"/>
  <c r="AM12" i="24"/>
  <c r="AL12" i="24"/>
  <c r="AK12" i="24"/>
  <c r="AJ12" i="24"/>
  <c r="AI12" i="24"/>
  <c r="BK11" i="24"/>
  <c r="BI11" i="24"/>
  <c r="BH11" i="24"/>
  <c r="BE11" i="24"/>
  <c r="BC11" i="24"/>
  <c r="BA11" i="24"/>
  <c r="AZ11" i="24"/>
  <c r="AY11" i="24"/>
  <c r="AW11" i="24"/>
  <c r="AU11" i="24"/>
  <c r="AS11" i="24"/>
  <c r="AR11" i="24"/>
  <c r="AQ11" i="24"/>
  <c r="AO11" i="24"/>
  <c r="AM11" i="24"/>
  <c r="AK11" i="24"/>
  <c r="AJ11" i="24"/>
  <c r="AI11" i="24"/>
  <c r="AH11" i="24"/>
  <c r="BK10" i="24"/>
  <c r="BI10" i="24"/>
  <c r="BG10" i="24"/>
  <c r="BF10" i="24"/>
  <c r="BD10" i="24"/>
  <c r="BC10" i="24"/>
  <c r="BB10" i="24"/>
  <c r="BA10" i="24"/>
  <c r="AY10" i="24"/>
  <c r="AX10" i="24"/>
  <c r="AW10" i="24"/>
  <c r="AU10" i="24"/>
  <c r="AT10" i="24"/>
  <c r="AS10" i="24"/>
  <c r="AQ10" i="24"/>
  <c r="AP10" i="24"/>
  <c r="AO10" i="24"/>
  <c r="AM10" i="24"/>
  <c r="AK10" i="24"/>
  <c r="AI10" i="24"/>
  <c r="AH10" i="24"/>
  <c r="BK9" i="24"/>
  <c r="BI9" i="24"/>
  <c r="BG9" i="24"/>
  <c r="BE9" i="24"/>
  <c r="BD9" i="24"/>
  <c r="BA9" i="24"/>
  <c r="AZ9" i="24"/>
  <c r="AY9" i="24"/>
  <c r="AW9" i="24"/>
  <c r="AV9" i="24"/>
  <c r="AU9" i="24"/>
  <c r="AS9" i="24"/>
  <c r="AQ9" i="24"/>
  <c r="AO9" i="24"/>
  <c r="AN9" i="24"/>
  <c r="AM9" i="24"/>
  <c r="AK9" i="24"/>
  <c r="AI9" i="24"/>
  <c r="BK8" i="24"/>
  <c r="BJ8" i="24"/>
  <c r="BI8" i="24"/>
  <c r="BG8" i="24"/>
  <c r="BE8" i="24"/>
  <c r="BC8" i="24"/>
  <c r="BB8" i="24"/>
  <c r="AZ8" i="24"/>
  <c r="AY8" i="24"/>
  <c r="AW8" i="24"/>
  <c r="AU8" i="24"/>
  <c r="AT8" i="24"/>
  <c r="AS8" i="24"/>
  <c r="AQ8" i="24"/>
  <c r="AP8" i="24"/>
  <c r="AO8" i="24"/>
  <c r="AM8" i="24"/>
  <c r="AL8" i="24"/>
  <c r="AK8" i="24"/>
  <c r="AI8" i="24"/>
  <c r="BK7" i="24"/>
  <c r="BI7" i="24"/>
  <c r="BH7" i="24"/>
  <c r="BG7" i="24"/>
  <c r="BE7" i="24"/>
  <c r="BC7" i="24"/>
  <c r="BA7" i="24"/>
  <c r="AZ7" i="24"/>
  <c r="AX7" i="24"/>
  <c r="AW7" i="24"/>
  <c r="AU7" i="24"/>
  <c r="AS7" i="24"/>
  <c r="AR7" i="24"/>
  <c r="AQ7" i="24"/>
  <c r="AO7" i="24"/>
  <c r="AN7" i="24"/>
  <c r="AM7" i="24"/>
  <c r="AK7" i="24"/>
  <c r="AJ7" i="24"/>
  <c r="AI7" i="24"/>
  <c r="AH7" i="24"/>
  <c r="BK6" i="24"/>
  <c r="BJ6" i="24"/>
  <c r="BI6" i="24"/>
  <c r="BG6" i="24"/>
  <c r="BF6" i="24"/>
  <c r="BE6" i="24"/>
  <c r="BC6" i="24"/>
  <c r="BA6" i="24"/>
  <c r="AY6" i="24"/>
  <c r="AX6" i="24"/>
  <c r="AU6" i="24"/>
  <c r="AS6" i="24"/>
  <c r="AQ6" i="24"/>
  <c r="AP6" i="24"/>
  <c r="AO6" i="24"/>
  <c r="AM6" i="24"/>
  <c r="AI6" i="24"/>
  <c r="AH6" i="24"/>
  <c r="B2" i="1"/>
  <c r="B25" i="9"/>
  <c r="B7" i="1"/>
  <c r="D7" i="1"/>
  <c r="F4" i="1"/>
  <c r="D4" i="1"/>
  <c r="G4" i="1" s="1"/>
  <c r="T23" i="9"/>
  <c r="B20" i="9"/>
  <c r="C20" i="9" s="1"/>
  <c r="BD60" i="24" l="1"/>
  <c r="B5" i="1"/>
  <c r="B3" i="1"/>
  <c r="B24" i="9" s="1"/>
  <c r="B8" i="1"/>
  <c r="D8" i="1" s="1"/>
  <c r="BH48" i="24"/>
  <c r="AL49" i="24"/>
  <c r="D9" i="1"/>
  <c r="AW6" i="24"/>
  <c r="B9" i="1"/>
  <c r="B6" i="1"/>
  <c r="E6" i="23"/>
  <c r="AK6" i="24" s="1"/>
  <c r="BJ105" i="24"/>
  <c r="Q6" i="23"/>
  <c r="S23" i="23"/>
  <c r="AY23" i="24" s="1"/>
  <c r="E24" i="23"/>
  <c r="AK24" i="24" s="1"/>
  <c r="AA23" i="23"/>
  <c r="BG23" i="24" s="1"/>
  <c r="C44" i="23"/>
  <c r="AI44" i="24" s="1"/>
  <c r="I44" i="23"/>
  <c r="AO44" i="24" s="1"/>
  <c r="P46" i="23"/>
  <c r="AV46" i="24" s="1"/>
  <c r="T48" i="23"/>
  <c r="AZ48" i="24" s="1"/>
  <c r="X50" i="23"/>
  <c r="BD50" i="24" s="1"/>
  <c r="G45" i="23"/>
  <c r="AM45" i="24" s="1"/>
  <c r="N49" i="23"/>
  <c r="AT49" i="24" s="1"/>
  <c r="R51" i="23"/>
  <c r="AX51" i="24" s="1"/>
  <c r="D48" i="23"/>
  <c r="AJ48" i="24" s="1"/>
  <c r="H50" i="23"/>
  <c r="AN50" i="24" s="1"/>
  <c r="AB48" i="23"/>
  <c r="B51" i="23"/>
  <c r="AH51" i="24" s="1"/>
  <c r="AC44" i="23"/>
  <c r="BI44" i="24" s="1"/>
  <c r="V49" i="23"/>
  <c r="BB49" i="24" s="1"/>
  <c r="Z51" i="23"/>
  <c r="BF51" i="24" s="1"/>
  <c r="K44" i="23"/>
  <c r="AQ44" i="24" s="1"/>
  <c r="Q44" i="23"/>
  <c r="AW44" i="24" s="1"/>
  <c r="L48" i="23"/>
  <c r="AR48" i="24" s="1"/>
  <c r="P50" i="23"/>
  <c r="AV50" i="24" s="1"/>
  <c r="F49" i="23"/>
  <c r="J51" i="23"/>
  <c r="AP51" i="24" s="1"/>
  <c r="B71" i="23"/>
  <c r="AH61" i="24" s="1"/>
  <c r="R71" i="23"/>
  <c r="AX61" i="24" s="1"/>
  <c r="D72" i="23"/>
  <c r="AJ62" i="24" s="1"/>
  <c r="W70" i="23"/>
  <c r="BC60" i="24" s="1"/>
  <c r="I71" i="23"/>
  <c r="AO61" i="24" s="1"/>
  <c r="Y71" i="23"/>
  <c r="BE61" i="24" s="1"/>
  <c r="X70" i="23"/>
  <c r="J71" i="23"/>
  <c r="AP61" i="24" s="1"/>
  <c r="Z71" i="23"/>
  <c r="BF61" i="24" s="1"/>
  <c r="P70" i="23"/>
  <c r="AV60" i="24" s="1"/>
  <c r="AE70" i="23"/>
  <c r="BK60" i="24" s="1"/>
  <c r="Q71" i="23"/>
  <c r="AW61" i="24" s="1"/>
  <c r="C72" i="23"/>
  <c r="AI62" i="24" s="1"/>
  <c r="P93" i="23"/>
  <c r="AV83" i="24" s="1"/>
  <c r="H93" i="23"/>
  <c r="AN83" i="24" s="1"/>
  <c r="N114" i="23"/>
  <c r="AT104" i="24" s="1"/>
  <c r="AD115" i="23"/>
  <c r="D118" i="23"/>
  <c r="X116" i="23"/>
  <c r="BD106" i="24" s="1"/>
  <c r="AB118" i="23"/>
  <c r="N115" i="23"/>
  <c r="AT105" i="24" s="1"/>
  <c r="R117" i="23"/>
  <c r="AX107" i="24" s="1"/>
  <c r="H116" i="23"/>
  <c r="AN106" i="24" s="1"/>
  <c r="L118" i="23"/>
  <c r="V114" i="23"/>
  <c r="BB104" i="24" s="1"/>
  <c r="F119" i="23"/>
  <c r="V115" i="23"/>
  <c r="BB105" i="24" s="1"/>
  <c r="Z117" i="23"/>
  <c r="BF107" i="24" s="1"/>
  <c r="P116" i="23"/>
  <c r="AV106" i="24" s="1"/>
  <c r="T118" i="23"/>
  <c r="F115" i="23"/>
  <c r="AL105" i="24" s="1"/>
  <c r="J117" i="23"/>
  <c r="AP107" i="24" s="1"/>
  <c r="C27" i="9"/>
  <c r="F5" i="9"/>
  <c r="E4" i="1"/>
  <c r="J5" i="1" l="1"/>
  <c r="D5" i="1" s="1"/>
  <c r="J6" i="1"/>
  <c r="D6" i="1" s="1"/>
  <c r="J5" i="9"/>
  <c r="F6" i="9"/>
  <c r="G5" i="9"/>
  <c r="H5" i="9"/>
  <c r="I5" i="9"/>
  <c r="K5" i="9"/>
  <c r="B34" i="9" l="1"/>
  <c r="B33" i="9"/>
  <c r="I6" i="9"/>
  <c r="G6" i="9"/>
  <c r="J6" i="9"/>
  <c r="K6" i="9"/>
  <c r="F7" i="9"/>
  <c r="H6" i="9"/>
  <c r="I7" i="9" l="1"/>
  <c r="H7" i="9"/>
  <c r="K7" i="9"/>
  <c r="J7" i="9"/>
  <c r="F8" i="9"/>
  <c r="G7" i="9"/>
  <c r="G8" i="9" l="1"/>
  <c r="K8" i="9"/>
  <c r="H8" i="9"/>
  <c r="F9" i="9"/>
  <c r="J8" i="9"/>
  <c r="I8" i="9"/>
  <c r="I9" i="9" l="1"/>
  <c r="G9" i="9"/>
  <c r="K9" i="9"/>
  <c r="H9" i="9"/>
  <c r="F10" i="9"/>
  <c r="J9" i="9"/>
  <c r="F11" i="9" l="1"/>
  <c r="I10" i="9"/>
  <c r="G10" i="9"/>
  <c r="J10" i="9"/>
  <c r="H10" i="9"/>
  <c r="K10" i="9"/>
  <c r="J11" i="9" l="1"/>
  <c r="F12" i="9"/>
  <c r="H11" i="9"/>
  <c r="K11" i="9"/>
  <c r="G11" i="9"/>
  <c r="I11" i="9"/>
  <c r="J12" i="9" l="1"/>
  <c r="I12" i="9"/>
  <c r="H12" i="9"/>
  <c r="F13" i="9"/>
  <c r="K12" i="9"/>
  <c r="G12" i="9"/>
  <c r="I13" i="9" l="1"/>
  <c r="J13" i="9"/>
  <c r="G13" i="9"/>
  <c r="F14" i="9"/>
  <c r="H13" i="9"/>
  <c r="K13" i="9"/>
  <c r="I14" i="9" l="1"/>
  <c r="K14" i="9"/>
  <c r="F15" i="9"/>
  <c r="G14" i="9"/>
  <c r="H14" i="9"/>
  <c r="J14" i="9"/>
  <c r="F16" i="9" l="1"/>
  <c r="J15" i="9"/>
  <c r="H15" i="9"/>
  <c r="K15" i="9"/>
  <c r="I15" i="9"/>
  <c r="G15" i="9"/>
  <c r="I16" i="9" l="1"/>
  <c r="K16" i="9"/>
  <c r="F17" i="9"/>
  <c r="G16" i="9"/>
  <c r="H16" i="9"/>
  <c r="J16" i="9"/>
  <c r="F18" i="9" l="1"/>
  <c r="J17" i="9"/>
  <c r="H17" i="9"/>
  <c r="K17" i="9"/>
  <c r="I17" i="9"/>
  <c r="G17" i="9"/>
  <c r="I18" i="9" l="1"/>
  <c r="F19" i="9"/>
  <c r="K18" i="9"/>
  <c r="G18" i="9"/>
  <c r="H18" i="9"/>
  <c r="J18" i="9"/>
  <c r="F20" i="9" l="1"/>
  <c r="J19" i="9"/>
  <c r="H19" i="9"/>
  <c r="K19" i="9"/>
  <c r="I19" i="9"/>
  <c r="G19" i="9"/>
  <c r="I20" i="9" l="1"/>
  <c r="K20" i="9"/>
  <c r="F21" i="9"/>
  <c r="G20" i="9"/>
  <c r="H20" i="9"/>
  <c r="J20" i="9"/>
  <c r="F22" i="9" l="1"/>
  <c r="J21" i="9"/>
  <c r="H21" i="9"/>
  <c r="K21" i="9"/>
  <c r="I21" i="9"/>
  <c r="G21" i="9"/>
  <c r="I22" i="9" l="1"/>
  <c r="F23" i="9"/>
  <c r="K22" i="9"/>
  <c r="G22" i="9"/>
  <c r="H22" i="9"/>
  <c r="J22" i="9"/>
  <c r="F24" i="9" l="1"/>
  <c r="G23" i="9"/>
  <c r="J23" i="9"/>
  <c r="H23" i="9"/>
  <c r="I23" i="9"/>
  <c r="K23" i="9"/>
  <c r="G24" i="9" l="1"/>
  <c r="H24" i="9"/>
  <c r="F25" i="9"/>
  <c r="J24" i="9"/>
  <c r="K24" i="9"/>
  <c r="I24" i="9"/>
  <c r="H25" i="9" l="1"/>
  <c r="G25" i="9"/>
  <c r="I25" i="9"/>
  <c r="J25" i="9"/>
  <c r="F26" i="9"/>
  <c r="K25" i="9"/>
  <c r="I26" i="9" l="1"/>
  <c r="F27" i="9"/>
  <c r="K26" i="9"/>
  <c r="G26" i="9"/>
  <c r="H26" i="9"/>
  <c r="J26" i="9"/>
  <c r="F28" i="9" l="1"/>
  <c r="J27" i="9"/>
  <c r="H27" i="9"/>
  <c r="K27" i="9"/>
  <c r="I27" i="9"/>
  <c r="G27" i="9"/>
  <c r="I28" i="9" l="1"/>
  <c r="K28" i="9"/>
  <c r="F29" i="9"/>
  <c r="G28" i="9"/>
  <c r="H28" i="9"/>
  <c r="J28" i="9"/>
  <c r="H29" i="9" l="1"/>
  <c r="K29" i="9"/>
  <c r="G29" i="9"/>
  <c r="I29" i="9"/>
  <c r="J29" i="9"/>
</calcChain>
</file>

<file path=xl/sharedStrings.xml><?xml version="1.0" encoding="utf-8"?>
<sst xmlns="http://schemas.openxmlformats.org/spreadsheetml/2006/main" count="16006" uniqueCount="106">
  <si>
    <t>Coverage type</t>
  </si>
  <si>
    <t>Mortgage rate</t>
  </si>
  <si>
    <t>SP GMLA</t>
  </si>
  <si>
    <t>Life</t>
  </si>
  <si>
    <t>TPD</t>
  </si>
  <si>
    <t>TTD</t>
  </si>
  <si>
    <t>ADD</t>
  </si>
  <si>
    <t>AME SA</t>
  </si>
  <si>
    <t>Min Term</t>
  </si>
  <si>
    <t>Max Term</t>
  </si>
  <si>
    <t>Min Age</t>
  </si>
  <si>
    <t>Age</t>
  </si>
  <si>
    <t>Male</t>
  </si>
  <si>
    <t>Term coverage (n)</t>
  </si>
  <si>
    <t>Female</t>
  </si>
  <si>
    <t>Index</t>
  </si>
  <si>
    <t>Coverage Type</t>
  </si>
  <si>
    <t>SP GLTA</t>
  </si>
  <si>
    <t>SP GMRTA</t>
  </si>
  <si>
    <t>Level</t>
  </si>
  <si>
    <t>Linear reducing</t>
  </si>
  <si>
    <t>Min SA</t>
  </si>
  <si>
    <t>Max SA</t>
  </si>
  <si>
    <t>Max Issue Age</t>
  </si>
  <si>
    <t>Max Cover Age</t>
  </si>
  <si>
    <t>Gender</t>
  </si>
  <si>
    <t>Premium rate</t>
  </si>
  <si>
    <t>Term</t>
  </si>
  <si>
    <t>Lookup Index</t>
  </si>
  <si>
    <t>AME</t>
  </si>
  <si>
    <t>Please note that, tax deductible was the estimated amount</t>
  </si>
  <si>
    <t>Partner</t>
  </si>
  <si>
    <t>Plan</t>
  </si>
  <si>
    <t>Feature</t>
  </si>
  <si>
    <t>Life + TPD</t>
  </si>
  <si>
    <t>RECORD STATUS CODE</t>
  </si>
  <si>
    <t>COMPANY CODE</t>
  </si>
  <si>
    <t>PREM RATE CODE (OR)</t>
  </si>
  <si>
    <t>COVERAGE CODE</t>
  </si>
  <si>
    <t>INTEREST RATE</t>
  </si>
  <si>
    <t>SEX</t>
  </si>
  <si>
    <t>SMOKER?</t>
  </si>
  <si>
    <t>AGE</t>
  </si>
  <si>
    <t>THRU TERM YEAR</t>
  </si>
  <si>
    <t>FIXED PER UNIT</t>
  </si>
  <si>
    <t>PREMIUM TERM</t>
  </si>
  <si>
    <t>TH</t>
  </si>
  <si>
    <t>M</t>
  </si>
  <si>
    <t>00</t>
  </si>
  <si>
    <t>F</t>
  </si>
  <si>
    <t>Plan 1</t>
  </si>
  <si>
    <t>Check</t>
  </si>
  <si>
    <t>From summary premium</t>
  </si>
  <si>
    <t>3HX</t>
  </si>
  <si>
    <t>3HY</t>
  </si>
  <si>
    <t>GMRTA10% Life</t>
  </si>
  <si>
    <t>GMRTA10% TPD</t>
  </si>
  <si>
    <t>GMRTA10% Life + TPD</t>
  </si>
  <si>
    <t>COOP4</t>
  </si>
  <si>
    <t xml:space="preserve">โครงการประกันสินเชื่อแบบกลุ่ม </t>
  </si>
  <si>
    <t>ความคุ้มครอง</t>
  </si>
  <si>
    <t>อายุรับประกันภัย</t>
  </si>
  <si>
    <t>ระยะเวลาเอาประกันภัย</t>
  </si>
  <si>
    <t>ชื่อ - นามสกุล</t>
  </si>
  <si>
    <t>เสียชีวิต + ทุพพลภาพถาวรสิ้นเชิง  (แบบทุนเอาประกันภัยลดลง)</t>
  </si>
  <si>
    <t>คำนวณเบี้ยประกันภัย</t>
  </si>
  <si>
    <t>วันที่เสนอ</t>
  </si>
  <si>
    <t>วันเกิด</t>
  </si>
  <si>
    <t>วัน</t>
  </si>
  <si>
    <t>เดือน</t>
  </si>
  <si>
    <t>ปี</t>
  </si>
  <si>
    <t>อายุ</t>
  </si>
  <si>
    <t>เพศ</t>
  </si>
  <si>
    <t>ทุนเอาประกันภัย (บาท)</t>
  </si>
  <si>
    <t>ระยะเวลา (ปี)</t>
  </si>
  <si>
    <t>เบี้ยประกันภัย (ชำระครั้งเดียว)</t>
  </si>
  <si>
    <t>เบี้ยที่ลดหย่อนภาษีได้ (ประมาณ)</t>
  </si>
  <si>
    <t>ต้นปีที่</t>
  </si>
  <si>
    <t xml:space="preserve">หมายเหตุ: </t>
  </si>
  <si>
    <t xml:space="preserve">Life = เสียชีวิต </t>
  </si>
  <si>
    <t xml:space="preserve">TPD = ทุพพลภาพถาวรสิ้นเชิง </t>
  </si>
  <si>
    <t>ทุนเอาประกันภัย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</si>
  <si>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</si>
  <si>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</si>
  <si>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</si>
  <si>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</si>
  <si>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</si>
  <si>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</si>
  <si>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</si>
  <si>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</si>
  <si>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</si>
  <si>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</si>
  <si>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</si>
  <si>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</si>
  <si>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ชาย</t>
  </si>
  <si>
    <t>ตารางแนบ 1</t>
  </si>
  <si>
    <t>บริษัท เอไอเอ จำกัด</t>
  </si>
  <si>
    <t>โครงการประกันสินเชื่อแบบกลุ่มเพื่อสหกรณ์ฯ (แบบทุนประกันลดลง)</t>
  </si>
  <si>
    <t xml:space="preserve">อัตราเบี้ยประกันภัยชำระครั้งเดียว ต่อจำนวนเงินเอาประกันภัย 1,000 บาท </t>
  </si>
  <si>
    <t>(คุ้มครองชีวิตและทุพพลภาพถาวรสิ้นเชิง)</t>
  </si>
  <si>
    <t>(เพศชาย)</t>
  </si>
  <si>
    <t>(เพศหญิง)</t>
  </si>
  <si>
    <t>ระยะเวลาเอาประกันภัย (ปี)</t>
  </si>
  <si>
    <t>Version: TMO2560 (Rate 21 March 2561)</t>
  </si>
  <si>
    <t xml:space="preserve">           สำหรับ สหกรณ์</t>
  </si>
  <si>
    <t>นาย 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</si>
</sst>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ngsanaUPC"/>
      <family val="1"/>
      <charset val="222"/>
    </font>
    <font>
      <b/>
      <sz val="20"/>
      <name val="AngsanaUPC"/>
      <family val="1"/>
      <charset val="222"/>
    </font>
    <font>
      <b/>
      <sz val="13"/>
      <name val="AngsanaUPC"/>
      <family val="1"/>
      <charset val="222"/>
    </font>
    <font>
      <sz val="10"/>
      <color indexed="9"/>
      <name val="Arial"/>
      <family val="2"/>
      <charset val="222"/>
    </font>
    <font>
      <b/>
      <sz val="10"/>
      <color indexed="9"/>
      <name val="Arial"/>
      <family val="2"/>
      <charset val="222"/>
    </font>
    <font>
      <b/>
      <sz val="10"/>
      <name val="Arial"/>
      <family val="2"/>
    </font>
    <font>
      <sz val="12"/>
      <name val="Arial"/>
      <family val="2"/>
      <charset val="222"/>
    </font>
    <font>
      <sz val="10"/>
      <name val="Cordia New"/>
      <family val="2"/>
    </font>
    <font>
      <b/>
      <i/>
      <sz val="18"/>
      <name val="Cordia New"/>
      <family val="2"/>
    </font>
    <font>
      <b/>
      <sz val="18"/>
      <name val="Cordia New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name val="Cordia New"/>
      <family val="2"/>
    </font>
    <font>
      <sz val="12"/>
      <name val="Cordia New"/>
      <family val="2"/>
    </font>
    <font>
      <sz val="18"/>
      <name val="DilleniaUPC"/>
      <family val="1"/>
    </font>
    <font>
      <b/>
      <i/>
      <sz val="22"/>
      <name val="Cordia New"/>
      <family val="2"/>
      <charset val="222"/>
    </font>
    <font>
      <b/>
      <i/>
      <sz val="22"/>
      <name val="Cordia New"/>
      <family val="2"/>
    </font>
    <font>
      <sz val="16"/>
      <name val="Cordia New"/>
      <family val="2"/>
    </font>
    <font>
      <b/>
      <i/>
      <sz val="20"/>
      <name val="Cordia New"/>
      <family val="2"/>
      <charset val="222"/>
    </font>
    <font>
      <b/>
      <i/>
      <sz val="20"/>
      <name val="Cordia New"/>
      <family val="2"/>
    </font>
    <font>
      <b/>
      <i/>
      <sz val="18"/>
      <name val="Cordia New"/>
      <family val="2"/>
      <charset val="222"/>
    </font>
    <font>
      <sz val="14"/>
      <name val="Cordia New"/>
      <family val="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b/>
      <sz val="10"/>
      <name val="Arial"/>
      <family val="2"/>
      <charset val="222"/>
    </font>
    <font>
      <sz val="12"/>
      <name val="Cordia New"/>
      <family val="2"/>
      <charset val="222"/>
    </font>
    <font>
      <b/>
      <sz val="14"/>
      <name val="Arial"/>
      <family val="2"/>
    </font>
    <font>
      <sz val="12"/>
      <color indexed="9"/>
      <name val="Cordia New"/>
      <family val="2"/>
    </font>
    <font>
      <b/>
      <sz val="16"/>
      <name val="AIA-Body"/>
      <family val="3"/>
    </font>
    <font>
      <sz val="16"/>
      <name val="AIA-Body"/>
      <family val="3"/>
    </font>
    <font>
      <sz val="16"/>
      <color theme="1"/>
      <name val="AIA-Body"/>
      <family val="3"/>
    </font>
    <font>
      <sz val="16"/>
      <color theme="1"/>
      <name val="Calibri"/>
      <family val="2"/>
      <scheme val="minor"/>
    </font>
    <font>
      <i/>
      <sz val="16"/>
      <color theme="1"/>
      <name val="AIA-Body"/>
      <family val="3"/>
    </font>
    <font>
      <sz val="16"/>
      <color rgb="FFFF0000"/>
      <name val="AIA-Body"/>
      <family val="3"/>
    </font>
    <font>
      <sz val="16"/>
      <color theme="0"/>
      <name val="AIA-Body"/>
      <family val="3"/>
    </font>
    <font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7" fontId="18" fillId="0" borderId="0"/>
  </cellStyleXfs>
  <cellXfs count="143">
    <xf numFmtId="0" fontId="0" fillId="0" borderId="0" xfId="0"/>
    <xf numFmtId="0" fontId="0" fillId="2" borderId="0" xfId="0" applyFill="1"/>
    <xf numFmtId="9" fontId="0" fillId="0" borderId="0" xfId="0" applyNumberFormat="1"/>
    <xf numFmtId="165" fontId="0" fillId="2" borderId="0" xfId="1" applyNumberFormat="1" applyFont="1" applyFill="1"/>
    <xf numFmtId="0" fontId="2" fillId="0" borderId="0" xfId="3" applyAlignment="1" applyProtection="1">
      <alignment horizontal="centerContinuous" vertical="center"/>
      <protection hidden="1"/>
    </xf>
    <xf numFmtId="0" fontId="3" fillId="0" borderId="0" xfId="3" applyFont="1" applyAlignment="1" applyProtection="1">
      <alignment horizontal="centerContinuous" vertical="center"/>
      <protection hidden="1"/>
    </xf>
    <xf numFmtId="0" fontId="5" fillId="0" borderId="0" xfId="3" applyFont="1" applyAlignment="1" applyProtection="1">
      <alignment horizontal="centerContinuous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2" fillId="0" borderId="0" xfId="3" applyAlignment="1" applyProtection="1">
      <alignment vertical="center"/>
      <protection hidden="1"/>
    </xf>
    <xf numFmtId="0" fontId="6" fillId="0" borderId="0" xfId="3" applyFont="1" applyProtection="1">
      <protection hidden="1"/>
    </xf>
    <xf numFmtId="0" fontId="7" fillId="0" borderId="0" xfId="3" applyFont="1" applyProtection="1">
      <protection hidden="1"/>
    </xf>
    <xf numFmtId="9" fontId="7" fillId="0" borderId="0" xfId="2" applyFont="1" applyFill="1" applyProtection="1">
      <protection locked="0" hidden="1"/>
    </xf>
    <xf numFmtId="0" fontId="7" fillId="0" borderId="0" xfId="3" applyFont="1" applyProtection="1">
      <protection locked="0"/>
    </xf>
    <xf numFmtId="0" fontId="7" fillId="0" borderId="0" xfId="3" applyFont="1" applyAlignment="1" applyProtection="1">
      <alignment horizontal="right"/>
      <protection locked="0" hidden="1"/>
    </xf>
    <xf numFmtId="0" fontId="8" fillId="0" borderId="1" xfId="3" applyFont="1" applyBorder="1" applyAlignment="1" applyProtection="1">
      <alignment horizontal="center" vertical="center"/>
      <protection hidden="1"/>
    </xf>
    <xf numFmtId="0" fontId="9" fillId="0" borderId="2" xfId="3" applyFont="1" applyBorder="1" applyAlignment="1" applyProtection="1">
      <alignment horizontal="center" vertical="center"/>
      <protection hidden="1"/>
    </xf>
    <xf numFmtId="0" fontId="2" fillId="0" borderId="2" xfId="3" applyBorder="1" applyAlignment="1" applyProtection="1">
      <alignment vertical="center"/>
      <protection hidden="1"/>
    </xf>
    <xf numFmtId="0" fontId="8" fillId="0" borderId="4" xfId="3" applyFont="1" applyBorder="1" applyAlignment="1" applyProtection="1">
      <alignment horizontal="center" vertical="center"/>
      <protection hidden="1"/>
    </xf>
    <xf numFmtId="2" fontId="2" fillId="0" borderId="4" xfId="1" applyNumberFormat="1" applyFont="1" applyBorder="1" applyAlignment="1" applyProtection="1">
      <alignment horizontal="center" vertical="center"/>
      <protection hidden="1"/>
    </xf>
    <xf numFmtId="0" fontId="8" fillId="0" borderId="5" xfId="3" applyFont="1" applyBorder="1" applyAlignment="1" applyProtection="1">
      <alignment horizontal="center" vertical="center"/>
      <protection hidden="1"/>
    </xf>
    <xf numFmtId="2" fontId="2" fillId="0" borderId="5" xfId="1" applyNumberFormat="1" applyFont="1" applyBorder="1" applyAlignment="1" applyProtection="1">
      <alignment horizontal="center" vertical="center"/>
      <protection hidden="1"/>
    </xf>
    <xf numFmtId="0" fontId="8" fillId="0" borderId="6" xfId="3" applyFont="1" applyBorder="1" applyAlignment="1" applyProtection="1">
      <alignment horizontal="center" vertical="center"/>
      <protection hidden="1"/>
    </xf>
    <xf numFmtId="2" fontId="2" fillId="0" borderId="6" xfId="1" applyNumberFormat="1" applyFont="1" applyBorder="1" applyAlignment="1" applyProtection="1">
      <alignment horizontal="center" vertical="center"/>
      <protection hidden="1"/>
    </xf>
    <xf numFmtId="0" fontId="10" fillId="0" borderId="0" xfId="3" applyFont="1" applyAlignment="1" applyProtection="1">
      <alignment horizontal="centerContinuous" vertical="center"/>
      <protection hidden="1"/>
    </xf>
    <xf numFmtId="0" fontId="11" fillId="0" borderId="0" xfId="3" applyFont="1" applyAlignment="1" applyProtection="1">
      <alignment horizontal="centerContinuous" vertical="center"/>
      <protection hidden="1"/>
    </xf>
    <xf numFmtId="0" fontId="12" fillId="0" borderId="0" xfId="3" applyFont="1" applyAlignment="1" applyProtection="1">
      <alignment horizontal="centerContinuous" vertical="center"/>
      <protection hidden="1"/>
    </xf>
    <xf numFmtId="0" fontId="4" fillId="0" borderId="0" xfId="3" applyFont="1" applyAlignment="1" applyProtection="1">
      <alignment horizontal="left" vertical="center"/>
      <protection hidden="1"/>
    </xf>
    <xf numFmtId="0" fontId="13" fillId="0" borderId="1" xfId="3" applyFont="1" applyBorder="1" applyAlignment="1" applyProtection="1">
      <alignment horizontal="center" vertical="center" wrapText="1"/>
      <protection hidden="1"/>
    </xf>
    <xf numFmtId="0" fontId="12" fillId="0" borderId="0" xfId="3" applyFont="1" applyAlignment="1" applyProtection="1">
      <alignment vertical="center"/>
      <protection hidden="1"/>
    </xf>
    <xf numFmtId="0" fontId="2" fillId="0" borderId="0" xfId="3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164" fontId="0" fillId="0" borderId="0" xfId="1" applyFont="1"/>
    <xf numFmtId="0" fontId="0" fillId="0" borderId="7" xfId="0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0" fillId="5" borderId="0" xfId="0" applyFill="1"/>
    <xf numFmtId="0" fontId="14" fillId="0" borderId="0" xfId="0" applyFon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6" borderId="0" xfId="0" applyFill="1"/>
    <xf numFmtId="9" fontId="0" fillId="0" borderId="0" xfId="2" applyFont="1" applyFill="1"/>
    <xf numFmtId="165" fontId="0" fillId="0" borderId="0" xfId="1" applyNumberFormat="1" applyFont="1" applyFill="1"/>
    <xf numFmtId="0" fontId="15" fillId="0" borderId="0" xfId="0" applyFont="1"/>
    <xf numFmtId="0" fontId="0" fillId="0" borderId="7" xfId="0" applyBorder="1"/>
    <xf numFmtId="9" fontId="0" fillId="2" borderId="9" xfId="2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2" fillId="0" borderId="4" xfId="1" applyFont="1" applyBorder="1" applyAlignment="1" applyProtection="1">
      <alignment horizontal="center" vertical="center"/>
      <protection hidden="1"/>
    </xf>
    <xf numFmtId="164" fontId="2" fillId="0" borderId="5" xfId="1" applyFont="1" applyBorder="1" applyAlignment="1" applyProtection="1">
      <alignment horizontal="center" vertical="center"/>
      <protection hidden="1"/>
    </xf>
    <xf numFmtId="164" fontId="2" fillId="0" borderId="6" xfId="1" applyFont="1" applyBorder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" fontId="24" fillId="0" borderId="0" xfId="4" applyNumberFormat="1" applyFont="1" applyAlignment="1">
      <alignment horizontal="center" vertical="center"/>
    </xf>
    <xf numFmtId="4" fontId="11" fillId="0" borderId="0" xfId="4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3" fontId="28" fillId="10" borderId="12" xfId="4" applyNumberFormat="1" applyFont="1" applyFill="1" applyBorder="1" applyAlignment="1">
      <alignment horizontal="center" vertical="center"/>
    </xf>
    <xf numFmtId="3" fontId="28" fillId="10" borderId="13" xfId="4" applyNumberFormat="1" applyFont="1" applyFill="1" applyBorder="1" applyAlignment="1">
      <alignment horizontal="center" vertical="center"/>
    </xf>
    <xf numFmtId="3" fontId="28" fillId="9" borderId="2" xfId="4" applyNumberFormat="1" applyFont="1" applyFill="1" applyBorder="1" applyAlignment="1">
      <alignment horizontal="center" vertical="center"/>
    </xf>
    <xf numFmtId="164" fontId="28" fillId="11" borderId="14" xfId="4" quotePrefix="1" applyNumberFormat="1" applyFont="1" applyFill="1" applyBorder="1" applyAlignment="1">
      <alignment horizontal="right" vertical="center"/>
    </xf>
    <xf numFmtId="164" fontId="28" fillId="11" borderId="14" xfId="4" applyNumberFormat="1" applyFont="1" applyFill="1" applyBorder="1" applyAlignment="1">
      <alignment horizontal="right" vertical="center"/>
    </xf>
    <xf numFmtId="164" fontId="28" fillId="11" borderId="14" xfId="0" applyNumberFormat="1" applyFont="1" applyFill="1" applyBorder="1" applyAlignment="1">
      <alignment horizontal="right" vertical="center"/>
    </xf>
    <xf numFmtId="0" fontId="28" fillId="9" borderId="15" xfId="4" applyNumberFormat="1" applyFont="1" applyFill="1" applyBorder="1" applyAlignment="1">
      <alignment horizontal="center" vertical="center"/>
    </xf>
    <xf numFmtId="164" fontId="28" fillId="11" borderId="16" xfId="4" quotePrefix="1" applyNumberFormat="1" applyFont="1" applyFill="1" applyBorder="1" applyAlignment="1">
      <alignment horizontal="right" vertical="center"/>
    </xf>
    <xf numFmtId="164" fontId="28" fillId="11" borderId="16" xfId="4" applyNumberFormat="1" applyFont="1" applyFill="1" applyBorder="1" applyAlignment="1">
      <alignment horizontal="right" vertical="center"/>
    </xf>
    <xf numFmtId="164" fontId="28" fillId="11" borderId="16" xfId="0" applyNumberFormat="1" applyFont="1" applyFill="1" applyBorder="1" applyAlignment="1">
      <alignment horizontal="right" vertical="center"/>
    </xf>
    <xf numFmtId="164" fontId="28" fillId="0" borderId="17" xfId="4" quotePrefix="1" applyNumberFormat="1" applyFont="1" applyBorder="1" applyAlignment="1">
      <alignment horizontal="right" vertical="center"/>
    </xf>
    <xf numFmtId="164" fontId="28" fillId="0" borderId="18" xfId="4" quotePrefix="1" applyNumberFormat="1" applyFont="1" applyBorder="1" applyAlignment="1">
      <alignment horizontal="right" vertical="center"/>
    </xf>
    <xf numFmtId="164" fontId="28" fillId="0" borderId="18" xfId="4" applyNumberFormat="1" applyFont="1" applyBorder="1" applyAlignment="1">
      <alignment horizontal="right" vertical="center"/>
    </xf>
    <xf numFmtId="164" fontId="28" fillId="0" borderId="18" xfId="0" applyNumberFormat="1" applyFont="1" applyBorder="1" applyAlignment="1">
      <alignment horizontal="right" vertical="center"/>
    </xf>
    <xf numFmtId="164" fontId="28" fillId="0" borderId="14" xfId="4" quotePrefix="1" applyNumberFormat="1" applyFont="1" applyBorder="1" applyAlignment="1">
      <alignment horizontal="right" vertical="center"/>
    </xf>
    <xf numFmtId="164" fontId="28" fillId="0" borderId="14" xfId="4" applyNumberFormat="1" applyFont="1" applyBorder="1" applyAlignment="1">
      <alignment horizontal="right" vertical="center"/>
    </xf>
    <xf numFmtId="164" fontId="28" fillId="0" borderId="14" xfId="0" applyNumberFormat="1" applyFont="1" applyBorder="1" applyAlignment="1">
      <alignment horizontal="right" vertical="center"/>
    </xf>
    <xf numFmtId="3" fontId="28" fillId="9" borderId="15" xfId="4" applyNumberFormat="1" applyFont="1" applyFill="1" applyBorder="1" applyAlignment="1">
      <alignment horizontal="center" vertical="center"/>
    </xf>
    <xf numFmtId="164" fontId="28" fillId="0" borderId="16" xfId="4" quotePrefix="1" applyNumberFormat="1" applyFont="1" applyBorder="1" applyAlignment="1">
      <alignment horizontal="right" vertical="center"/>
    </xf>
    <xf numFmtId="164" fontId="28" fillId="0" borderId="16" xfId="4" applyNumberFormat="1" applyFont="1" applyBorder="1" applyAlignment="1">
      <alignment horizontal="right" vertical="center"/>
    </xf>
    <xf numFmtId="164" fontId="28" fillId="0" borderId="16" xfId="0" applyNumberFormat="1" applyFont="1" applyBorder="1" applyAlignment="1">
      <alignment horizontal="right" vertical="center"/>
    </xf>
    <xf numFmtId="3" fontId="28" fillId="9" borderId="19" xfId="4" applyNumberFormat="1" applyFont="1" applyFill="1" applyBorder="1" applyAlignment="1">
      <alignment horizontal="center" vertical="center"/>
    </xf>
    <xf numFmtId="164" fontId="28" fillId="11" borderId="18" xfId="4" quotePrefix="1" applyNumberFormat="1" applyFont="1" applyFill="1" applyBorder="1" applyAlignment="1">
      <alignment horizontal="right" vertical="center"/>
    </xf>
    <xf numFmtId="164" fontId="28" fillId="11" borderId="18" xfId="4" applyNumberFormat="1" applyFont="1" applyFill="1" applyBorder="1" applyAlignment="1">
      <alignment horizontal="right" vertical="center"/>
    </xf>
    <xf numFmtId="164" fontId="28" fillId="11" borderId="18" xfId="0" applyNumberFormat="1" applyFont="1" applyFill="1" applyBorder="1" applyAlignment="1">
      <alignment horizontal="right" vertical="center"/>
    </xf>
    <xf numFmtId="3" fontId="28" fillId="9" borderId="3" xfId="4" applyNumberFormat="1" applyFont="1" applyFill="1" applyBorder="1" applyAlignment="1">
      <alignment horizontal="center" vertical="center"/>
    </xf>
    <xf numFmtId="164" fontId="28" fillId="0" borderId="20" xfId="4" quotePrefix="1" applyNumberFormat="1" applyFont="1" applyBorder="1" applyAlignment="1">
      <alignment horizontal="right" vertical="center"/>
    </xf>
    <xf numFmtId="164" fontId="28" fillId="0" borderId="20" xfId="4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3" fillId="0" borderId="0" xfId="0" applyFont="1"/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2" fillId="0" borderId="0" xfId="0" applyFont="1"/>
    <xf numFmtId="0" fontId="34" fillId="0" borderId="2" xfId="0" applyFont="1" applyBorder="1" applyAlignment="1">
      <alignment horizontal="center"/>
    </xf>
    <xf numFmtId="165" fontId="34" fillId="0" borderId="2" xfId="0" applyNumberFormat="1" applyFont="1" applyBorder="1"/>
    <xf numFmtId="0" fontId="33" fillId="7" borderId="0" xfId="0" applyFont="1" applyFill="1" applyProtection="1">
      <protection locked="0"/>
    </xf>
    <xf numFmtId="0" fontId="34" fillId="2" borderId="0" xfId="0" applyFont="1" applyFill="1" applyProtection="1">
      <protection locked="0"/>
    </xf>
    <xf numFmtId="0" fontId="34" fillId="2" borderId="0" xfId="0" applyFont="1" applyFill="1" applyAlignment="1" applyProtection="1">
      <alignment horizontal="right"/>
      <protection locked="0"/>
    </xf>
    <xf numFmtId="165" fontId="34" fillId="0" borderId="0" xfId="1" applyNumberFormat="1" applyFont="1" applyProtection="1"/>
    <xf numFmtId="165" fontId="34" fillId="2" borderId="0" xfId="1" applyNumberFormat="1" applyFont="1" applyFill="1" applyProtection="1">
      <protection locked="0"/>
    </xf>
    <xf numFmtId="0" fontId="34" fillId="0" borderId="3" xfId="0" applyFont="1" applyBorder="1" applyAlignment="1">
      <alignment horizontal="center"/>
    </xf>
    <xf numFmtId="165" fontId="34" fillId="0" borderId="3" xfId="0" applyNumberFormat="1" applyFont="1" applyBorder="1"/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9" xfId="0" applyFont="1" applyBorder="1" applyAlignment="1" applyProtection="1">
      <alignment horizontal="center"/>
      <protection locked="0"/>
    </xf>
    <xf numFmtId="0" fontId="34" fillId="0" borderId="10" xfId="0" applyFont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right"/>
      <protection locked="0"/>
    </xf>
    <xf numFmtId="0" fontId="32" fillId="0" borderId="0" xfId="0" applyFont="1" applyProtection="1">
      <protection locked="0"/>
    </xf>
    <xf numFmtId="165" fontId="34" fillId="0" borderId="2" xfId="0" applyNumberFormat="1" applyFont="1" applyBorder="1" applyAlignment="1" applyProtection="1">
      <alignment horizontal="center"/>
      <protection locked="0"/>
    </xf>
    <xf numFmtId="0" fontId="33" fillId="0" borderId="0" xfId="0" applyFont="1" applyAlignment="1" applyProtection="1">
      <alignment horizontal="right"/>
      <protection locked="0"/>
    </xf>
    <xf numFmtId="0" fontId="33" fillId="8" borderId="0" xfId="0" applyFont="1" applyFill="1" applyProtection="1">
      <protection locked="0"/>
    </xf>
    <xf numFmtId="0" fontId="36" fillId="2" borderId="0" xfId="0" applyFont="1" applyFill="1" applyAlignment="1" applyProtection="1">
      <alignment horizontal="center"/>
      <protection locked="0"/>
    </xf>
    <xf numFmtId="0" fontId="34" fillId="0" borderId="0" xfId="0" applyFont="1" applyAlignment="1" applyProtection="1">
      <alignment horizontal="right"/>
      <protection locked="0"/>
    </xf>
    <xf numFmtId="166" fontId="34" fillId="0" borderId="0" xfId="0" applyNumberFormat="1" applyFont="1" applyProtection="1">
      <protection locked="0"/>
    </xf>
    <xf numFmtId="14" fontId="34" fillId="0" borderId="0" xfId="0" applyNumberFormat="1" applyFont="1" applyProtection="1">
      <protection locked="0"/>
    </xf>
    <xf numFmtId="165" fontId="34" fillId="0" borderId="0" xfId="1" applyNumberFormat="1" applyFont="1" applyProtection="1">
      <protection locked="0"/>
    </xf>
    <xf numFmtId="0" fontId="37" fillId="0" borderId="0" xfId="0" applyFont="1" applyProtection="1">
      <protection locked="0"/>
    </xf>
    <xf numFmtId="165" fontId="34" fillId="0" borderId="0" xfId="0" applyNumberFormat="1" applyFont="1" applyProtection="1">
      <protection locked="0"/>
    </xf>
    <xf numFmtId="164" fontId="34" fillId="0" borderId="0" xfId="0" applyNumberFormat="1" applyFont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 applyProtection="1">
      <alignment horizontal="left"/>
      <protection locked="0"/>
    </xf>
    <xf numFmtId="0" fontId="39" fillId="0" borderId="0" xfId="0" applyFont="1" applyProtection="1">
      <protection locked="0"/>
    </xf>
    <xf numFmtId="165" fontId="34" fillId="0" borderId="3" xfId="0" applyNumberFormat="1" applyFont="1" applyBorder="1" applyAlignment="1" applyProtection="1">
      <alignment horizontal="center"/>
      <protection locked="0"/>
    </xf>
    <xf numFmtId="164" fontId="34" fillId="0" borderId="0" xfId="1" applyFont="1" applyProtection="1">
      <protection locked="0"/>
    </xf>
    <xf numFmtId="164" fontId="34" fillId="0" borderId="0" xfId="0" applyNumberFormat="1" applyFont="1"/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35" fillId="0" borderId="8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3" fontId="26" fillId="9" borderId="1" xfId="4" applyNumberFormat="1" applyFont="1" applyFill="1" applyBorder="1" applyAlignment="1">
      <alignment horizontal="center" vertical="center"/>
    </xf>
    <xf numFmtId="3" fontId="26" fillId="9" borderId="3" xfId="4" applyNumberFormat="1" applyFont="1" applyFill="1" applyBorder="1" applyAlignment="1">
      <alignment horizontal="center" vertical="center"/>
    </xf>
    <xf numFmtId="4" fontId="24" fillId="0" borderId="0" xfId="4" applyNumberFormat="1" applyFont="1" applyAlignment="1">
      <alignment horizontal="center" vertical="center"/>
    </xf>
    <xf numFmtId="4" fontId="11" fillId="0" borderId="0" xfId="4" applyNumberFormat="1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4" fontId="26" fillId="10" borderId="9" xfId="4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37" fontId="19" fillId="0" borderId="0" xfId="4" applyFont="1" applyAlignment="1">
      <alignment horizontal="center"/>
    </xf>
    <xf numFmtId="37" fontId="20" fillId="0" borderId="0" xfId="4" applyFont="1" applyAlignment="1">
      <alignment horizontal="center"/>
    </xf>
    <xf numFmtId="4" fontId="22" fillId="0" borderId="0" xfId="4" applyNumberFormat="1" applyFont="1" applyAlignment="1">
      <alignment horizontal="center" vertical="center"/>
    </xf>
    <xf numFmtId="4" fontId="23" fillId="0" borderId="0" xfId="4" applyNumberFormat="1" applyFont="1" applyAlignment="1">
      <alignment horizontal="center" vertical="center"/>
    </xf>
  </cellXfs>
  <cellStyles count="5">
    <cellStyle name="Normal_Life - SPGMLA (Prem_Cert)_6-15yrs" xfId="3" xr:uid="{00000000-0005-0000-0000-000002000000}"/>
    <cellStyle name="จุลภาค" xfId="1" builtinId="3"/>
    <cellStyle name="ปกติ" xfId="0" builtinId="0"/>
    <cellStyle name="ปกติ_single" xfId="4" xr:uid="{00000000-0005-0000-0000-000004000000}"/>
    <cellStyle name="เปอร์เซ็นต์" xfId="2" builtinId="5"/>
  </cellStyles>
  <dxfs count="13">
    <dxf>
      <font>
        <strike val="0"/>
        <color auto="1"/>
      </font>
      <fill>
        <patternFill patternType="solid">
          <fgColor indexed="64"/>
          <bgColor rgb="FFFF2525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 patternType="lightUp">
          <bgColor theme="0"/>
        </patternFill>
      </fill>
    </dxf>
    <dxf>
      <fill>
        <patternFill patternType="lightUp">
          <f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dcpwfpht01\ACT-Product4\From%20Drive%20Y\Product%20Management\Credit%20Life%20&amp;%20Group\02_CL_Quotes_TH\2017\Repriced_TMO17\COOP\SP\Proposed%20Premium\Summary%20Premium%20Rate%20AgeSpecific_2018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TA Life"/>
      <sheetName val="GLTA Life+TPD"/>
      <sheetName val="GMRTA Life"/>
      <sheetName val="GMRTA Life+TPD"/>
      <sheetName val="GLTA Life+50%ADD"/>
      <sheetName val="GLTA Life+TPD+50%ADD"/>
      <sheetName val="GMRTA Life+TPD+50%ADD"/>
      <sheetName val="GLTA Life+TPD+50%ADD_Gov Only"/>
      <sheetName val="GMRTA Life+TPD+50%ADD_Gov Only"/>
    </sheetNames>
    <sheetDataSet>
      <sheetData sheetId="0">
        <row r="7">
          <cell r="C7">
            <v>2.19</v>
          </cell>
        </row>
      </sheetData>
      <sheetData sheetId="1">
        <row r="7">
          <cell r="C7">
            <v>2.52</v>
          </cell>
        </row>
      </sheetData>
      <sheetData sheetId="2">
        <row r="7">
          <cell r="C7">
            <v>1.19</v>
          </cell>
        </row>
      </sheetData>
      <sheetData sheetId="3">
        <row r="7">
          <cell r="C7">
            <v>1.37</v>
          </cell>
          <cell r="D7">
            <v>2.72</v>
          </cell>
          <cell r="E7">
            <v>4.16</v>
          </cell>
          <cell r="F7">
            <v>4.8</v>
          </cell>
          <cell r="G7">
            <v>6.13</v>
          </cell>
          <cell r="H7">
            <v>7.51</v>
          </cell>
          <cell r="I7">
            <v>8.2899999999999991</v>
          </cell>
          <cell r="J7">
            <v>9.64</v>
          </cell>
          <cell r="K7">
            <v>11.01</v>
          </cell>
          <cell r="L7">
            <v>12.41</v>
          </cell>
          <cell r="M7">
            <v>13.84</v>
          </cell>
          <cell r="N7">
            <v>15.29</v>
          </cell>
          <cell r="O7">
            <v>16.760000000000002</v>
          </cell>
          <cell r="P7">
            <v>18.27</v>
          </cell>
          <cell r="Q7">
            <v>19.8</v>
          </cell>
          <cell r="R7">
            <v>21.36</v>
          </cell>
          <cell r="S7">
            <v>22.96</v>
          </cell>
          <cell r="T7">
            <v>24.61</v>
          </cell>
          <cell r="U7">
            <v>26.3</v>
          </cell>
          <cell r="V7">
            <v>28.04</v>
          </cell>
          <cell r="W7">
            <v>29.83</v>
          </cell>
          <cell r="X7">
            <v>31.68</v>
          </cell>
          <cell r="Y7">
            <v>33.590000000000003</v>
          </cell>
          <cell r="Z7">
            <v>35.57</v>
          </cell>
          <cell r="AA7">
            <v>37.61</v>
          </cell>
        </row>
        <row r="8">
          <cell r="C8">
            <v>1.47</v>
          </cell>
          <cell r="D8">
            <v>2.91</v>
          </cell>
          <cell r="E8">
            <v>4.43</v>
          </cell>
          <cell r="F8">
            <v>5.08</v>
          </cell>
          <cell r="G8">
            <v>6.46</v>
          </cell>
          <cell r="H8">
            <v>7.87</v>
          </cell>
          <cell r="I8">
            <v>8.66</v>
          </cell>
          <cell r="J8">
            <v>10.029999999999999</v>
          </cell>
          <cell r="K8">
            <v>11.43</v>
          </cell>
          <cell r="L8">
            <v>12.86</v>
          </cell>
          <cell r="M8">
            <v>14.31</v>
          </cell>
          <cell r="N8">
            <v>15.78</v>
          </cell>
          <cell r="O8">
            <v>17.28</v>
          </cell>
          <cell r="P8">
            <v>18.82</v>
          </cell>
          <cell r="Q8">
            <v>20.39</v>
          </cell>
          <cell r="R8">
            <v>22</v>
          </cell>
          <cell r="S8">
            <v>23.65</v>
          </cell>
          <cell r="T8">
            <v>25.35</v>
          </cell>
          <cell r="U8">
            <v>27.1</v>
          </cell>
          <cell r="V8">
            <v>28.91</v>
          </cell>
          <cell r="W8">
            <v>30.78</v>
          </cell>
          <cell r="X8">
            <v>32.71</v>
          </cell>
          <cell r="Y8">
            <v>34.71</v>
          </cell>
          <cell r="Z8">
            <v>36.78</v>
          </cell>
          <cell r="AA8">
            <v>38.92</v>
          </cell>
        </row>
        <row r="9">
          <cell r="C9">
            <v>1.55</v>
          </cell>
          <cell r="D9">
            <v>3.06</v>
          </cell>
          <cell r="E9">
            <v>4.6399999999999997</v>
          </cell>
          <cell r="F9">
            <v>5.3</v>
          </cell>
          <cell r="G9">
            <v>6.71</v>
          </cell>
          <cell r="H9">
            <v>8.15</v>
          </cell>
          <cell r="I9">
            <v>8.94</v>
          </cell>
          <cell r="J9">
            <v>10.34</v>
          </cell>
          <cell r="K9">
            <v>11.76</v>
          </cell>
          <cell r="L9">
            <v>13.21</v>
          </cell>
          <cell r="M9">
            <v>14.68</v>
          </cell>
          <cell r="N9">
            <v>16.18</v>
          </cell>
          <cell r="O9">
            <v>17.72</v>
          </cell>
          <cell r="P9">
            <v>19.29</v>
          </cell>
          <cell r="Q9">
            <v>20.91</v>
          </cell>
          <cell r="R9">
            <v>22.57</v>
          </cell>
          <cell r="S9">
            <v>24.28</v>
          </cell>
          <cell r="T9">
            <v>26.04</v>
          </cell>
          <cell r="U9">
            <v>27.86</v>
          </cell>
          <cell r="V9">
            <v>29.75</v>
          </cell>
          <cell r="W9">
            <v>31.7</v>
          </cell>
          <cell r="X9">
            <v>33.72</v>
          </cell>
          <cell r="Y9">
            <v>35.81</v>
          </cell>
          <cell r="Z9">
            <v>37.979999999999997</v>
          </cell>
          <cell r="AA9">
            <v>40.229999999999997</v>
          </cell>
        </row>
        <row r="10">
          <cell r="C10">
            <v>1.61</v>
          </cell>
          <cell r="D10">
            <v>3.18</v>
          </cell>
          <cell r="E10">
            <v>4.79</v>
          </cell>
          <cell r="F10">
            <v>5.46</v>
          </cell>
          <cell r="G10">
            <v>6.9</v>
          </cell>
          <cell r="H10">
            <v>8.3699999999999992</v>
          </cell>
          <cell r="I10">
            <v>9.16</v>
          </cell>
          <cell r="J10">
            <v>10.57</v>
          </cell>
          <cell r="K10">
            <v>12.01</v>
          </cell>
          <cell r="L10">
            <v>13.48</v>
          </cell>
          <cell r="M10">
            <v>14.98</v>
          </cell>
          <cell r="N10">
            <v>16.52</v>
          </cell>
          <cell r="O10">
            <v>18.100000000000001</v>
          </cell>
          <cell r="P10">
            <v>19.71</v>
          </cell>
          <cell r="Q10">
            <v>21.38</v>
          </cell>
          <cell r="R10">
            <v>23.1</v>
          </cell>
          <cell r="S10">
            <v>24.88</v>
          </cell>
          <cell r="T10">
            <v>26.71</v>
          </cell>
          <cell r="U10">
            <v>28.61</v>
          </cell>
          <cell r="V10">
            <v>30.58</v>
          </cell>
          <cell r="W10">
            <v>32.619999999999997</v>
          </cell>
          <cell r="X10">
            <v>34.74</v>
          </cell>
          <cell r="Y10">
            <v>36.93</v>
          </cell>
          <cell r="Z10">
            <v>39.22</v>
          </cell>
          <cell r="AA10">
            <v>41.6</v>
          </cell>
        </row>
        <row r="11">
          <cell r="C11">
            <v>1.66</v>
          </cell>
          <cell r="D11">
            <v>3.26</v>
          </cell>
          <cell r="E11">
            <v>4.91</v>
          </cell>
          <cell r="F11">
            <v>5.58</v>
          </cell>
          <cell r="G11">
            <v>7.04</v>
          </cell>
          <cell r="H11">
            <v>8.5299999999999994</v>
          </cell>
          <cell r="I11">
            <v>9.32</v>
          </cell>
          <cell r="J11">
            <v>10.76</v>
          </cell>
          <cell r="K11">
            <v>12.22</v>
          </cell>
          <cell r="L11">
            <v>13.72</v>
          </cell>
          <cell r="M11">
            <v>15.25</v>
          </cell>
          <cell r="N11">
            <v>16.829999999999998</v>
          </cell>
          <cell r="O11">
            <v>18.45</v>
          </cell>
          <cell r="P11">
            <v>20.12</v>
          </cell>
          <cell r="Q11">
            <v>21.85</v>
          </cell>
          <cell r="R11">
            <v>23.64</v>
          </cell>
          <cell r="S11">
            <v>25.49</v>
          </cell>
          <cell r="T11">
            <v>27.4</v>
          </cell>
          <cell r="U11">
            <v>29.39</v>
          </cell>
          <cell r="V11">
            <v>31.45</v>
          </cell>
          <cell r="W11">
            <v>33.590000000000003</v>
          </cell>
          <cell r="X11">
            <v>35.81</v>
          </cell>
          <cell r="Y11">
            <v>38.119999999999997</v>
          </cell>
          <cell r="Z11">
            <v>40.53</v>
          </cell>
          <cell r="AA11">
            <v>43.04</v>
          </cell>
        </row>
        <row r="12">
          <cell r="C12">
            <v>1.69</v>
          </cell>
          <cell r="D12">
            <v>3.32</v>
          </cell>
          <cell r="E12">
            <v>4.99</v>
          </cell>
          <cell r="F12">
            <v>5.67</v>
          </cell>
          <cell r="G12">
            <v>7.15</v>
          </cell>
          <cell r="H12">
            <v>8.65</v>
          </cell>
          <cell r="I12">
            <v>9.4600000000000009</v>
          </cell>
          <cell r="J12">
            <v>10.92</v>
          </cell>
          <cell r="K12">
            <v>12.41</v>
          </cell>
          <cell r="L12">
            <v>13.94</v>
          </cell>
          <cell r="M12">
            <v>15.52</v>
          </cell>
          <cell r="N12">
            <v>17.14</v>
          </cell>
          <cell r="O12">
            <v>18.82</v>
          </cell>
          <cell r="P12">
            <v>20.55</v>
          </cell>
          <cell r="Q12">
            <v>22.35</v>
          </cell>
          <cell r="R12">
            <v>24.21</v>
          </cell>
          <cell r="S12">
            <v>26.14</v>
          </cell>
          <cell r="T12">
            <v>28.14</v>
          </cell>
          <cell r="U12">
            <v>30.22</v>
          </cell>
          <cell r="V12">
            <v>32.380000000000003</v>
          </cell>
          <cell r="W12">
            <v>34.630000000000003</v>
          </cell>
          <cell r="X12">
            <v>36.97</v>
          </cell>
          <cell r="Y12">
            <v>39.409999999999997</v>
          </cell>
          <cell r="Z12">
            <v>41.96</v>
          </cell>
          <cell r="AA12">
            <v>44.62</v>
          </cell>
        </row>
        <row r="13">
          <cell r="C13">
            <v>1.72</v>
          </cell>
          <cell r="D13">
            <v>3.37</v>
          </cell>
          <cell r="E13">
            <v>5.0599999999999996</v>
          </cell>
          <cell r="F13">
            <v>5.75</v>
          </cell>
          <cell r="G13">
            <v>7.24</v>
          </cell>
          <cell r="H13">
            <v>8.76</v>
          </cell>
          <cell r="I13">
            <v>9.59</v>
          </cell>
          <cell r="J13">
            <v>11.07</v>
          </cell>
          <cell r="K13">
            <v>12.6</v>
          </cell>
          <cell r="L13">
            <v>14.17</v>
          </cell>
          <cell r="M13">
            <v>15.8</v>
          </cell>
          <cell r="N13">
            <v>17.48</v>
          </cell>
          <cell r="O13">
            <v>19.22</v>
          </cell>
          <cell r="P13">
            <v>21.02</v>
          </cell>
          <cell r="Q13">
            <v>22.9</v>
          </cell>
          <cell r="R13">
            <v>24.84</v>
          </cell>
          <cell r="S13">
            <v>26.86</v>
          </cell>
          <cell r="T13">
            <v>28.96</v>
          </cell>
          <cell r="U13">
            <v>31.14</v>
          </cell>
          <cell r="V13">
            <v>33.42</v>
          </cell>
          <cell r="W13">
            <v>35.79</v>
          </cell>
          <cell r="X13">
            <v>38.26</v>
          </cell>
          <cell r="Y13">
            <v>40.840000000000003</v>
          </cell>
          <cell r="Z13">
            <v>43.54</v>
          </cell>
          <cell r="AA13">
            <v>46.36</v>
          </cell>
        </row>
        <row r="14">
          <cell r="C14">
            <v>1.74</v>
          </cell>
          <cell r="D14">
            <v>3.41</v>
          </cell>
          <cell r="E14">
            <v>5.12</v>
          </cell>
          <cell r="F14">
            <v>5.81</v>
          </cell>
          <cell r="G14">
            <v>7.32</v>
          </cell>
          <cell r="H14">
            <v>8.8699999999999992</v>
          </cell>
          <cell r="I14">
            <v>9.7200000000000006</v>
          </cell>
          <cell r="J14">
            <v>11.24</v>
          </cell>
          <cell r="K14">
            <v>12.81</v>
          </cell>
          <cell r="L14">
            <v>14.44</v>
          </cell>
          <cell r="M14">
            <v>16.12</v>
          </cell>
          <cell r="N14">
            <v>17.87</v>
          </cell>
          <cell r="O14">
            <v>19.68</v>
          </cell>
          <cell r="P14">
            <v>21.56</v>
          </cell>
          <cell r="Q14">
            <v>23.52</v>
          </cell>
          <cell r="R14">
            <v>25.56</v>
          </cell>
          <cell r="S14">
            <v>27.68</v>
          </cell>
          <cell r="T14">
            <v>29.88</v>
          </cell>
          <cell r="U14">
            <v>32.18</v>
          </cell>
          <cell r="V14">
            <v>34.58</v>
          </cell>
          <cell r="W14">
            <v>37.08</v>
          </cell>
          <cell r="X14">
            <v>39.700000000000003</v>
          </cell>
          <cell r="Y14">
            <v>42.43</v>
          </cell>
          <cell r="Z14">
            <v>45.3</v>
          </cell>
          <cell r="AA14">
            <v>48.3</v>
          </cell>
        </row>
        <row r="15">
          <cell r="C15">
            <v>1.76</v>
          </cell>
          <cell r="D15">
            <v>3.44</v>
          </cell>
          <cell r="E15">
            <v>5.17</v>
          </cell>
          <cell r="F15">
            <v>5.88</v>
          </cell>
          <cell r="G15">
            <v>7.42</v>
          </cell>
          <cell r="H15">
            <v>9</v>
          </cell>
          <cell r="I15">
            <v>9.8699999999999992</v>
          </cell>
          <cell r="J15">
            <v>11.44</v>
          </cell>
          <cell r="K15">
            <v>13.07</v>
          </cell>
          <cell r="L15">
            <v>14.75</v>
          </cell>
          <cell r="M15">
            <v>16.510000000000002</v>
          </cell>
          <cell r="N15">
            <v>18.329999999999998</v>
          </cell>
          <cell r="O15">
            <v>20.22</v>
          </cell>
          <cell r="P15">
            <v>22.19</v>
          </cell>
          <cell r="Q15">
            <v>24.24</v>
          </cell>
          <cell r="R15">
            <v>26.38</v>
          </cell>
          <cell r="S15">
            <v>28.61</v>
          </cell>
          <cell r="T15">
            <v>30.93</v>
          </cell>
          <cell r="U15">
            <v>33.36</v>
          </cell>
          <cell r="V15">
            <v>35.89</v>
          </cell>
          <cell r="W15">
            <v>38.54</v>
          </cell>
          <cell r="X15">
            <v>41.32</v>
          </cell>
          <cell r="Y15">
            <v>44.22</v>
          </cell>
          <cell r="Z15">
            <v>47.26</v>
          </cell>
          <cell r="AA15">
            <v>50.46</v>
          </cell>
        </row>
        <row r="16">
          <cell r="C16">
            <v>1.78</v>
          </cell>
          <cell r="D16">
            <v>3.48</v>
          </cell>
          <cell r="E16">
            <v>5.24</v>
          </cell>
          <cell r="F16">
            <v>5.96</v>
          </cell>
          <cell r="G16">
            <v>7.54</v>
          </cell>
          <cell r="H16">
            <v>9.16</v>
          </cell>
          <cell r="I16">
            <v>10.08</v>
          </cell>
          <cell r="J16">
            <v>11.7</v>
          </cell>
          <cell r="K16">
            <v>13.39</v>
          </cell>
          <cell r="L16">
            <v>15.14</v>
          </cell>
          <cell r="M16">
            <v>16.97</v>
          </cell>
          <cell r="N16">
            <v>18.88</v>
          </cell>
          <cell r="O16">
            <v>20.86</v>
          </cell>
          <cell r="P16">
            <v>22.93</v>
          </cell>
          <cell r="Q16">
            <v>25.09</v>
          </cell>
          <cell r="R16">
            <v>27.34</v>
          </cell>
          <cell r="S16">
            <v>29.68</v>
          </cell>
          <cell r="T16">
            <v>32.14</v>
          </cell>
          <cell r="U16">
            <v>34.700000000000003</v>
          </cell>
          <cell r="V16">
            <v>37.380000000000003</v>
          </cell>
          <cell r="W16">
            <v>40.19</v>
          </cell>
          <cell r="X16">
            <v>43.14</v>
          </cell>
          <cell r="Y16">
            <v>46.23</v>
          </cell>
          <cell r="Z16">
            <v>49.47</v>
          </cell>
          <cell r="AA16">
            <v>52.88</v>
          </cell>
        </row>
        <row r="17">
          <cell r="C17">
            <v>1.8</v>
          </cell>
          <cell r="D17">
            <v>3.54</v>
          </cell>
          <cell r="E17">
            <v>5.33</v>
          </cell>
          <cell r="F17">
            <v>6.08</v>
          </cell>
          <cell r="G17">
            <v>7.7</v>
          </cell>
          <cell r="H17">
            <v>9.3800000000000008</v>
          </cell>
          <cell r="I17">
            <v>10.33</v>
          </cell>
          <cell r="J17">
            <v>12.02</v>
          </cell>
          <cell r="K17">
            <v>13.79</v>
          </cell>
          <cell r="L17">
            <v>15.62</v>
          </cell>
          <cell r="M17">
            <v>17.54</v>
          </cell>
          <cell r="N17">
            <v>19.53</v>
          </cell>
          <cell r="O17">
            <v>21.62</v>
          </cell>
          <cell r="P17">
            <v>23.79</v>
          </cell>
          <cell r="Q17">
            <v>26.06</v>
          </cell>
          <cell r="R17">
            <v>28.43</v>
          </cell>
          <cell r="S17">
            <v>30.91</v>
          </cell>
          <cell r="T17">
            <v>33.51</v>
          </cell>
          <cell r="U17">
            <v>36.22</v>
          </cell>
          <cell r="V17">
            <v>39.07</v>
          </cell>
          <cell r="W17">
            <v>42.06</v>
          </cell>
          <cell r="X17">
            <v>45.19</v>
          </cell>
          <cell r="Y17">
            <v>48.49</v>
          </cell>
          <cell r="Z17">
            <v>51.94</v>
          </cell>
          <cell r="AA17">
            <v>55.57</v>
          </cell>
        </row>
        <row r="18">
          <cell r="C18">
            <v>1.83</v>
          </cell>
          <cell r="D18">
            <v>3.61</v>
          </cell>
          <cell r="E18">
            <v>5.45</v>
          </cell>
          <cell r="F18">
            <v>6.23</v>
          </cell>
          <cell r="G18">
            <v>7.91</v>
          </cell>
          <cell r="H18">
            <v>9.66</v>
          </cell>
          <cell r="I18">
            <v>10.66</v>
          </cell>
          <cell r="J18">
            <v>12.42</v>
          </cell>
          <cell r="K18">
            <v>14.27</v>
          </cell>
          <cell r="L18">
            <v>16.190000000000001</v>
          </cell>
          <cell r="M18">
            <v>18.2</v>
          </cell>
          <cell r="N18">
            <v>20.3</v>
          </cell>
          <cell r="O18">
            <v>22.49</v>
          </cell>
          <cell r="P18">
            <v>24.78</v>
          </cell>
          <cell r="Q18">
            <v>27.18</v>
          </cell>
          <cell r="R18">
            <v>29.68</v>
          </cell>
          <cell r="S18">
            <v>32.31</v>
          </cell>
          <cell r="T18">
            <v>35.06</v>
          </cell>
          <cell r="U18">
            <v>37.94</v>
          </cell>
          <cell r="V18">
            <v>40.97</v>
          </cell>
          <cell r="W18">
            <v>44.15</v>
          </cell>
          <cell r="X18">
            <v>47.49</v>
          </cell>
          <cell r="Y18">
            <v>51</v>
          </cell>
          <cell r="Z18">
            <v>54.69</v>
          </cell>
          <cell r="AA18">
            <v>58.57</v>
          </cell>
        </row>
        <row r="19">
          <cell r="C19">
            <v>1.88</v>
          </cell>
          <cell r="D19">
            <v>3.71</v>
          </cell>
          <cell r="E19">
            <v>5.61</v>
          </cell>
          <cell r="F19">
            <v>6.42</v>
          </cell>
          <cell r="G19">
            <v>8.17</v>
          </cell>
          <cell r="H19">
            <v>10</v>
          </cell>
          <cell r="I19">
            <v>11.05</v>
          </cell>
          <cell r="J19">
            <v>12.9</v>
          </cell>
          <cell r="K19">
            <v>14.84</v>
          </cell>
          <cell r="L19">
            <v>16.86</v>
          </cell>
          <cell r="M19">
            <v>18.97</v>
          </cell>
          <cell r="N19">
            <v>21.18</v>
          </cell>
          <cell r="O19">
            <v>23.49</v>
          </cell>
          <cell r="P19">
            <v>25.91</v>
          </cell>
          <cell r="Q19">
            <v>28.44</v>
          </cell>
          <cell r="R19">
            <v>31.1</v>
          </cell>
          <cell r="S19">
            <v>33.880000000000003</v>
          </cell>
          <cell r="T19">
            <v>36.799999999999997</v>
          </cell>
          <cell r="U19">
            <v>39.869999999999997</v>
          </cell>
          <cell r="V19">
            <v>43.09</v>
          </cell>
          <cell r="W19">
            <v>46.48</v>
          </cell>
          <cell r="X19">
            <v>50.05</v>
          </cell>
          <cell r="Y19">
            <v>53.8</v>
          </cell>
          <cell r="Z19">
            <v>57.74</v>
          </cell>
          <cell r="AA19">
            <v>61.88</v>
          </cell>
        </row>
        <row r="20">
          <cell r="C20">
            <v>1.94</v>
          </cell>
          <cell r="D20">
            <v>3.84</v>
          </cell>
          <cell r="E20">
            <v>5.81</v>
          </cell>
          <cell r="F20">
            <v>6.67</v>
          </cell>
          <cell r="G20">
            <v>8.49</v>
          </cell>
          <cell r="H20">
            <v>10.4</v>
          </cell>
          <cell r="I20">
            <v>11.52</v>
          </cell>
          <cell r="J20">
            <v>13.46</v>
          </cell>
          <cell r="K20">
            <v>15.49</v>
          </cell>
          <cell r="L20">
            <v>17.62</v>
          </cell>
          <cell r="M20">
            <v>19.850000000000001</v>
          </cell>
          <cell r="N20">
            <v>22.18</v>
          </cell>
          <cell r="O20">
            <v>24.62</v>
          </cell>
          <cell r="P20">
            <v>27.17</v>
          </cell>
          <cell r="Q20">
            <v>29.86</v>
          </cell>
          <cell r="R20">
            <v>32.67</v>
          </cell>
          <cell r="S20">
            <v>35.630000000000003</v>
          </cell>
          <cell r="T20">
            <v>38.74</v>
          </cell>
          <cell r="U20">
            <v>42.01</v>
          </cell>
          <cell r="V20">
            <v>45.45</v>
          </cell>
          <cell r="W20">
            <v>49.06</v>
          </cell>
          <cell r="X20">
            <v>52.87</v>
          </cell>
          <cell r="Y20">
            <v>56.87</v>
          </cell>
          <cell r="Z20">
            <v>61.09</v>
          </cell>
          <cell r="AA20">
            <v>65.52</v>
          </cell>
        </row>
        <row r="21">
          <cell r="C21">
            <v>2.02</v>
          </cell>
          <cell r="D21">
            <v>3.99</v>
          </cell>
          <cell r="E21">
            <v>6.05</v>
          </cell>
          <cell r="F21">
            <v>6.95</v>
          </cell>
          <cell r="G21">
            <v>8.8699999999999992</v>
          </cell>
          <cell r="H21">
            <v>10.87</v>
          </cell>
          <cell r="I21">
            <v>12.05</v>
          </cell>
          <cell r="J21">
            <v>14.09</v>
          </cell>
          <cell r="K21">
            <v>16.23</v>
          </cell>
          <cell r="L21">
            <v>18.47</v>
          </cell>
          <cell r="M21">
            <v>20.82</v>
          </cell>
          <cell r="N21">
            <v>23.28</v>
          </cell>
          <cell r="O21">
            <v>25.87</v>
          </cell>
          <cell r="P21">
            <v>28.58</v>
          </cell>
          <cell r="Q21">
            <v>31.43</v>
          </cell>
          <cell r="R21">
            <v>34.42</v>
          </cell>
          <cell r="S21">
            <v>37.57</v>
          </cell>
          <cell r="T21">
            <v>40.880000000000003</v>
          </cell>
          <cell r="U21">
            <v>44.37</v>
          </cell>
          <cell r="V21">
            <v>48.04</v>
          </cell>
          <cell r="W21">
            <v>51.9</v>
          </cell>
          <cell r="X21">
            <v>55.97</v>
          </cell>
          <cell r="Y21">
            <v>60.25</v>
          </cell>
          <cell r="Z21">
            <v>64.75</v>
          </cell>
          <cell r="AA21">
            <v>69.5</v>
          </cell>
        </row>
        <row r="22">
          <cell r="C22">
            <v>2.1</v>
          </cell>
          <cell r="D22">
            <v>4.17</v>
          </cell>
          <cell r="E22">
            <v>6.33</v>
          </cell>
          <cell r="F22">
            <v>7.27</v>
          </cell>
          <cell r="G22">
            <v>9.2899999999999991</v>
          </cell>
          <cell r="H22">
            <v>11.4</v>
          </cell>
          <cell r="I22">
            <v>12.64</v>
          </cell>
          <cell r="J22">
            <v>14.79</v>
          </cell>
          <cell r="K22">
            <v>17.05</v>
          </cell>
          <cell r="L22">
            <v>19.41</v>
          </cell>
          <cell r="M22">
            <v>21.9</v>
          </cell>
          <cell r="N22">
            <v>24.5</v>
          </cell>
          <cell r="O22">
            <v>27.24</v>
          </cell>
          <cell r="P22">
            <v>30.12</v>
          </cell>
          <cell r="Q22">
            <v>33.15</v>
          </cell>
          <cell r="R22">
            <v>36.340000000000003</v>
          </cell>
          <cell r="S22">
            <v>39.700000000000003</v>
          </cell>
          <cell r="T22">
            <v>43.23</v>
          </cell>
          <cell r="U22">
            <v>46.96</v>
          </cell>
          <cell r="V22">
            <v>50.88</v>
          </cell>
          <cell r="W22">
            <v>55.01</v>
          </cell>
          <cell r="X22">
            <v>59.36</v>
          </cell>
          <cell r="Y22">
            <v>63.94</v>
          </cell>
          <cell r="Z22">
            <v>68.760000000000005</v>
          </cell>
          <cell r="AA22">
            <v>73.83</v>
          </cell>
        </row>
        <row r="23">
          <cell r="C23">
            <v>2.2000000000000002</v>
          </cell>
          <cell r="D23">
            <v>4.37</v>
          </cell>
          <cell r="E23">
            <v>6.64</v>
          </cell>
          <cell r="F23">
            <v>7.64</v>
          </cell>
          <cell r="G23">
            <v>9.75</v>
          </cell>
          <cell r="H23">
            <v>11.97</v>
          </cell>
          <cell r="I23">
            <v>13.28</v>
          </cell>
          <cell r="J23">
            <v>15.56</v>
          </cell>
          <cell r="K23">
            <v>17.940000000000001</v>
          </cell>
          <cell r="L23">
            <v>20.440000000000001</v>
          </cell>
          <cell r="M23">
            <v>23.07</v>
          </cell>
          <cell r="N23">
            <v>25.84</v>
          </cell>
          <cell r="O23">
            <v>28.75</v>
          </cell>
          <cell r="P23">
            <v>31.81</v>
          </cell>
          <cell r="Q23">
            <v>35.04</v>
          </cell>
          <cell r="R23">
            <v>38.44</v>
          </cell>
          <cell r="S23">
            <v>42.02</v>
          </cell>
          <cell r="T23">
            <v>45.8</v>
          </cell>
          <cell r="U23">
            <v>49.78</v>
          </cell>
          <cell r="V23">
            <v>53.98</v>
          </cell>
          <cell r="W23">
            <v>58.39</v>
          </cell>
          <cell r="X23">
            <v>63.05</v>
          </cell>
          <cell r="Y23">
            <v>67.95</v>
          </cell>
          <cell r="Z23">
            <v>73.11</v>
          </cell>
          <cell r="AA23">
            <v>78.56</v>
          </cell>
        </row>
        <row r="24">
          <cell r="C24">
            <v>2.3199999999999998</v>
          </cell>
          <cell r="D24">
            <v>4.59</v>
          </cell>
          <cell r="E24">
            <v>6.98</v>
          </cell>
          <cell r="F24">
            <v>8.0299999999999994</v>
          </cell>
          <cell r="G24">
            <v>10.26</v>
          </cell>
          <cell r="H24">
            <v>12.6</v>
          </cell>
          <cell r="I24">
            <v>13.99</v>
          </cell>
          <cell r="J24">
            <v>16.39</v>
          </cell>
          <cell r="K24">
            <v>18.91</v>
          </cell>
          <cell r="L24">
            <v>21.56</v>
          </cell>
          <cell r="M24">
            <v>24.36</v>
          </cell>
          <cell r="N24">
            <v>27.3</v>
          </cell>
          <cell r="O24">
            <v>30.39</v>
          </cell>
          <cell r="P24">
            <v>33.659999999999997</v>
          </cell>
          <cell r="Q24">
            <v>37.1</v>
          </cell>
          <cell r="R24">
            <v>40.729999999999997</v>
          </cell>
          <cell r="S24">
            <v>44.57</v>
          </cell>
          <cell r="T24">
            <v>48.6</v>
          </cell>
          <cell r="U24">
            <v>52.86</v>
          </cell>
          <cell r="V24">
            <v>57.35</v>
          </cell>
          <cell r="W24">
            <v>62.08</v>
          </cell>
          <cell r="X24">
            <v>67.06</v>
          </cell>
          <cell r="Y24">
            <v>72.31</v>
          </cell>
          <cell r="Z24">
            <v>77.849999999999994</v>
          </cell>
          <cell r="AA24">
            <v>83.7</v>
          </cell>
        </row>
        <row r="25">
          <cell r="C25">
            <v>2.44</v>
          </cell>
          <cell r="D25">
            <v>4.83</v>
          </cell>
          <cell r="E25">
            <v>7.35</v>
          </cell>
          <cell r="F25">
            <v>8.4499999999999993</v>
          </cell>
          <cell r="G25">
            <v>10.81</v>
          </cell>
          <cell r="H25">
            <v>13.28</v>
          </cell>
          <cell r="I25">
            <v>14.75</v>
          </cell>
          <cell r="J25">
            <v>17.29</v>
          </cell>
          <cell r="K25">
            <v>19.97</v>
          </cell>
          <cell r="L25">
            <v>22.78</v>
          </cell>
          <cell r="M25">
            <v>25.75</v>
          </cell>
          <cell r="N25">
            <v>28.88</v>
          </cell>
          <cell r="O25">
            <v>32.19</v>
          </cell>
          <cell r="P25">
            <v>35.67</v>
          </cell>
          <cell r="Q25">
            <v>39.35</v>
          </cell>
          <cell r="R25">
            <v>43.24</v>
          </cell>
          <cell r="S25">
            <v>47.33</v>
          </cell>
          <cell r="T25">
            <v>51.65</v>
          </cell>
          <cell r="U25">
            <v>56.21</v>
          </cell>
          <cell r="V25">
            <v>61.01</v>
          </cell>
          <cell r="W25">
            <v>66.08</v>
          </cell>
          <cell r="X25">
            <v>71.42</v>
          </cell>
          <cell r="Y25">
            <v>77.05</v>
          </cell>
          <cell r="Z25">
            <v>83</v>
          </cell>
          <cell r="AA25">
            <v>89.29</v>
          </cell>
        </row>
        <row r="26">
          <cell r="C26">
            <v>2.57</v>
          </cell>
          <cell r="D26">
            <v>5.09</v>
          </cell>
          <cell r="E26">
            <v>7.74</v>
          </cell>
          <cell r="F26">
            <v>8.91</v>
          </cell>
          <cell r="G26">
            <v>11.4</v>
          </cell>
          <cell r="H26">
            <v>14.02</v>
          </cell>
          <cell r="I26">
            <v>15.58</v>
          </cell>
          <cell r="J26">
            <v>18.27</v>
          </cell>
          <cell r="K26">
            <v>21.11</v>
          </cell>
          <cell r="L26">
            <v>24.11</v>
          </cell>
          <cell r="M26">
            <v>27.28</v>
          </cell>
          <cell r="N26">
            <v>30.62</v>
          </cell>
          <cell r="O26">
            <v>34.15</v>
          </cell>
          <cell r="P26">
            <v>37.869999999999997</v>
          </cell>
          <cell r="Q26">
            <v>41.81</v>
          </cell>
          <cell r="R26">
            <v>45.96</v>
          </cell>
          <cell r="S26">
            <v>50.35</v>
          </cell>
          <cell r="T26">
            <v>54.97</v>
          </cell>
          <cell r="U26">
            <v>59.85</v>
          </cell>
          <cell r="V26">
            <v>65</v>
          </cell>
          <cell r="W26">
            <v>70.430000000000007</v>
          </cell>
          <cell r="X26">
            <v>76.16</v>
          </cell>
          <cell r="Y26">
            <v>82.21</v>
          </cell>
          <cell r="Z26">
            <v>88.61</v>
          </cell>
          <cell r="AA26">
            <v>95.39</v>
          </cell>
        </row>
        <row r="27">
          <cell r="C27">
            <v>2.7</v>
          </cell>
          <cell r="D27">
            <v>5.37</v>
          </cell>
          <cell r="E27">
            <v>8.17</v>
          </cell>
          <cell r="F27">
            <v>9.41</v>
          </cell>
          <cell r="G27">
            <v>12.04</v>
          </cell>
          <cell r="H27">
            <v>14.82</v>
          </cell>
          <cell r="I27">
            <v>16.47</v>
          </cell>
          <cell r="J27">
            <v>19.34</v>
          </cell>
          <cell r="K27">
            <v>22.37</v>
          </cell>
          <cell r="L27">
            <v>25.57</v>
          </cell>
          <cell r="M27">
            <v>28.94</v>
          </cell>
          <cell r="N27">
            <v>32.51</v>
          </cell>
          <cell r="O27">
            <v>36.29</v>
          </cell>
          <cell r="P27">
            <v>40.28</v>
          </cell>
          <cell r="Q27">
            <v>44.49</v>
          </cell>
          <cell r="R27">
            <v>48.94</v>
          </cell>
          <cell r="S27">
            <v>53.63</v>
          </cell>
          <cell r="T27">
            <v>58.59</v>
          </cell>
          <cell r="U27">
            <v>63.81</v>
          </cell>
          <cell r="V27">
            <v>69.33</v>
          </cell>
          <cell r="W27">
            <v>75.16</v>
          </cell>
          <cell r="X27">
            <v>81.319999999999993</v>
          </cell>
          <cell r="Y27">
            <v>87.83</v>
          </cell>
          <cell r="Z27">
            <v>94.73</v>
          </cell>
          <cell r="AA27">
            <v>102.05</v>
          </cell>
        </row>
        <row r="28">
          <cell r="C28">
            <v>2.86</v>
          </cell>
          <cell r="D28">
            <v>5.67</v>
          </cell>
          <cell r="E28">
            <v>8.6300000000000008</v>
          </cell>
          <cell r="F28">
            <v>9.9499999999999993</v>
          </cell>
          <cell r="G28">
            <v>12.74</v>
          </cell>
          <cell r="H28">
            <v>15.69</v>
          </cell>
          <cell r="I28">
            <v>17.46</v>
          </cell>
          <cell r="J28">
            <v>20.51</v>
          </cell>
          <cell r="K28">
            <v>23.74</v>
          </cell>
          <cell r="L28">
            <v>27.16</v>
          </cell>
          <cell r="M28">
            <v>30.77</v>
          </cell>
          <cell r="N28">
            <v>34.590000000000003</v>
          </cell>
          <cell r="O28">
            <v>38.630000000000003</v>
          </cell>
          <cell r="P28">
            <v>42.9</v>
          </cell>
          <cell r="Q28">
            <v>47.41</v>
          </cell>
          <cell r="R28">
            <v>52.18</v>
          </cell>
          <cell r="S28">
            <v>57.21</v>
          </cell>
          <cell r="T28">
            <v>62.52</v>
          </cell>
          <cell r="U28">
            <v>68.13</v>
          </cell>
          <cell r="V28">
            <v>74.05</v>
          </cell>
          <cell r="W28">
            <v>80.31</v>
          </cell>
          <cell r="X28">
            <v>86.94</v>
          </cell>
          <cell r="Y28">
            <v>93.97</v>
          </cell>
          <cell r="Z28">
            <v>101.42</v>
          </cell>
          <cell r="AA28">
            <v>109.33</v>
          </cell>
        </row>
        <row r="29">
          <cell r="C29">
            <v>3.02</v>
          </cell>
          <cell r="D29">
            <v>6</v>
          </cell>
          <cell r="E29">
            <v>9.14</v>
          </cell>
          <cell r="F29">
            <v>10.54</v>
          </cell>
          <cell r="G29">
            <v>13.51</v>
          </cell>
          <cell r="H29">
            <v>16.64</v>
          </cell>
          <cell r="I29">
            <v>18.54</v>
          </cell>
          <cell r="J29">
            <v>21.8</v>
          </cell>
          <cell r="K29">
            <v>25.25</v>
          </cell>
          <cell r="L29">
            <v>28.91</v>
          </cell>
          <cell r="M29">
            <v>32.770000000000003</v>
          </cell>
          <cell r="N29">
            <v>36.869999999999997</v>
          </cell>
          <cell r="O29">
            <v>41.19</v>
          </cell>
          <cell r="P29">
            <v>45.77</v>
          </cell>
          <cell r="Q29">
            <v>50.6</v>
          </cell>
          <cell r="R29">
            <v>55.71</v>
          </cell>
          <cell r="S29">
            <v>61.1</v>
          </cell>
          <cell r="T29">
            <v>66.8</v>
          </cell>
          <cell r="U29">
            <v>72.819999999999993</v>
          </cell>
          <cell r="V29">
            <v>79.19</v>
          </cell>
          <cell r="W29">
            <v>85.94</v>
          </cell>
          <cell r="X29">
            <v>93.09</v>
          </cell>
          <cell r="Y29">
            <v>100.67</v>
          </cell>
          <cell r="Z29">
            <v>108.73</v>
          </cell>
          <cell r="AA29">
            <v>117.29</v>
          </cell>
        </row>
        <row r="30">
          <cell r="C30">
            <v>3.2</v>
          </cell>
          <cell r="D30">
            <v>6.36</v>
          </cell>
          <cell r="E30">
            <v>9.69</v>
          </cell>
          <cell r="F30">
            <v>11.19</v>
          </cell>
          <cell r="G30">
            <v>14.35</v>
          </cell>
          <cell r="H30">
            <v>17.7</v>
          </cell>
          <cell r="I30">
            <v>19.73</v>
          </cell>
          <cell r="J30">
            <v>23.22</v>
          </cell>
          <cell r="K30">
            <v>26.91</v>
          </cell>
          <cell r="L30">
            <v>30.83</v>
          </cell>
          <cell r="M30">
            <v>34.97</v>
          </cell>
          <cell r="N30">
            <v>39.36</v>
          </cell>
          <cell r="O30">
            <v>43.99</v>
          </cell>
          <cell r="P30">
            <v>48.9</v>
          </cell>
          <cell r="Q30">
            <v>54.08</v>
          </cell>
          <cell r="R30">
            <v>59.56</v>
          </cell>
          <cell r="S30">
            <v>65.349999999999994</v>
          </cell>
          <cell r="T30">
            <v>71.47</v>
          </cell>
          <cell r="U30">
            <v>77.95</v>
          </cell>
          <cell r="V30">
            <v>84.81</v>
          </cell>
          <cell r="W30">
            <v>92.09</v>
          </cell>
          <cell r="X30">
            <v>99.81</v>
          </cell>
          <cell r="Y30">
            <v>108.01</v>
          </cell>
          <cell r="Z30">
            <v>116.74</v>
          </cell>
          <cell r="AA30">
            <v>126.02</v>
          </cell>
        </row>
        <row r="31">
          <cell r="C31">
            <v>3.4</v>
          </cell>
          <cell r="D31">
            <v>6.75</v>
          </cell>
          <cell r="E31">
            <v>10.31</v>
          </cell>
          <cell r="F31">
            <v>11.91</v>
          </cell>
          <cell r="G31">
            <v>15.28</v>
          </cell>
          <cell r="H31">
            <v>18.86</v>
          </cell>
          <cell r="I31">
            <v>21.04</v>
          </cell>
          <cell r="J31">
            <v>24.78</v>
          </cell>
          <cell r="K31">
            <v>28.74</v>
          </cell>
          <cell r="L31">
            <v>32.93</v>
          </cell>
          <cell r="M31">
            <v>37.380000000000003</v>
          </cell>
          <cell r="N31">
            <v>42.08</v>
          </cell>
          <cell r="O31">
            <v>47.05</v>
          </cell>
          <cell r="P31">
            <v>52.31</v>
          </cell>
          <cell r="Q31">
            <v>57.87</v>
          </cell>
          <cell r="R31">
            <v>63.75</v>
          </cell>
          <cell r="S31">
            <v>69.97</v>
          </cell>
          <cell r="T31">
            <v>76.56</v>
          </cell>
          <cell r="U31">
            <v>83.54</v>
          </cell>
          <cell r="V31">
            <v>90.95</v>
          </cell>
          <cell r="W31">
            <v>98.81</v>
          </cell>
          <cell r="X31">
            <v>107.17</v>
          </cell>
          <cell r="Y31">
            <v>116.06</v>
          </cell>
          <cell r="Z31">
            <v>125.52</v>
          </cell>
          <cell r="AA31">
            <v>135.59</v>
          </cell>
        </row>
        <row r="32">
          <cell r="C32">
            <v>3.62</v>
          </cell>
          <cell r="D32">
            <v>7.19</v>
          </cell>
          <cell r="E32">
            <v>10.99</v>
          </cell>
          <cell r="F32">
            <v>12.7</v>
          </cell>
          <cell r="G32">
            <v>16.309999999999999</v>
          </cell>
          <cell r="H32">
            <v>20.149999999999999</v>
          </cell>
          <cell r="I32">
            <v>22.49</v>
          </cell>
          <cell r="J32">
            <v>26.49</v>
          </cell>
          <cell r="K32">
            <v>30.74</v>
          </cell>
          <cell r="L32">
            <v>35.24</v>
          </cell>
          <cell r="M32">
            <v>40.01</v>
          </cell>
          <cell r="N32">
            <v>45.05</v>
          </cell>
          <cell r="O32">
            <v>50.39</v>
          </cell>
          <cell r="P32">
            <v>56.03</v>
          </cell>
          <cell r="Q32">
            <v>62</v>
          </cell>
          <cell r="R32">
            <v>68.319999999999993</v>
          </cell>
          <cell r="S32">
            <v>75.02</v>
          </cell>
          <cell r="T32">
            <v>82.12</v>
          </cell>
          <cell r="U32">
            <v>89.65</v>
          </cell>
          <cell r="V32">
            <v>97.66</v>
          </cell>
          <cell r="W32">
            <v>106.17</v>
          </cell>
          <cell r="X32">
            <v>115.23</v>
          </cell>
          <cell r="Y32">
            <v>124.87</v>
          </cell>
          <cell r="Z32">
            <v>135.13999999999999</v>
          </cell>
          <cell r="AA32">
            <v>146.08000000000001</v>
          </cell>
        </row>
        <row r="33">
          <cell r="C33">
            <v>3.86</v>
          </cell>
          <cell r="D33">
            <v>7.68</v>
          </cell>
          <cell r="E33">
            <v>11.74</v>
          </cell>
          <cell r="F33">
            <v>13.58</v>
          </cell>
          <cell r="G33">
            <v>17.45</v>
          </cell>
          <cell r="H33">
            <v>21.56</v>
          </cell>
          <cell r="I33">
            <v>24.08</v>
          </cell>
          <cell r="J33">
            <v>28.38</v>
          </cell>
          <cell r="K33">
            <v>32.93</v>
          </cell>
          <cell r="L33">
            <v>37.76</v>
          </cell>
          <cell r="M33">
            <v>42.88</v>
          </cell>
          <cell r="N33">
            <v>48.29</v>
          </cell>
          <cell r="O33">
            <v>54.02</v>
          </cell>
          <cell r="P33">
            <v>60.08</v>
          </cell>
          <cell r="Q33">
            <v>66.5</v>
          </cell>
          <cell r="R33">
            <v>73.31</v>
          </cell>
          <cell r="S33">
            <v>80.53</v>
          </cell>
          <cell r="T33">
            <v>88.19</v>
          </cell>
          <cell r="U33">
            <v>96.34</v>
          </cell>
          <cell r="V33">
            <v>105.01</v>
          </cell>
          <cell r="W33">
            <v>114.24</v>
          </cell>
          <cell r="X33">
            <v>124.07</v>
          </cell>
          <cell r="Y33">
            <v>134.54</v>
          </cell>
          <cell r="Z33">
            <v>145.69999999999999</v>
          </cell>
          <cell r="AA33">
            <v>157.59</v>
          </cell>
        </row>
        <row r="34">
          <cell r="C34">
            <v>4.13</v>
          </cell>
          <cell r="D34">
            <v>8.2200000000000006</v>
          </cell>
          <cell r="E34">
            <v>12.57</v>
          </cell>
          <cell r="F34">
            <v>14.54</v>
          </cell>
          <cell r="G34">
            <v>18.7</v>
          </cell>
          <cell r="H34">
            <v>23.11</v>
          </cell>
          <cell r="I34">
            <v>25.81</v>
          </cell>
          <cell r="J34">
            <v>30.43</v>
          </cell>
          <cell r="K34">
            <v>35.32</v>
          </cell>
          <cell r="L34">
            <v>40.5</v>
          </cell>
          <cell r="M34">
            <v>45.99</v>
          </cell>
          <cell r="N34">
            <v>51.8</v>
          </cell>
          <cell r="O34">
            <v>57.96</v>
          </cell>
          <cell r="P34">
            <v>64.48</v>
          </cell>
          <cell r="Q34">
            <v>71.400000000000006</v>
          </cell>
          <cell r="R34">
            <v>78.739999999999995</v>
          </cell>
          <cell r="S34">
            <v>86.54</v>
          </cell>
          <cell r="T34">
            <v>94.84</v>
          </cell>
          <cell r="U34">
            <v>103.67</v>
          </cell>
          <cell r="V34">
            <v>113.07</v>
          </cell>
          <cell r="W34">
            <v>123.09</v>
          </cell>
          <cell r="X34">
            <v>133.77000000000001</v>
          </cell>
          <cell r="Y34">
            <v>145.15</v>
          </cell>
          <cell r="Z34">
            <v>157.28</v>
          </cell>
          <cell r="AA34">
            <v>170.21</v>
          </cell>
        </row>
        <row r="35">
          <cell r="C35">
            <v>4.42</v>
          </cell>
          <cell r="D35">
            <v>8.81</v>
          </cell>
          <cell r="E35">
            <v>13.48</v>
          </cell>
          <cell r="F35">
            <v>15.6</v>
          </cell>
          <cell r="G35">
            <v>20.07</v>
          </cell>
          <cell r="H35">
            <v>24.81</v>
          </cell>
          <cell r="I35">
            <v>27.71</v>
          </cell>
          <cell r="J35">
            <v>32.659999999999997</v>
          </cell>
          <cell r="K35">
            <v>37.909999999999997</v>
          </cell>
          <cell r="L35">
            <v>43.48</v>
          </cell>
          <cell r="M35">
            <v>49.38</v>
          </cell>
          <cell r="N35">
            <v>55.62</v>
          </cell>
          <cell r="O35">
            <v>62.25</v>
          </cell>
          <cell r="P35">
            <v>69.28</v>
          </cell>
          <cell r="Q35">
            <v>76.739999999999995</v>
          </cell>
          <cell r="R35">
            <v>84.68</v>
          </cell>
          <cell r="S35">
            <v>93.12</v>
          </cell>
          <cell r="T35">
            <v>102.11</v>
          </cell>
          <cell r="U35">
            <v>111.69</v>
          </cell>
          <cell r="V35">
            <v>121.9</v>
          </cell>
          <cell r="W35">
            <v>132.79</v>
          </cell>
          <cell r="X35">
            <v>144.41</v>
          </cell>
          <cell r="Y35">
            <v>156.79</v>
          </cell>
          <cell r="Z35">
            <v>169.98</v>
          </cell>
        </row>
        <row r="36">
          <cell r="C36">
            <v>4.75</v>
          </cell>
          <cell r="D36">
            <v>9.4600000000000009</v>
          </cell>
          <cell r="E36">
            <v>14.47</v>
          </cell>
          <cell r="F36">
            <v>16.760000000000002</v>
          </cell>
          <cell r="G36">
            <v>21.55</v>
          </cell>
          <cell r="H36">
            <v>26.65</v>
          </cell>
          <cell r="I36">
            <v>29.76</v>
          </cell>
          <cell r="J36">
            <v>35.08</v>
          </cell>
          <cell r="K36">
            <v>40.72</v>
          </cell>
          <cell r="L36">
            <v>46.7</v>
          </cell>
          <cell r="M36">
            <v>53.04</v>
          </cell>
          <cell r="N36">
            <v>59.77</v>
          </cell>
          <cell r="O36">
            <v>66.91</v>
          </cell>
          <cell r="P36">
            <v>74.5</v>
          </cell>
          <cell r="Q36">
            <v>82.57</v>
          </cell>
          <cell r="R36">
            <v>91.17</v>
          </cell>
          <cell r="S36">
            <v>100.33</v>
          </cell>
          <cell r="T36">
            <v>110.09</v>
          </cell>
          <cell r="U36">
            <v>120.5</v>
          </cell>
          <cell r="V36">
            <v>131.6</v>
          </cell>
          <cell r="W36">
            <v>143.44999999999999</v>
          </cell>
          <cell r="X36">
            <v>156.08000000000001</v>
          </cell>
          <cell r="Y36">
            <v>169.55</v>
          </cell>
        </row>
        <row r="37">
          <cell r="C37">
            <v>5.0999999999999996</v>
          </cell>
          <cell r="D37">
            <v>10.17</v>
          </cell>
          <cell r="E37">
            <v>15.56</v>
          </cell>
          <cell r="F37">
            <v>18.010000000000002</v>
          </cell>
          <cell r="G37">
            <v>23.17</v>
          </cell>
          <cell r="H37">
            <v>28.64</v>
          </cell>
          <cell r="I37">
            <v>31.98</v>
          </cell>
          <cell r="J37">
            <v>37.700000000000003</v>
          </cell>
          <cell r="K37">
            <v>43.76</v>
          </cell>
          <cell r="L37">
            <v>50.2</v>
          </cell>
          <cell r="M37">
            <v>57.03</v>
          </cell>
          <cell r="N37">
            <v>64.28</v>
          </cell>
          <cell r="O37">
            <v>72</v>
          </cell>
          <cell r="P37">
            <v>80.209999999999994</v>
          </cell>
          <cell r="Q37">
            <v>88.96</v>
          </cell>
          <cell r="R37">
            <v>98.28</v>
          </cell>
          <cell r="S37">
            <v>108.23</v>
          </cell>
          <cell r="T37">
            <v>118.84</v>
          </cell>
          <cell r="U37">
            <v>130.16999999999999</v>
          </cell>
          <cell r="V37">
            <v>142.26</v>
          </cell>
          <cell r="W37">
            <v>155.15</v>
          </cell>
          <cell r="X37">
            <v>168.9</v>
          </cell>
        </row>
        <row r="38">
          <cell r="C38">
            <v>5.49</v>
          </cell>
          <cell r="D38">
            <v>10.93</v>
          </cell>
          <cell r="E38">
            <v>16.73</v>
          </cell>
          <cell r="F38">
            <v>19.37</v>
          </cell>
          <cell r="G38">
            <v>24.9</v>
          </cell>
          <cell r="H38">
            <v>30.78</v>
          </cell>
          <cell r="I38">
            <v>34.380000000000003</v>
          </cell>
          <cell r="J38">
            <v>40.53</v>
          </cell>
          <cell r="K38">
            <v>47.05</v>
          </cell>
          <cell r="L38">
            <v>53.99</v>
          </cell>
          <cell r="M38">
            <v>61.36</v>
          </cell>
          <cell r="N38">
            <v>69.2</v>
          </cell>
          <cell r="O38">
            <v>77.55</v>
          </cell>
          <cell r="P38">
            <v>86.46</v>
          </cell>
          <cell r="Q38">
            <v>95.96</v>
          </cell>
          <cell r="R38">
            <v>106.09</v>
          </cell>
          <cell r="S38">
            <v>116.91</v>
          </cell>
          <cell r="T38">
            <v>128.47</v>
          </cell>
          <cell r="U38">
            <v>140.80000000000001</v>
          </cell>
          <cell r="V38">
            <v>153.97</v>
          </cell>
          <cell r="W38">
            <v>168.01</v>
          </cell>
        </row>
        <row r="39">
          <cell r="C39">
            <v>5.9</v>
          </cell>
          <cell r="D39">
            <v>11.76</v>
          </cell>
          <cell r="E39">
            <v>17.989999999999998</v>
          </cell>
          <cell r="F39">
            <v>20.82</v>
          </cell>
          <cell r="G39">
            <v>26.78</v>
          </cell>
          <cell r="H39">
            <v>33.1</v>
          </cell>
          <cell r="I39">
            <v>36.97</v>
          </cell>
          <cell r="J39">
            <v>43.59</v>
          </cell>
          <cell r="K39">
            <v>50.63</v>
          </cell>
          <cell r="L39">
            <v>58.12</v>
          </cell>
          <cell r="M39">
            <v>66.09</v>
          </cell>
          <cell r="N39">
            <v>74.59</v>
          </cell>
          <cell r="O39">
            <v>83.65</v>
          </cell>
          <cell r="P39">
            <v>93.32</v>
          </cell>
          <cell r="Q39">
            <v>103.65</v>
          </cell>
          <cell r="R39">
            <v>114.69</v>
          </cell>
          <cell r="S39">
            <v>126.47</v>
          </cell>
          <cell r="T39">
            <v>139.06</v>
          </cell>
          <cell r="U39">
            <v>152.51</v>
          </cell>
          <cell r="V39">
            <v>166.85</v>
          </cell>
        </row>
        <row r="40">
          <cell r="C40">
            <v>6.35</v>
          </cell>
          <cell r="D40">
            <v>12.65</v>
          </cell>
          <cell r="E40">
            <v>19.350000000000001</v>
          </cell>
          <cell r="F40">
            <v>22.4</v>
          </cell>
          <cell r="G40">
            <v>28.8</v>
          </cell>
          <cell r="H40">
            <v>35.6</v>
          </cell>
          <cell r="I40">
            <v>39.78</v>
          </cell>
          <cell r="J40">
            <v>46.92</v>
          </cell>
          <cell r="K40">
            <v>54.53</v>
          </cell>
          <cell r="L40">
            <v>62.64</v>
          </cell>
          <cell r="M40">
            <v>71.28</v>
          </cell>
          <cell r="N40">
            <v>80.510000000000005</v>
          </cell>
          <cell r="O40">
            <v>90.36</v>
          </cell>
          <cell r="P40">
            <v>100.89</v>
          </cell>
          <cell r="Q40">
            <v>112.15</v>
          </cell>
          <cell r="R40">
            <v>124.17</v>
          </cell>
          <cell r="S40">
            <v>137.02000000000001</v>
          </cell>
          <cell r="T40">
            <v>150.75</v>
          </cell>
          <cell r="U40">
            <v>165.41</v>
          </cell>
        </row>
        <row r="41">
          <cell r="C41">
            <v>6.83</v>
          </cell>
          <cell r="D41">
            <v>13.61</v>
          </cell>
          <cell r="E41">
            <v>20.81</v>
          </cell>
          <cell r="F41">
            <v>24.1</v>
          </cell>
          <cell r="G41">
            <v>30.99</v>
          </cell>
          <cell r="H41">
            <v>38.33</v>
          </cell>
          <cell r="I41">
            <v>42.85</v>
          </cell>
          <cell r="J41">
            <v>50.58</v>
          </cell>
          <cell r="K41">
            <v>58.82</v>
          </cell>
          <cell r="L41">
            <v>67.61</v>
          </cell>
          <cell r="M41">
            <v>77.010000000000005</v>
          </cell>
          <cell r="N41">
            <v>87.05</v>
          </cell>
          <cell r="O41">
            <v>97.79</v>
          </cell>
          <cell r="P41">
            <v>109.27</v>
          </cell>
          <cell r="Q41">
            <v>121.54</v>
          </cell>
          <cell r="R41">
            <v>134.66</v>
          </cell>
          <cell r="S41">
            <v>148.68</v>
          </cell>
          <cell r="T41">
            <v>163.66</v>
          </cell>
        </row>
        <row r="42">
          <cell r="C42">
            <v>7.35</v>
          </cell>
          <cell r="D42">
            <v>14.65</v>
          </cell>
          <cell r="E42">
            <v>22.41</v>
          </cell>
          <cell r="F42">
            <v>25.95</v>
          </cell>
          <cell r="G42">
            <v>33.39</v>
          </cell>
          <cell r="H42">
            <v>41.33</v>
          </cell>
          <cell r="I42">
            <v>46.23</v>
          </cell>
          <cell r="J42">
            <v>54.61</v>
          </cell>
          <cell r="K42">
            <v>63.56</v>
          </cell>
          <cell r="L42">
            <v>73.13</v>
          </cell>
          <cell r="M42">
            <v>83.36</v>
          </cell>
          <cell r="N42">
            <v>94.31</v>
          </cell>
          <cell r="O42">
            <v>106.02</v>
          </cell>
          <cell r="P42">
            <v>118.55</v>
          </cell>
          <cell r="Q42">
            <v>131.94999999999999</v>
          </cell>
          <cell r="R42">
            <v>146.28</v>
          </cell>
          <cell r="S42">
            <v>161.59</v>
          </cell>
        </row>
        <row r="43">
          <cell r="C43">
            <v>7.92</v>
          </cell>
          <cell r="D43">
            <v>15.78</v>
          </cell>
          <cell r="E43">
            <v>24.16</v>
          </cell>
          <cell r="F43">
            <v>27.99</v>
          </cell>
          <cell r="G43">
            <v>36.04</v>
          </cell>
          <cell r="H43">
            <v>44.64</v>
          </cell>
          <cell r="I43">
            <v>49.98</v>
          </cell>
          <cell r="J43">
            <v>59.09</v>
          </cell>
          <cell r="K43">
            <v>68.84</v>
          </cell>
          <cell r="L43">
            <v>79.27</v>
          </cell>
          <cell r="M43">
            <v>90.44</v>
          </cell>
          <cell r="N43">
            <v>102.39</v>
          </cell>
          <cell r="O43">
            <v>115.19</v>
          </cell>
          <cell r="P43">
            <v>128.88</v>
          </cell>
          <cell r="Q43">
            <v>143.52000000000001</v>
          </cell>
          <cell r="R43">
            <v>159.16999999999999</v>
          </cell>
        </row>
        <row r="44">
          <cell r="C44">
            <v>8.5399999999999991</v>
          </cell>
          <cell r="D44">
            <v>17.04</v>
          </cell>
          <cell r="E44">
            <v>26.09</v>
          </cell>
          <cell r="F44">
            <v>30.26</v>
          </cell>
          <cell r="G44">
            <v>39</v>
          </cell>
          <cell r="H44">
            <v>48.34</v>
          </cell>
          <cell r="I44">
            <v>54.17</v>
          </cell>
          <cell r="J44">
            <v>64.099999999999994</v>
          </cell>
          <cell r="K44">
            <v>74.739999999999995</v>
          </cell>
          <cell r="L44">
            <v>86.14</v>
          </cell>
          <cell r="M44">
            <v>98.34</v>
          </cell>
          <cell r="N44">
            <v>111.41</v>
          </cell>
          <cell r="O44">
            <v>125.41</v>
          </cell>
          <cell r="P44">
            <v>140.38</v>
          </cell>
          <cell r="Q44">
            <v>156.38999999999999</v>
          </cell>
        </row>
        <row r="45">
          <cell r="C45">
            <v>9.24</v>
          </cell>
          <cell r="D45">
            <v>18.440000000000001</v>
          </cell>
          <cell r="E45">
            <v>28.26</v>
          </cell>
          <cell r="F45">
            <v>32.799999999999997</v>
          </cell>
          <cell r="G45">
            <v>42.31</v>
          </cell>
          <cell r="H45">
            <v>52.49</v>
          </cell>
          <cell r="I45">
            <v>58.87</v>
          </cell>
          <cell r="J45">
            <v>69.72</v>
          </cell>
          <cell r="K45">
            <v>81.36</v>
          </cell>
          <cell r="L45">
            <v>93.83</v>
          </cell>
          <cell r="M45">
            <v>107.19</v>
          </cell>
          <cell r="N45">
            <v>121.5</v>
          </cell>
          <cell r="O45">
            <v>136.81</v>
          </cell>
          <cell r="P45">
            <v>153.19</v>
          </cell>
        </row>
        <row r="46">
          <cell r="C46">
            <v>10.02</v>
          </cell>
          <cell r="D46">
            <v>20.010000000000002</v>
          </cell>
          <cell r="E46">
            <v>30.7</v>
          </cell>
          <cell r="F46">
            <v>35.659999999999997</v>
          </cell>
          <cell r="G46">
            <v>46.04</v>
          </cell>
          <cell r="H46">
            <v>57.17</v>
          </cell>
          <cell r="I46">
            <v>64.17</v>
          </cell>
          <cell r="J46">
            <v>76.05</v>
          </cell>
          <cell r="K46">
            <v>88.79</v>
          </cell>
          <cell r="L46">
            <v>102.45</v>
          </cell>
          <cell r="M46">
            <v>117.09</v>
          </cell>
          <cell r="N46">
            <v>132.76</v>
          </cell>
          <cell r="O46">
            <v>149.53</v>
          </cell>
        </row>
        <row r="47">
          <cell r="C47">
            <v>10.91</v>
          </cell>
          <cell r="D47">
            <v>21.79</v>
          </cell>
          <cell r="E47">
            <v>33.46</v>
          </cell>
          <cell r="F47">
            <v>38.9</v>
          </cell>
          <cell r="G47">
            <v>50.26</v>
          </cell>
          <cell r="H47">
            <v>62.45</v>
          </cell>
          <cell r="I47">
            <v>70.13</v>
          </cell>
          <cell r="J47">
            <v>83.16</v>
          </cell>
          <cell r="K47">
            <v>97.14</v>
          </cell>
          <cell r="L47">
            <v>112.12</v>
          </cell>
          <cell r="M47">
            <v>128.16</v>
          </cell>
          <cell r="N47">
            <v>145.34</v>
          </cell>
        </row>
        <row r="48">
          <cell r="C48">
            <v>11.91</v>
          </cell>
          <cell r="D48">
            <v>23.81</v>
          </cell>
          <cell r="E48">
            <v>36.58</v>
          </cell>
          <cell r="F48">
            <v>42.56</v>
          </cell>
          <cell r="G48">
            <v>55.02</v>
          </cell>
          <cell r="H48">
            <v>68.39</v>
          </cell>
          <cell r="I48">
            <v>76.84</v>
          </cell>
          <cell r="J48">
            <v>91.15</v>
          </cell>
          <cell r="K48">
            <v>106.49</v>
          </cell>
          <cell r="L48">
            <v>122.93</v>
          </cell>
          <cell r="M48">
            <v>140.54</v>
          </cell>
        </row>
        <row r="49">
          <cell r="C49">
            <v>13.05</v>
          </cell>
          <cell r="D49">
            <v>26.1</v>
          </cell>
          <cell r="E49">
            <v>40.119999999999997</v>
          </cell>
          <cell r="F49">
            <v>46.69</v>
          </cell>
          <cell r="G49">
            <v>60.38</v>
          </cell>
          <cell r="H49">
            <v>75.09</v>
          </cell>
          <cell r="I49">
            <v>84.39</v>
          </cell>
          <cell r="J49">
            <v>100.11</v>
          </cell>
          <cell r="K49">
            <v>116.97</v>
          </cell>
          <cell r="L49">
            <v>135.02000000000001</v>
          </cell>
        </row>
        <row r="50">
          <cell r="C50">
            <v>14.34</v>
          </cell>
          <cell r="D50">
            <v>28.68</v>
          </cell>
          <cell r="E50">
            <v>44.11</v>
          </cell>
          <cell r="F50">
            <v>51.35</v>
          </cell>
          <cell r="G50">
            <v>66.42</v>
          </cell>
          <cell r="H50">
            <v>82.61</v>
          </cell>
          <cell r="I50">
            <v>92.84</v>
          </cell>
          <cell r="J50">
            <v>110.14</v>
          </cell>
          <cell r="K50">
            <v>128.66999999999999</v>
          </cell>
        </row>
        <row r="51">
          <cell r="C51">
            <v>15.8</v>
          </cell>
          <cell r="D51">
            <v>31.6</v>
          </cell>
          <cell r="E51">
            <v>48.61</v>
          </cell>
          <cell r="F51">
            <v>56.59</v>
          </cell>
          <cell r="G51">
            <v>73.209999999999994</v>
          </cell>
          <cell r="H51">
            <v>91.05</v>
          </cell>
          <cell r="I51">
            <v>102.31</v>
          </cell>
          <cell r="J51">
            <v>121.35</v>
          </cell>
        </row>
        <row r="52">
          <cell r="C52">
            <v>17.440000000000001</v>
          </cell>
          <cell r="D52">
            <v>34.89</v>
          </cell>
          <cell r="E52">
            <v>53.67</v>
          </cell>
          <cell r="F52">
            <v>62.48</v>
          </cell>
          <cell r="G52">
            <v>80.819999999999993</v>
          </cell>
          <cell r="H52">
            <v>100.5</v>
          </cell>
          <cell r="I52">
            <v>112.9</v>
          </cell>
        </row>
        <row r="53">
          <cell r="C53">
            <v>19.29</v>
          </cell>
          <cell r="D53">
            <v>38.6</v>
          </cell>
          <cell r="E53">
            <v>59.36</v>
          </cell>
          <cell r="F53">
            <v>69.099999999999994</v>
          </cell>
          <cell r="G53">
            <v>89.36</v>
          </cell>
          <cell r="H53">
            <v>111.08</v>
          </cell>
        </row>
        <row r="54">
          <cell r="C54">
            <v>21.38</v>
          </cell>
          <cell r="D54">
            <v>42.77</v>
          </cell>
          <cell r="E54">
            <v>65.760000000000005</v>
          </cell>
          <cell r="F54">
            <v>76.53</v>
          </cell>
          <cell r="G54">
            <v>98.93</v>
          </cell>
        </row>
        <row r="60">
          <cell r="C60">
            <v>0.52</v>
          </cell>
          <cell r="D60">
            <v>1.02</v>
          </cell>
          <cell r="E60">
            <v>1.55</v>
          </cell>
          <cell r="F60">
            <v>1.61</v>
          </cell>
          <cell r="G60">
            <v>2.04</v>
          </cell>
          <cell r="H60">
            <v>2.4900000000000002</v>
          </cell>
          <cell r="I60">
            <v>2.74</v>
          </cell>
          <cell r="J60">
            <v>3.19</v>
          </cell>
          <cell r="K60">
            <v>3.64</v>
          </cell>
          <cell r="L60">
            <v>4.1100000000000003</v>
          </cell>
          <cell r="M60">
            <v>4.58</v>
          </cell>
          <cell r="N60">
            <v>5.07</v>
          </cell>
          <cell r="O60">
            <v>5.57</v>
          </cell>
          <cell r="P60">
            <v>6.08</v>
          </cell>
          <cell r="Q60">
            <v>6.61</v>
          </cell>
          <cell r="R60">
            <v>7.15</v>
          </cell>
          <cell r="S60">
            <v>7.7</v>
          </cell>
          <cell r="T60">
            <v>8.26</v>
          </cell>
          <cell r="U60">
            <v>8.85</v>
          </cell>
          <cell r="V60">
            <v>9.4499999999999993</v>
          </cell>
          <cell r="W60">
            <v>10.08</v>
          </cell>
          <cell r="X60">
            <v>10.73</v>
          </cell>
          <cell r="Y60">
            <v>11.41</v>
          </cell>
          <cell r="Z60">
            <v>12.12</v>
          </cell>
          <cell r="AA60">
            <v>12.87</v>
          </cell>
        </row>
        <row r="61">
          <cell r="C61">
            <v>0.54</v>
          </cell>
          <cell r="D61">
            <v>1.06</v>
          </cell>
          <cell r="E61">
            <v>1.6</v>
          </cell>
          <cell r="F61">
            <v>1.66</v>
          </cell>
          <cell r="G61">
            <v>2.11</v>
          </cell>
          <cell r="H61">
            <v>2.57</v>
          </cell>
          <cell r="I61">
            <v>2.83</v>
          </cell>
          <cell r="J61">
            <v>3.28</v>
          </cell>
          <cell r="K61">
            <v>3.75</v>
          </cell>
          <cell r="L61">
            <v>4.2300000000000004</v>
          </cell>
          <cell r="M61">
            <v>4.72</v>
          </cell>
          <cell r="N61">
            <v>5.22</v>
          </cell>
          <cell r="O61">
            <v>5.73</v>
          </cell>
          <cell r="P61">
            <v>6.26</v>
          </cell>
          <cell r="Q61">
            <v>6.79</v>
          </cell>
          <cell r="R61">
            <v>7.35</v>
          </cell>
          <cell r="S61">
            <v>7.92</v>
          </cell>
          <cell r="T61">
            <v>8.51</v>
          </cell>
          <cell r="U61">
            <v>9.11</v>
          </cell>
          <cell r="V61">
            <v>9.75</v>
          </cell>
          <cell r="W61">
            <v>10.4</v>
          </cell>
          <cell r="X61">
            <v>11.09</v>
          </cell>
          <cell r="Y61">
            <v>11.81</v>
          </cell>
          <cell r="Z61">
            <v>12.56</v>
          </cell>
          <cell r="AA61">
            <v>13.36</v>
          </cell>
        </row>
        <row r="62">
          <cell r="C62">
            <v>0.55000000000000004</v>
          </cell>
          <cell r="D62">
            <v>1.0900000000000001</v>
          </cell>
          <cell r="E62">
            <v>1.65</v>
          </cell>
          <cell r="F62">
            <v>1.72</v>
          </cell>
          <cell r="G62">
            <v>2.1800000000000002</v>
          </cell>
          <cell r="H62">
            <v>2.65</v>
          </cell>
          <cell r="I62">
            <v>2.91</v>
          </cell>
          <cell r="J62">
            <v>3.38</v>
          </cell>
          <cell r="K62">
            <v>3.86</v>
          </cell>
          <cell r="L62">
            <v>4.34</v>
          </cell>
          <cell r="M62">
            <v>4.84</v>
          </cell>
          <cell r="N62">
            <v>5.36</v>
          </cell>
          <cell r="O62">
            <v>5.88</v>
          </cell>
          <cell r="P62">
            <v>6.42</v>
          </cell>
          <cell r="Q62">
            <v>6.98</v>
          </cell>
          <cell r="R62">
            <v>7.55</v>
          </cell>
          <cell r="S62">
            <v>8.14</v>
          </cell>
          <cell r="T62">
            <v>8.76</v>
          </cell>
          <cell r="U62">
            <v>9.39</v>
          </cell>
          <cell r="V62">
            <v>10.06</v>
          </cell>
          <cell r="W62">
            <v>10.75</v>
          </cell>
          <cell r="X62">
            <v>11.48</v>
          </cell>
          <cell r="Y62">
            <v>12.24</v>
          </cell>
          <cell r="Z62">
            <v>13.05</v>
          </cell>
          <cell r="AA62">
            <v>13.89</v>
          </cell>
        </row>
        <row r="63">
          <cell r="C63">
            <v>0.56999999999999995</v>
          </cell>
          <cell r="D63">
            <v>1.1299999999999999</v>
          </cell>
          <cell r="E63">
            <v>1.7</v>
          </cell>
          <cell r="F63">
            <v>1.77</v>
          </cell>
          <cell r="G63">
            <v>2.2400000000000002</v>
          </cell>
          <cell r="H63">
            <v>2.72</v>
          </cell>
          <cell r="I63">
            <v>2.99</v>
          </cell>
          <cell r="J63">
            <v>3.47</v>
          </cell>
          <cell r="K63">
            <v>3.96</v>
          </cell>
          <cell r="L63">
            <v>4.46</v>
          </cell>
          <cell r="M63">
            <v>4.97</v>
          </cell>
          <cell r="N63">
            <v>5.5</v>
          </cell>
          <cell r="O63">
            <v>6.04</v>
          </cell>
          <cell r="P63">
            <v>6.6</v>
          </cell>
          <cell r="Q63">
            <v>7.17</v>
          </cell>
          <cell r="R63">
            <v>7.76</v>
          </cell>
          <cell r="S63">
            <v>8.3800000000000008</v>
          </cell>
          <cell r="T63">
            <v>9.02</v>
          </cell>
          <cell r="U63">
            <v>9.69</v>
          </cell>
          <cell r="V63">
            <v>10.39</v>
          </cell>
          <cell r="W63">
            <v>11.13</v>
          </cell>
          <cell r="X63">
            <v>11.9</v>
          </cell>
          <cell r="Y63">
            <v>12.72</v>
          </cell>
          <cell r="Z63">
            <v>13.57</v>
          </cell>
          <cell r="AA63">
            <v>14.48</v>
          </cell>
        </row>
        <row r="64">
          <cell r="C64">
            <v>0.59</v>
          </cell>
          <cell r="D64">
            <v>1.1599999999999999</v>
          </cell>
          <cell r="E64">
            <v>1.75</v>
          </cell>
          <cell r="F64">
            <v>1.82</v>
          </cell>
          <cell r="G64">
            <v>2.2999999999999998</v>
          </cell>
          <cell r="H64">
            <v>2.8</v>
          </cell>
          <cell r="I64">
            <v>3.07</v>
          </cell>
          <cell r="J64">
            <v>3.56</v>
          </cell>
          <cell r="K64">
            <v>4.0599999999999996</v>
          </cell>
          <cell r="L64">
            <v>4.57</v>
          </cell>
          <cell r="M64">
            <v>5.09</v>
          </cell>
          <cell r="N64">
            <v>5.64</v>
          </cell>
          <cell r="O64">
            <v>6.19</v>
          </cell>
          <cell r="P64">
            <v>6.77</v>
          </cell>
          <cell r="Q64">
            <v>7.37</v>
          </cell>
          <cell r="R64">
            <v>7.99</v>
          </cell>
          <cell r="S64">
            <v>8.64</v>
          </cell>
          <cell r="T64">
            <v>9.31</v>
          </cell>
          <cell r="U64">
            <v>10.02</v>
          </cell>
          <cell r="V64">
            <v>10.76</v>
          </cell>
          <cell r="W64">
            <v>11.54</v>
          </cell>
          <cell r="X64">
            <v>12.37</v>
          </cell>
          <cell r="Y64">
            <v>13.24</v>
          </cell>
          <cell r="Z64">
            <v>14.16</v>
          </cell>
          <cell r="AA64">
            <v>15.13</v>
          </cell>
        </row>
        <row r="65">
          <cell r="C65">
            <v>0.6</v>
          </cell>
          <cell r="D65">
            <v>1.19</v>
          </cell>
          <cell r="E65">
            <v>1.8</v>
          </cell>
          <cell r="F65">
            <v>1.86</v>
          </cell>
          <cell r="G65">
            <v>2.35</v>
          </cell>
          <cell r="H65">
            <v>2.86</v>
          </cell>
          <cell r="I65">
            <v>3.14</v>
          </cell>
          <cell r="J65">
            <v>3.64</v>
          </cell>
          <cell r="K65">
            <v>4.1500000000000004</v>
          </cell>
          <cell r="L65">
            <v>4.68</v>
          </cell>
          <cell r="M65">
            <v>5.22</v>
          </cell>
          <cell r="N65">
            <v>5.78</v>
          </cell>
          <cell r="O65">
            <v>6.36</v>
          </cell>
          <cell r="P65">
            <v>6.96</v>
          </cell>
          <cell r="Q65">
            <v>7.58</v>
          </cell>
          <cell r="R65">
            <v>8.23</v>
          </cell>
          <cell r="S65">
            <v>8.91</v>
          </cell>
          <cell r="T65">
            <v>9.6300000000000008</v>
          </cell>
          <cell r="U65">
            <v>10.38</v>
          </cell>
          <cell r="V65">
            <v>11.17</v>
          </cell>
          <cell r="W65">
            <v>12</v>
          </cell>
          <cell r="X65">
            <v>12.88</v>
          </cell>
          <cell r="Y65">
            <v>13.81</v>
          </cell>
          <cell r="Z65">
            <v>14.8</v>
          </cell>
          <cell r="AA65">
            <v>15.84</v>
          </cell>
        </row>
        <row r="66">
          <cell r="C66">
            <v>0.62</v>
          </cell>
          <cell r="D66">
            <v>1.22</v>
          </cell>
          <cell r="E66">
            <v>1.84</v>
          </cell>
          <cell r="F66">
            <v>1.9</v>
          </cell>
          <cell r="G66">
            <v>2.41</v>
          </cell>
          <cell r="H66">
            <v>2.93</v>
          </cell>
          <cell r="I66">
            <v>3.22</v>
          </cell>
          <cell r="J66">
            <v>3.73</v>
          </cell>
          <cell r="K66">
            <v>4.25</v>
          </cell>
          <cell r="L66">
            <v>4.79</v>
          </cell>
          <cell r="M66">
            <v>5.35</v>
          </cell>
          <cell r="N66">
            <v>5.93</v>
          </cell>
          <cell r="O66">
            <v>6.54</v>
          </cell>
          <cell r="P66">
            <v>7.16</v>
          </cell>
          <cell r="Q66">
            <v>7.82</v>
          </cell>
          <cell r="R66">
            <v>8.5</v>
          </cell>
          <cell r="S66">
            <v>9.2200000000000006</v>
          </cell>
          <cell r="T66">
            <v>9.98</v>
          </cell>
          <cell r="U66">
            <v>10.78</v>
          </cell>
          <cell r="V66">
            <v>11.62</v>
          </cell>
          <cell r="W66">
            <v>12.51</v>
          </cell>
          <cell r="X66">
            <v>13.46</v>
          </cell>
          <cell r="Y66">
            <v>14.46</v>
          </cell>
          <cell r="Z66">
            <v>15.52</v>
          </cell>
          <cell r="AA66">
            <v>16.64</v>
          </cell>
        </row>
        <row r="67">
          <cell r="C67">
            <v>0.63</v>
          </cell>
          <cell r="D67">
            <v>1.25</v>
          </cell>
          <cell r="E67">
            <v>1.88</v>
          </cell>
          <cell r="F67">
            <v>1.95</v>
          </cell>
          <cell r="G67">
            <v>2.46</v>
          </cell>
          <cell r="H67">
            <v>3</v>
          </cell>
          <cell r="I67">
            <v>3.29</v>
          </cell>
          <cell r="J67">
            <v>3.81</v>
          </cell>
          <cell r="K67">
            <v>4.3600000000000003</v>
          </cell>
          <cell r="L67">
            <v>4.92</v>
          </cell>
          <cell r="M67">
            <v>5.5</v>
          </cell>
          <cell r="N67">
            <v>6.1</v>
          </cell>
          <cell r="O67">
            <v>6.73</v>
          </cell>
          <cell r="P67">
            <v>7.39</v>
          </cell>
          <cell r="Q67">
            <v>8.08</v>
          </cell>
          <cell r="R67">
            <v>8.8000000000000007</v>
          </cell>
          <cell r="S67">
            <v>9.57</v>
          </cell>
          <cell r="T67">
            <v>10.38</v>
          </cell>
          <cell r="U67">
            <v>11.23</v>
          </cell>
          <cell r="V67">
            <v>12.13</v>
          </cell>
          <cell r="W67">
            <v>13.09</v>
          </cell>
          <cell r="X67">
            <v>14.11</v>
          </cell>
          <cell r="Y67">
            <v>15.18</v>
          </cell>
          <cell r="Z67">
            <v>16.32</v>
          </cell>
          <cell r="AA67">
            <v>17.53</v>
          </cell>
        </row>
        <row r="68">
          <cell r="C68">
            <v>0.65</v>
          </cell>
          <cell r="D68">
            <v>1.28</v>
          </cell>
          <cell r="E68">
            <v>1.92</v>
          </cell>
          <cell r="F68">
            <v>1.99</v>
          </cell>
          <cell r="G68">
            <v>2.52</v>
          </cell>
          <cell r="H68">
            <v>3.06</v>
          </cell>
          <cell r="I68">
            <v>3.37</v>
          </cell>
          <cell r="J68">
            <v>3.91</v>
          </cell>
          <cell r="K68">
            <v>4.47</v>
          </cell>
          <cell r="L68">
            <v>5.05</v>
          </cell>
          <cell r="M68">
            <v>5.66</v>
          </cell>
          <cell r="N68">
            <v>6.29</v>
          </cell>
          <cell r="O68">
            <v>6.95</v>
          </cell>
          <cell r="P68">
            <v>7.65</v>
          </cell>
          <cell r="Q68">
            <v>8.3800000000000008</v>
          </cell>
          <cell r="R68">
            <v>9.15</v>
          </cell>
          <cell r="S68">
            <v>9.9600000000000009</v>
          </cell>
          <cell r="T68">
            <v>10.83</v>
          </cell>
          <cell r="U68">
            <v>11.74</v>
          </cell>
          <cell r="V68">
            <v>12.71</v>
          </cell>
          <cell r="W68">
            <v>13.74</v>
          </cell>
          <cell r="X68">
            <v>14.83</v>
          </cell>
          <cell r="Y68">
            <v>15.99</v>
          </cell>
          <cell r="Z68">
            <v>17.22</v>
          </cell>
          <cell r="AA68">
            <v>18.52</v>
          </cell>
        </row>
        <row r="69">
          <cell r="C69">
            <v>0.66</v>
          </cell>
          <cell r="D69">
            <v>1.3</v>
          </cell>
          <cell r="E69">
            <v>1.96</v>
          </cell>
          <cell r="F69">
            <v>2.04</v>
          </cell>
          <cell r="G69">
            <v>2.58</v>
          </cell>
          <cell r="H69">
            <v>3.14</v>
          </cell>
          <cell r="I69">
            <v>3.45</v>
          </cell>
          <cell r="J69">
            <v>4.01</v>
          </cell>
          <cell r="K69">
            <v>4.5999999999999996</v>
          </cell>
          <cell r="L69">
            <v>5.2</v>
          </cell>
          <cell r="M69">
            <v>5.84</v>
          </cell>
          <cell r="N69">
            <v>6.5</v>
          </cell>
          <cell r="O69">
            <v>7.2</v>
          </cell>
          <cell r="P69">
            <v>7.94</v>
          </cell>
          <cell r="Q69">
            <v>8.7200000000000006</v>
          </cell>
          <cell r="R69">
            <v>9.5399999999999991</v>
          </cell>
          <cell r="S69">
            <v>10.42</v>
          </cell>
          <cell r="T69">
            <v>11.34</v>
          </cell>
          <cell r="U69">
            <v>12.32</v>
          </cell>
          <cell r="V69">
            <v>13.37</v>
          </cell>
          <cell r="W69">
            <v>14.47</v>
          </cell>
          <cell r="X69">
            <v>15.65</v>
          </cell>
          <cell r="Y69">
            <v>16.89</v>
          </cell>
          <cell r="Z69">
            <v>18.22</v>
          </cell>
          <cell r="AA69">
            <v>19.62</v>
          </cell>
        </row>
        <row r="70">
          <cell r="C70">
            <v>0.68</v>
          </cell>
          <cell r="D70">
            <v>1.33</v>
          </cell>
          <cell r="E70">
            <v>2.0099999999999998</v>
          </cell>
          <cell r="F70">
            <v>2.09</v>
          </cell>
          <cell r="G70">
            <v>2.64</v>
          </cell>
          <cell r="H70">
            <v>3.22</v>
          </cell>
          <cell r="I70">
            <v>3.55</v>
          </cell>
          <cell r="J70">
            <v>4.13</v>
          </cell>
          <cell r="K70">
            <v>4.74</v>
          </cell>
          <cell r="L70">
            <v>5.38</v>
          </cell>
          <cell r="M70">
            <v>6.05</v>
          </cell>
          <cell r="N70">
            <v>6.75</v>
          </cell>
          <cell r="O70">
            <v>7.5</v>
          </cell>
          <cell r="P70">
            <v>8.2799999999999994</v>
          </cell>
          <cell r="Q70">
            <v>9.11</v>
          </cell>
          <cell r="R70">
            <v>10</v>
          </cell>
          <cell r="S70">
            <v>10.93</v>
          </cell>
          <cell r="T70">
            <v>11.93</v>
          </cell>
          <cell r="U70">
            <v>12.99</v>
          </cell>
          <cell r="V70">
            <v>14.11</v>
          </cell>
          <cell r="W70">
            <v>15.3</v>
          </cell>
          <cell r="X70">
            <v>16.559999999999999</v>
          </cell>
          <cell r="Y70">
            <v>17.91</v>
          </cell>
          <cell r="Z70">
            <v>19.34</v>
          </cell>
          <cell r="AA70">
            <v>20.86</v>
          </cell>
        </row>
        <row r="71">
          <cell r="C71">
            <v>0.69</v>
          </cell>
          <cell r="D71">
            <v>1.37</v>
          </cell>
          <cell r="E71">
            <v>2.06</v>
          </cell>
          <cell r="F71">
            <v>2.14</v>
          </cell>
          <cell r="G71">
            <v>2.72</v>
          </cell>
          <cell r="H71">
            <v>3.32</v>
          </cell>
          <cell r="I71">
            <v>3.66</v>
          </cell>
          <cell r="J71">
            <v>4.2699999999999996</v>
          </cell>
          <cell r="K71">
            <v>4.91</v>
          </cell>
          <cell r="L71">
            <v>5.58</v>
          </cell>
          <cell r="M71">
            <v>6.29</v>
          </cell>
          <cell r="N71">
            <v>7.04</v>
          </cell>
          <cell r="O71">
            <v>7.84</v>
          </cell>
          <cell r="P71">
            <v>8.68</v>
          </cell>
          <cell r="Q71">
            <v>9.57</v>
          </cell>
          <cell r="R71">
            <v>10.52</v>
          </cell>
          <cell r="S71">
            <v>11.53</v>
          </cell>
          <cell r="T71">
            <v>12.6</v>
          </cell>
          <cell r="U71">
            <v>13.73</v>
          </cell>
          <cell r="V71">
            <v>14.94</v>
          </cell>
          <cell r="W71">
            <v>16.23</v>
          </cell>
          <cell r="X71">
            <v>17.59</v>
          </cell>
          <cell r="Y71">
            <v>19.05</v>
          </cell>
          <cell r="Z71">
            <v>20.59</v>
          </cell>
          <cell r="AA71">
            <v>22.24</v>
          </cell>
        </row>
        <row r="72">
          <cell r="C72">
            <v>0.71</v>
          </cell>
          <cell r="D72">
            <v>1.4</v>
          </cell>
          <cell r="E72">
            <v>2.12</v>
          </cell>
          <cell r="F72">
            <v>2.21</v>
          </cell>
          <cell r="G72">
            <v>2.81</v>
          </cell>
          <cell r="H72">
            <v>3.43</v>
          </cell>
          <cell r="I72">
            <v>3.8</v>
          </cell>
          <cell r="J72">
            <v>4.4400000000000004</v>
          </cell>
          <cell r="K72">
            <v>5.12</v>
          </cell>
          <cell r="L72">
            <v>5.83</v>
          </cell>
          <cell r="M72">
            <v>6.58</v>
          </cell>
          <cell r="N72">
            <v>7.38</v>
          </cell>
          <cell r="O72">
            <v>8.23</v>
          </cell>
          <cell r="P72">
            <v>9.14</v>
          </cell>
          <cell r="Q72">
            <v>10.1</v>
          </cell>
          <cell r="R72">
            <v>11.12</v>
          </cell>
          <cell r="S72">
            <v>12.2</v>
          </cell>
          <cell r="T72">
            <v>13.35</v>
          </cell>
          <cell r="U72">
            <v>14.58</v>
          </cell>
          <cell r="V72">
            <v>15.89</v>
          </cell>
          <cell r="W72">
            <v>17.27</v>
          </cell>
          <cell r="X72">
            <v>18.75</v>
          </cell>
          <cell r="Y72">
            <v>20.32</v>
          </cell>
          <cell r="Z72">
            <v>21.99</v>
          </cell>
          <cell r="AA72">
            <v>23.78</v>
          </cell>
        </row>
        <row r="73">
          <cell r="C73">
            <v>0.73</v>
          </cell>
          <cell r="D73">
            <v>1.45</v>
          </cell>
          <cell r="E73">
            <v>2.19</v>
          </cell>
          <cell r="F73">
            <v>2.2799999999999998</v>
          </cell>
          <cell r="G73">
            <v>2.91</v>
          </cell>
          <cell r="H73">
            <v>3.57</v>
          </cell>
          <cell r="I73">
            <v>3.96</v>
          </cell>
          <cell r="J73">
            <v>4.6399999999999997</v>
          </cell>
          <cell r="K73">
            <v>5.35</v>
          </cell>
          <cell r="L73">
            <v>6.12</v>
          </cell>
          <cell r="M73">
            <v>6.92</v>
          </cell>
          <cell r="N73">
            <v>7.78</v>
          </cell>
          <cell r="O73">
            <v>8.69</v>
          </cell>
          <cell r="P73">
            <v>9.66</v>
          </cell>
          <cell r="Q73">
            <v>10.7</v>
          </cell>
          <cell r="R73">
            <v>11.8</v>
          </cell>
          <cell r="S73">
            <v>12.97</v>
          </cell>
          <cell r="T73">
            <v>14.21</v>
          </cell>
          <cell r="U73">
            <v>15.54</v>
          </cell>
          <cell r="V73">
            <v>16.940000000000001</v>
          </cell>
          <cell r="W73">
            <v>18.440000000000001</v>
          </cell>
          <cell r="X73">
            <v>20.04</v>
          </cell>
          <cell r="Y73">
            <v>21.74</v>
          </cell>
          <cell r="Z73">
            <v>23.56</v>
          </cell>
          <cell r="AA73">
            <v>25.51</v>
          </cell>
        </row>
        <row r="74">
          <cell r="C74">
            <v>0.76</v>
          </cell>
          <cell r="D74">
            <v>1.5</v>
          </cell>
          <cell r="E74">
            <v>2.2799999999999998</v>
          </cell>
          <cell r="F74">
            <v>2.38</v>
          </cell>
          <cell r="G74">
            <v>3.04</v>
          </cell>
          <cell r="H74">
            <v>3.73</v>
          </cell>
          <cell r="I74">
            <v>4.1500000000000004</v>
          </cell>
          <cell r="J74">
            <v>4.87</v>
          </cell>
          <cell r="K74">
            <v>5.64</v>
          </cell>
          <cell r="L74">
            <v>6.45</v>
          </cell>
          <cell r="M74">
            <v>7.32</v>
          </cell>
          <cell r="N74">
            <v>8.24</v>
          </cell>
          <cell r="O74">
            <v>9.2200000000000006</v>
          </cell>
          <cell r="P74">
            <v>10.27</v>
          </cell>
          <cell r="Q74">
            <v>11.38</v>
          </cell>
          <cell r="R74">
            <v>12.57</v>
          </cell>
          <cell r="S74">
            <v>13.83</v>
          </cell>
          <cell r="T74">
            <v>15.18</v>
          </cell>
          <cell r="U74">
            <v>16.61</v>
          </cell>
          <cell r="V74">
            <v>18.13</v>
          </cell>
          <cell r="W74">
            <v>19.75</v>
          </cell>
          <cell r="X74">
            <v>21.48</v>
          </cell>
          <cell r="Y74">
            <v>23.33</v>
          </cell>
          <cell r="Z74">
            <v>25.31</v>
          </cell>
          <cell r="AA74">
            <v>27.43</v>
          </cell>
        </row>
        <row r="75">
          <cell r="C75">
            <v>0.79</v>
          </cell>
          <cell r="D75">
            <v>1.57</v>
          </cell>
          <cell r="E75">
            <v>2.38</v>
          </cell>
          <cell r="F75">
            <v>2.4900000000000002</v>
          </cell>
          <cell r="G75">
            <v>3.19</v>
          </cell>
          <cell r="H75">
            <v>3.93</v>
          </cell>
          <cell r="I75">
            <v>4.37</v>
          </cell>
          <cell r="J75">
            <v>5.15</v>
          </cell>
          <cell r="K75">
            <v>5.97</v>
          </cell>
          <cell r="L75">
            <v>6.84</v>
          </cell>
          <cell r="M75">
            <v>7.78</v>
          </cell>
          <cell r="N75">
            <v>8.77</v>
          </cell>
          <cell r="O75">
            <v>9.83</v>
          </cell>
          <cell r="P75">
            <v>10.96</v>
          </cell>
          <cell r="Q75">
            <v>12.16</v>
          </cell>
          <cell r="R75">
            <v>13.44</v>
          </cell>
          <cell r="S75">
            <v>14.8</v>
          </cell>
          <cell r="T75">
            <v>16.260000000000002</v>
          </cell>
          <cell r="U75">
            <v>17.8</v>
          </cell>
          <cell r="V75">
            <v>19.45</v>
          </cell>
          <cell r="W75">
            <v>21.21</v>
          </cell>
          <cell r="X75">
            <v>23.09</v>
          </cell>
          <cell r="Y75">
            <v>25.1</v>
          </cell>
          <cell r="Z75">
            <v>27.26</v>
          </cell>
          <cell r="AA75">
            <v>29.58</v>
          </cell>
        </row>
        <row r="76">
          <cell r="C76">
            <v>0.83</v>
          </cell>
          <cell r="D76">
            <v>1.64</v>
          </cell>
          <cell r="E76">
            <v>2.5</v>
          </cell>
          <cell r="F76">
            <v>2.63</v>
          </cell>
          <cell r="G76">
            <v>3.37</v>
          </cell>
          <cell r="H76">
            <v>4.16</v>
          </cell>
          <cell r="I76">
            <v>4.6399999999999997</v>
          </cell>
          <cell r="J76">
            <v>5.47</v>
          </cell>
          <cell r="K76">
            <v>6.35</v>
          </cell>
          <cell r="L76">
            <v>7.29</v>
          </cell>
          <cell r="M76">
            <v>8.3000000000000007</v>
          </cell>
          <cell r="N76">
            <v>9.3699999999999992</v>
          </cell>
          <cell r="O76">
            <v>10.51</v>
          </cell>
          <cell r="P76">
            <v>11.73</v>
          </cell>
          <cell r="Q76">
            <v>13.03</v>
          </cell>
          <cell r="R76">
            <v>14.42</v>
          </cell>
          <cell r="S76">
            <v>15.89</v>
          </cell>
          <cell r="T76">
            <v>17.46</v>
          </cell>
          <cell r="U76">
            <v>19.13</v>
          </cell>
          <cell r="V76">
            <v>20.92</v>
          </cell>
          <cell r="W76">
            <v>22.83</v>
          </cell>
          <cell r="X76">
            <v>24.88</v>
          </cell>
          <cell r="Y76">
            <v>27.08</v>
          </cell>
          <cell r="Z76">
            <v>29.44</v>
          </cell>
          <cell r="AA76">
            <v>31.98</v>
          </cell>
        </row>
        <row r="77">
          <cell r="C77">
            <v>0.87</v>
          </cell>
          <cell r="D77">
            <v>1.73</v>
          </cell>
          <cell r="E77">
            <v>2.65</v>
          </cell>
          <cell r="F77">
            <v>2.78</v>
          </cell>
          <cell r="G77">
            <v>3.58</v>
          </cell>
          <cell r="H77">
            <v>4.42</v>
          </cell>
          <cell r="I77">
            <v>4.9400000000000004</v>
          </cell>
          <cell r="J77">
            <v>5.84</v>
          </cell>
          <cell r="K77">
            <v>6.79</v>
          </cell>
          <cell r="L77">
            <v>7.81</v>
          </cell>
          <cell r="M77">
            <v>8.89</v>
          </cell>
          <cell r="N77">
            <v>10.050000000000001</v>
          </cell>
          <cell r="O77">
            <v>11.28</v>
          </cell>
          <cell r="P77">
            <v>12.6</v>
          </cell>
          <cell r="Q77">
            <v>14</v>
          </cell>
          <cell r="R77">
            <v>15.5</v>
          </cell>
          <cell r="S77">
            <v>17.09</v>
          </cell>
          <cell r="T77">
            <v>18.79</v>
          </cell>
          <cell r="U77">
            <v>20.61</v>
          </cell>
          <cell r="V77">
            <v>22.55</v>
          </cell>
          <cell r="W77">
            <v>24.63</v>
          </cell>
          <cell r="X77">
            <v>26.87</v>
          </cell>
          <cell r="Y77">
            <v>29.27</v>
          </cell>
          <cell r="Z77">
            <v>31.86</v>
          </cell>
          <cell r="AA77">
            <v>34.65</v>
          </cell>
        </row>
        <row r="78">
          <cell r="C78">
            <v>0.93</v>
          </cell>
          <cell r="D78">
            <v>1.84</v>
          </cell>
          <cell r="E78">
            <v>2.82</v>
          </cell>
          <cell r="F78">
            <v>2.97</v>
          </cell>
          <cell r="G78">
            <v>3.82</v>
          </cell>
          <cell r="H78">
            <v>4.7300000000000004</v>
          </cell>
          <cell r="I78">
            <v>5.29</v>
          </cell>
          <cell r="J78">
            <v>6.26</v>
          </cell>
          <cell r="K78">
            <v>7.28</v>
          </cell>
          <cell r="L78">
            <v>8.3800000000000008</v>
          </cell>
          <cell r="M78">
            <v>9.56</v>
          </cell>
          <cell r="N78">
            <v>10.81</v>
          </cell>
          <cell r="O78">
            <v>12.14</v>
          </cell>
          <cell r="P78">
            <v>13.56</v>
          </cell>
          <cell r="Q78">
            <v>15.08</v>
          </cell>
          <cell r="R78">
            <v>16.7</v>
          </cell>
          <cell r="S78">
            <v>18.43</v>
          </cell>
          <cell r="T78">
            <v>20.27</v>
          </cell>
          <cell r="U78">
            <v>22.25</v>
          </cell>
          <cell r="V78">
            <v>24.36</v>
          </cell>
          <cell r="W78">
            <v>26.64</v>
          </cell>
          <cell r="X78">
            <v>29.08</v>
          </cell>
          <cell r="Y78">
            <v>31.71</v>
          </cell>
          <cell r="Z78">
            <v>34.549999999999997</v>
          </cell>
          <cell r="AA78">
            <v>37.619999999999997</v>
          </cell>
        </row>
        <row r="79">
          <cell r="C79">
            <v>0.99</v>
          </cell>
          <cell r="D79">
            <v>1.97</v>
          </cell>
          <cell r="E79">
            <v>3.01</v>
          </cell>
          <cell r="F79">
            <v>3.18</v>
          </cell>
          <cell r="G79">
            <v>4.09</v>
          </cell>
          <cell r="H79">
            <v>5.08</v>
          </cell>
          <cell r="I79">
            <v>5.69</v>
          </cell>
          <cell r="J79">
            <v>6.73</v>
          </cell>
          <cell r="K79">
            <v>7.84</v>
          </cell>
          <cell r="L79">
            <v>9.0299999999999994</v>
          </cell>
          <cell r="M79">
            <v>10.3</v>
          </cell>
          <cell r="N79">
            <v>11.65</v>
          </cell>
          <cell r="O79">
            <v>13.09</v>
          </cell>
          <cell r="P79">
            <v>14.63</v>
          </cell>
          <cell r="Q79">
            <v>16.27</v>
          </cell>
          <cell r="R79">
            <v>18.02</v>
          </cell>
          <cell r="S79">
            <v>19.899999999999999</v>
          </cell>
          <cell r="T79">
            <v>21.9</v>
          </cell>
          <cell r="U79">
            <v>24.05</v>
          </cell>
          <cell r="V79">
            <v>26.37</v>
          </cell>
          <cell r="W79">
            <v>28.85</v>
          </cell>
          <cell r="X79">
            <v>31.53</v>
          </cell>
          <cell r="Y79">
            <v>34.43</v>
          </cell>
          <cell r="Z79">
            <v>37.549999999999997</v>
          </cell>
          <cell r="AA79">
            <v>40.92</v>
          </cell>
        </row>
        <row r="80">
          <cell r="C80">
            <v>1.06</v>
          </cell>
          <cell r="D80">
            <v>2.11</v>
          </cell>
          <cell r="E80">
            <v>3.24</v>
          </cell>
          <cell r="F80">
            <v>3.42</v>
          </cell>
          <cell r="G80">
            <v>4.41</v>
          </cell>
          <cell r="H80">
            <v>5.47</v>
          </cell>
          <cell r="I80">
            <v>6.13</v>
          </cell>
          <cell r="J80">
            <v>7.25</v>
          </cell>
          <cell r="K80">
            <v>8.4600000000000009</v>
          </cell>
          <cell r="L80">
            <v>9.74</v>
          </cell>
          <cell r="M80">
            <v>11.11</v>
          </cell>
          <cell r="N80">
            <v>12.57</v>
          </cell>
          <cell r="O80">
            <v>14.13</v>
          </cell>
          <cell r="P80">
            <v>15.8</v>
          </cell>
          <cell r="Q80">
            <v>17.579999999999998</v>
          </cell>
          <cell r="R80">
            <v>19.48</v>
          </cell>
          <cell r="S80">
            <v>21.52</v>
          </cell>
          <cell r="T80">
            <v>23.7</v>
          </cell>
          <cell r="U80">
            <v>26.05</v>
          </cell>
          <cell r="V80">
            <v>28.58</v>
          </cell>
          <cell r="W80">
            <v>31.31</v>
          </cell>
          <cell r="X80">
            <v>34.26</v>
          </cell>
          <cell r="Y80">
            <v>37.44</v>
          </cell>
          <cell r="Z80">
            <v>40.869999999999997</v>
          </cell>
          <cell r="AA80">
            <v>44.6</v>
          </cell>
        </row>
        <row r="81">
          <cell r="C81">
            <v>1.1399999999999999</v>
          </cell>
          <cell r="D81">
            <v>2.27</v>
          </cell>
          <cell r="E81">
            <v>3.49</v>
          </cell>
          <cell r="F81">
            <v>3.68</v>
          </cell>
          <cell r="G81">
            <v>4.75</v>
          </cell>
          <cell r="H81">
            <v>5.9</v>
          </cell>
          <cell r="I81">
            <v>6.62</v>
          </cell>
          <cell r="J81">
            <v>7.83</v>
          </cell>
          <cell r="K81">
            <v>9.1300000000000008</v>
          </cell>
          <cell r="L81">
            <v>10.52</v>
          </cell>
          <cell r="M81">
            <v>12</v>
          </cell>
          <cell r="N81">
            <v>13.59</v>
          </cell>
          <cell r="O81">
            <v>15.27</v>
          </cell>
          <cell r="P81">
            <v>17.079999999999998</v>
          </cell>
          <cell r="Q81">
            <v>19.010000000000002</v>
          </cell>
          <cell r="R81">
            <v>21.08</v>
          </cell>
          <cell r="S81">
            <v>23.3</v>
          </cell>
          <cell r="T81">
            <v>25.69</v>
          </cell>
          <cell r="U81">
            <v>28.27</v>
          </cell>
          <cell r="V81">
            <v>31.04</v>
          </cell>
          <cell r="W81">
            <v>34.04</v>
          </cell>
          <cell r="X81">
            <v>37.270000000000003</v>
          </cell>
          <cell r="Y81">
            <v>40.78</v>
          </cell>
          <cell r="Z81">
            <v>44.57</v>
          </cell>
          <cell r="AA81">
            <v>48.68</v>
          </cell>
        </row>
        <row r="82">
          <cell r="C82">
            <v>1.23</v>
          </cell>
          <cell r="D82">
            <v>2.4500000000000002</v>
          </cell>
          <cell r="E82">
            <v>3.77</v>
          </cell>
          <cell r="F82">
            <v>3.98</v>
          </cell>
          <cell r="G82">
            <v>5.14</v>
          </cell>
          <cell r="H82">
            <v>6.38</v>
          </cell>
          <cell r="I82">
            <v>7.15</v>
          </cell>
          <cell r="J82">
            <v>8.4700000000000006</v>
          </cell>
          <cell r="K82">
            <v>9.8699999999999992</v>
          </cell>
          <cell r="L82">
            <v>11.38</v>
          </cell>
          <cell r="M82">
            <v>12.98</v>
          </cell>
          <cell r="N82">
            <v>14.69</v>
          </cell>
          <cell r="O82">
            <v>16.52</v>
          </cell>
          <cell r="P82">
            <v>18.48</v>
          </cell>
          <cell r="Q82">
            <v>20.58</v>
          </cell>
          <cell r="R82">
            <v>22.84</v>
          </cell>
          <cell r="S82">
            <v>25.27</v>
          </cell>
          <cell r="T82">
            <v>27.89</v>
          </cell>
          <cell r="U82">
            <v>30.71</v>
          </cell>
          <cell r="V82">
            <v>33.76</v>
          </cell>
          <cell r="W82">
            <v>37.06</v>
          </cell>
          <cell r="X82">
            <v>40.619999999999997</v>
          </cell>
          <cell r="Y82">
            <v>44.49</v>
          </cell>
          <cell r="Z82">
            <v>48.68</v>
          </cell>
          <cell r="AA82">
            <v>53.23</v>
          </cell>
        </row>
        <row r="83">
          <cell r="C83">
            <v>1.33</v>
          </cell>
          <cell r="D83">
            <v>2.65</v>
          </cell>
          <cell r="E83">
            <v>4.07</v>
          </cell>
          <cell r="F83">
            <v>4.3</v>
          </cell>
          <cell r="G83">
            <v>5.56</v>
          </cell>
          <cell r="H83">
            <v>6.9</v>
          </cell>
          <cell r="I83">
            <v>7.74</v>
          </cell>
          <cell r="J83">
            <v>9.16</v>
          </cell>
          <cell r="K83">
            <v>10.68</v>
          </cell>
          <cell r="L83">
            <v>12.3</v>
          </cell>
          <cell r="M83">
            <v>14.04</v>
          </cell>
          <cell r="N83">
            <v>15.9</v>
          </cell>
          <cell r="O83">
            <v>17.89</v>
          </cell>
          <cell r="P83">
            <v>20.02</v>
          </cell>
          <cell r="Q83">
            <v>22.31</v>
          </cell>
          <cell r="R83">
            <v>24.78</v>
          </cell>
          <cell r="S83">
            <v>27.44</v>
          </cell>
          <cell r="T83">
            <v>30.31</v>
          </cell>
          <cell r="U83">
            <v>33.42</v>
          </cell>
          <cell r="V83">
            <v>36.770000000000003</v>
          </cell>
          <cell r="W83">
            <v>40.409999999999997</v>
          </cell>
          <cell r="X83">
            <v>44.34</v>
          </cell>
          <cell r="Y83">
            <v>48.61</v>
          </cell>
          <cell r="Z83">
            <v>53.25</v>
          </cell>
          <cell r="AA83">
            <v>58.3</v>
          </cell>
        </row>
        <row r="84">
          <cell r="C84">
            <v>1.44</v>
          </cell>
          <cell r="D84">
            <v>2.87</v>
          </cell>
          <cell r="E84">
            <v>4.41</v>
          </cell>
          <cell r="F84">
            <v>4.66</v>
          </cell>
          <cell r="G84">
            <v>6.01</v>
          </cell>
          <cell r="H84">
            <v>7.46</v>
          </cell>
          <cell r="I84">
            <v>8.3699999999999992</v>
          </cell>
          <cell r="J84">
            <v>9.91</v>
          </cell>
          <cell r="K84">
            <v>11.56</v>
          </cell>
          <cell r="L84">
            <v>13.31</v>
          </cell>
          <cell r="M84">
            <v>15.2</v>
          </cell>
          <cell r="N84">
            <v>17.22</v>
          </cell>
          <cell r="O84">
            <v>19.38</v>
          </cell>
          <cell r="P84">
            <v>21.71</v>
          </cell>
          <cell r="Q84">
            <v>24.22</v>
          </cell>
          <cell r="R84">
            <v>26.92</v>
          </cell>
          <cell r="S84">
            <v>29.84</v>
          </cell>
          <cell r="T84">
            <v>33</v>
          </cell>
          <cell r="U84">
            <v>36.42</v>
          </cell>
          <cell r="V84">
            <v>40.119999999999997</v>
          </cell>
          <cell r="W84">
            <v>44.13</v>
          </cell>
          <cell r="X84">
            <v>48.48</v>
          </cell>
          <cell r="Y84">
            <v>53.21</v>
          </cell>
          <cell r="Z84">
            <v>58.35</v>
          </cell>
          <cell r="AA84">
            <v>63.96</v>
          </cell>
        </row>
        <row r="85">
          <cell r="C85">
            <v>1.56</v>
          </cell>
          <cell r="D85">
            <v>3.11</v>
          </cell>
          <cell r="E85">
            <v>4.7699999999999996</v>
          </cell>
          <cell r="F85">
            <v>5.04</v>
          </cell>
          <cell r="G85">
            <v>6.51</v>
          </cell>
          <cell r="H85">
            <v>8.08</v>
          </cell>
          <cell r="I85">
            <v>9.06</v>
          </cell>
          <cell r="J85">
            <v>10.72</v>
          </cell>
          <cell r="K85">
            <v>12.5</v>
          </cell>
          <cell r="L85">
            <v>14.41</v>
          </cell>
          <cell r="M85">
            <v>16.46</v>
          </cell>
          <cell r="N85">
            <v>18.66</v>
          </cell>
          <cell r="O85">
            <v>21.02</v>
          </cell>
          <cell r="P85">
            <v>23.57</v>
          </cell>
          <cell r="Q85">
            <v>26.32</v>
          </cell>
          <cell r="R85">
            <v>29.29</v>
          </cell>
          <cell r="S85">
            <v>32.51</v>
          </cell>
          <cell r="T85">
            <v>35.979999999999997</v>
          </cell>
          <cell r="U85">
            <v>39.75</v>
          </cell>
          <cell r="V85">
            <v>43.84</v>
          </cell>
          <cell r="W85">
            <v>48.27</v>
          </cell>
          <cell r="X85">
            <v>53.09</v>
          </cell>
          <cell r="Y85">
            <v>58.33</v>
          </cell>
          <cell r="Z85">
            <v>64.06</v>
          </cell>
          <cell r="AA85">
            <v>70.31</v>
          </cell>
        </row>
        <row r="86">
          <cell r="C86">
            <v>1.68</v>
          </cell>
          <cell r="D86">
            <v>3.36</v>
          </cell>
          <cell r="E86">
            <v>5.16</v>
          </cell>
          <cell r="F86">
            <v>5.45</v>
          </cell>
          <cell r="G86">
            <v>7.04</v>
          </cell>
          <cell r="H86">
            <v>8.74</v>
          </cell>
          <cell r="I86">
            <v>9.8000000000000007</v>
          </cell>
          <cell r="J86">
            <v>11.6</v>
          </cell>
          <cell r="K86">
            <v>13.54</v>
          </cell>
          <cell r="L86">
            <v>15.61</v>
          </cell>
          <cell r="M86">
            <v>17.84</v>
          </cell>
          <cell r="N86">
            <v>20.25</v>
          </cell>
          <cell r="O86">
            <v>22.83</v>
          </cell>
          <cell r="P86">
            <v>25.63</v>
          </cell>
          <cell r="Q86">
            <v>28.65</v>
          </cell>
          <cell r="R86">
            <v>31.92</v>
          </cell>
          <cell r="S86">
            <v>35.46</v>
          </cell>
          <cell r="T86">
            <v>39.299999999999997</v>
          </cell>
          <cell r="U86">
            <v>43.46</v>
          </cell>
          <cell r="V86">
            <v>47.98</v>
          </cell>
          <cell r="W86">
            <v>52.89</v>
          </cell>
          <cell r="X86">
            <v>58.24</v>
          </cell>
          <cell r="Y86">
            <v>64.069999999999993</v>
          </cell>
          <cell r="Z86">
            <v>70.45</v>
          </cell>
          <cell r="AA86">
            <v>77.44</v>
          </cell>
        </row>
        <row r="87">
          <cell r="C87">
            <v>1.82</v>
          </cell>
          <cell r="D87">
            <v>3.64</v>
          </cell>
          <cell r="E87">
            <v>5.59</v>
          </cell>
          <cell r="F87">
            <v>5.9</v>
          </cell>
          <cell r="G87">
            <v>7.62</v>
          </cell>
          <cell r="H87">
            <v>9.4499999999999993</v>
          </cell>
          <cell r="I87">
            <v>10.61</v>
          </cell>
          <cell r="J87">
            <v>12.56</v>
          </cell>
          <cell r="K87">
            <v>14.67</v>
          </cell>
          <cell r="L87">
            <v>16.93</v>
          </cell>
          <cell r="M87">
            <v>19.37</v>
          </cell>
          <cell r="N87">
            <v>22</v>
          </cell>
          <cell r="O87">
            <v>24.84</v>
          </cell>
          <cell r="P87">
            <v>27.91</v>
          </cell>
          <cell r="Q87">
            <v>31.24</v>
          </cell>
          <cell r="R87">
            <v>34.840000000000003</v>
          </cell>
          <cell r="S87">
            <v>38.75</v>
          </cell>
          <cell r="T87">
            <v>42.99</v>
          </cell>
          <cell r="U87">
            <v>47.6</v>
          </cell>
          <cell r="V87">
            <v>52.6</v>
          </cell>
          <cell r="W87">
            <v>58.06</v>
          </cell>
          <cell r="X87">
            <v>64.010000000000005</v>
          </cell>
          <cell r="Y87">
            <v>70.52</v>
          </cell>
          <cell r="Z87">
            <v>77.650000000000006</v>
          </cell>
          <cell r="AA87">
            <v>85.48</v>
          </cell>
        </row>
        <row r="88">
          <cell r="C88">
            <v>1.97</v>
          </cell>
          <cell r="D88">
            <v>3.94</v>
          </cell>
          <cell r="E88">
            <v>6.04</v>
          </cell>
          <cell r="F88">
            <v>6.38</v>
          </cell>
          <cell r="G88">
            <v>8.24</v>
          </cell>
          <cell r="H88">
            <v>10.23</v>
          </cell>
          <cell r="I88">
            <v>11.49</v>
          </cell>
          <cell r="J88">
            <v>13.62</v>
          </cell>
          <cell r="K88">
            <v>15.91</v>
          </cell>
          <cell r="L88">
            <v>18.39</v>
          </cell>
          <cell r="M88">
            <v>21.06</v>
          </cell>
          <cell r="N88">
            <v>23.95</v>
          </cell>
          <cell r="O88">
            <v>27.07</v>
          </cell>
          <cell r="P88">
            <v>30.46</v>
          </cell>
          <cell r="Q88">
            <v>34.130000000000003</v>
          </cell>
          <cell r="R88">
            <v>38.11</v>
          </cell>
          <cell r="S88">
            <v>42.43</v>
          </cell>
          <cell r="T88">
            <v>47.12</v>
          </cell>
          <cell r="U88">
            <v>52.22</v>
          </cell>
          <cell r="V88">
            <v>57.79</v>
          </cell>
          <cell r="W88">
            <v>63.86</v>
          </cell>
          <cell r="X88">
            <v>70.5</v>
          </cell>
          <cell r="Y88">
            <v>77.78</v>
          </cell>
          <cell r="Z88">
            <v>85.77</v>
          </cell>
        </row>
        <row r="89">
          <cell r="C89">
            <v>2.13</v>
          </cell>
          <cell r="D89">
            <v>4.26</v>
          </cell>
          <cell r="E89">
            <v>6.54</v>
          </cell>
          <cell r="F89">
            <v>6.91</v>
          </cell>
          <cell r="G89">
            <v>8.92</v>
          </cell>
          <cell r="H89">
            <v>11.09</v>
          </cell>
          <cell r="I89">
            <v>12.46</v>
          </cell>
          <cell r="J89">
            <v>14.79</v>
          </cell>
          <cell r="K89">
            <v>17.3</v>
          </cell>
          <cell r="L89">
            <v>20.010000000000002</v>
          </cell>
          <cell r="M89">
            <v>22.95</v>
          </cell>
          <cell r="N89">
            <v>26.13</v>
          </cell>
          <cell r="O89">
            <v>29.57</v>
          </cell>
          <cell r="P89">
            <v>33.31</v>
          </cell>
          <cell r="Q89">
            <v>37.36</v>
          </cell>
          <cell r="R89">
            <v>41.76</v>
          </cell>
          <cell r="S89">
            <v>46.54</v>
          </cell>
          <cell r="T89">
            <v>51.75</v>
          </cell>
          <cell r="U89">
            <v>57.42</v>
          </cell>
          <cell r="V89">
            <v>63.61</v>
          </cell>
          <cell r="W89">
            <v>70.39</v>
          </cell>
          <cell r="X89">
            <v>77.819999999999993</v>
          </cell>
          <cell r="Y89">
            <v>85.98</v>
          </cell>
        </row>
        <row r="90">
          <cell r="C90">
            <v>2.31</v>
          </cell>
          <cell r="D90">
            <v>4.6100000000000003</v>
          </cell>
          <cell r="E90">
            <v>7.08</v>
          </cell>
          <cell r="F90">
            <v>7.48</v>
          </cell>
          <cell r="G90">
            <v>9.68</v>
          </cell>
          <cell r="H90">
            <v>12.04</v>
          </cell>
          <cell r="I90">
            <v>13.54</v>
          </cell>
          <cell r="J90">
            <v>16.09</v>
          </cell>
          <cell r="K90">
            <v>18.84</v>
          </cell>
          <cell r="L90">
            <v>21.83</v>
          </cell>
          <cell r="M90">
            <v>25.06</v>
          </cell>
          <cell r="N90">
            <v>28.57</v>
          </cell>
          <cell r="O90">
            <v>32.369999999999997</v>
          </cell>
          <cell r="P90">
            <v>36.5</v>
          </cell>
          <cell r="Q90">
            <v>40.98</v>
          </cell>
          <cell r="R90">
            <v>45.86</v>
          </cell>
          <cell r="S90">
            <v>51.17</v>
          </cell>
          <cell r="T90">
            <v>56.95</v>
          </cell>
          <cell r="U90">
            <v>63.27</v>
          </cell>
          <cell r="V90">
            <v>70.180000000000007</v>
          </cell>
          <cell r="W90">
            <v>77.77</v>
          </cell>
          <cell r="X90">
            <v>86.1</v>
          </cell>
        </row>
        <row r="91">
          <cell r="C91">
            <v>2.5</v>
          </cell>
          <cell r="D91">
            <v>4.99</v>
          </cell>
          <cell r="E91">
            <v>7.68</v>
          </cell>
          <cell r="F91">
            <v>8.1300000000000008</v>
          </cell>
          <cell r="G91">
            <v>10.52</v>
          </cell>
          <cell r="H91">
            <v>13.1</v>
          </cell>
          <cell r="I91">
            <v>14.75</v>
          </cell>
          <cell r="J91">
            <v>17.55</v>
          </cell>
          <cell r="K91">
            <v>20.59</v>
          </cell>
          <cell r="L91">
            <v>23.88</v>
          </cell>
          <cell r="M91">
            <v>27.45</v>
          </cell>
          <cell r="N91">
            <v>31.32</v>
          </cell>
          <cell r="O91">
            <v>35.520000000000003</v>
          </cell>
          <cell r="P91">
            <v>40.090000000000003</v>
          </cell>
          <cell r="Q91">
            <v>45.06</v>
          </cell>
          <cell r="R91">
            <v>50.47</v>
          </cell>
          <cell r="S91">
            <v>56.38</v>
          </cell>
          <cell r="T91">
            <v>62.82</v>
          </cell>
          <cell r="U91">
            <v>69.88</v>
          </cell>
          <cell r="V91">
            <v>77.62</v>
          </cell>
          <cell r="W91">
            <v>86.13</v>
          </cell>
        </row>
        <row r="92">
          <cell r="C92">
            <v>2.71</v>
          </cell>
          <cell r="D92">
            <v>5.43</v>
          </cell>
          <cell r="E92">
            <v>8.35</v>
          </cell>
          <cell r="F92">
            <v>8.85</v>
          </cell>
          <cell r="G92">
            <v>11.47</v>
          </cell>
          <cell r="H92">
            <v>14.3</v>
          </cell>
          <cell r="I92">
            <v>16.12</v>
          </cell>
          <cell r="J92">
            <v>19.21</v>
          </cell>
          <cell r="K92">
            <v>22.56</v>
          </cell>
          <cell r="L92">
            <v>26.19</v>
          </cell>
          <cell r="M92">
            <v>30.13</v>
          </cell>
          <cell r="N92">
            <v>34.42</v>
          </cell>
          <cell r="O92">
            <v>39.08</v>
          </cell>
          <cell r="P92">
            <v>44.14</v>
          </cell>
          <cell r="Q92">
            <v>49.66</v>
          </cell>
          <cell r="R92">
            <v>55.68</v>
          </cell>
          <cell r="S92">
            <v>62.26</v>
          </cell>
          <cell r="T92">
            <v>69.47</v>
          </cell>
          <cell r="U92">
            <v>77.37</v>
          </cell>
          <cell r="V92">
            <v>86.06</v>
          </cell>
        </row>
        <row r="93">
          <cell r="C93">
            <v>2.95</v>
          </cell>
          <cell r="D93">
            <v>5.91</v>
          </cell>
          <cell r="E93">
            <v>9.11</v>
          </cell>
          <cell r="F93">
            <v>9.67</v>
          </cell>
          <cell r="G93">
            <v>12.54</v>
          </cell>
          <cell r="H93">
            <v>15.66</v>
          </cell>
          <cell r="I93">
            <v>17.68</v>
          </cell>
          <cell r="J93">
            <v>21.09</v>
          </cell>
          <cell r="K93">
            <v>24.78</v>
          </cell>
          <cell r="L93">
            <v>28.8</v>
          </cell>
          <cell r="M93">
            <v>33.17</v>
          </cell>
          <cell r="N93">
            <v>37.92</v>
          </cell>
          <cell r="O93">
            <v>43.08</v>
          </cell>
          <cell r="P93">
            <v>48.71</v>
          </cell>
          <cell r="Q93">
            <v>54.86</v>
          </cell>
          <cell r="R93">
            <v>61.57</v>
          </cell>
          <cell r="S93">
            <v>68.930000000000007</v>
          </cell>
          <cell r="T93">
            <v>77</v>
          </cell>
          <cell r="U93">
            <v>85.88</v>
          </cell>
        </row>
        <row r="94">
          <cell r="C94">
            <v>3.23</v>
          </cell>
          <cell r="D94">
            <v>6.47</v>
          </cell>
          <cell r="E94">
            <v>9.98</v>
          </cell>
          <cell r="F94">
            <v>10.6</v>
          </cell>
          <cell r="G94">
            <v>13.77</v>
          </cell>
          <cell r="H94">
            <v>17.21</v>
          </cell>
          <cell r="I94">
            <v>19.440000000000001</v>
          </cell>
          <cell r="J94">
            <v>23.21</v>
          </cell>
          <cell r="K94">
            <v>27.31</v>
          </cell>
          <cell r="L94">
            <v>31.76</v>
          </cell>
          <cell r="M94">
            <v>36.6</v>
          </cell>
          <cell r="N94">
            <v>41.87</v>
          </cell>
          <cell r="O94">
            <v>47.61</v>
          </cell>
          <cell r="P94">
            <v>53.88</v>
          </cell>
          <cell r="Q94">
            <v>60.74</v>
          </cell>
          <cell r="R94">
            <v>68.25</v>
          </cell>
          <cell r="S94">
            <v>76.5</v>
          </cell>
          <cell r="T94">
            <v>85.57</v>
          </cell>
        </row>
        <row r="95">
          <cell r="C95">
            <v>3.54</v>
          </cell>
          <cell r="D95">
            <v>7.1</v>
          </cell>
          <cell r="E95">
            <v>10.96</v>
          </cell>
          <cell r="F95">
            <v>11.66</v>
          </cell>
          <cell r="G95">
            <v>15.16</v>
          </cell>
          <cell r="H95">
            <v>18.96</v>
          </cell>
          <cell r="I95">
            <v>21.45</v>
          </cell>
          <cell r="J95">
            <v>25.62</v>
          </cell>
          <cell r="K95">
            <v>30.15</v>
          </cell>
          <cell r="L95">
            <v>35.090000000000003</v>
          </cell>
          <cell r="M95">
            <v>40.47</v>
          </cell>
          <cell r="N95">
            <v>46.33</v>
          </cell>
          <cell r="O95">
            <v>52.73</v>
          </cell>
          <cell r="P95">
            <v>59.73</v>
          </cell>
          <cell r="Q95">
            <v>67.400000000000006</v>
          </cell>
          <cell r="R95">
            <v>75.83</v>
          </cell>
          <cell r="S95">
            <v>85.1</v>
          </cell>
        </row>
        <row r="96">
          <cell r="C96">
            <v>3.9</v>
          </cell>
          <cell r="D96">
            <v>7.82</v>
          </cell>
          <cell r="E96">
            <v>12.09</v>
          </cell>
          <cell r="F96">
            <v>12.86</v>
          </cell>
          <cell r="G96">
            <v>16.739999999999998</v>
          </cell>
          <cell r="H96">
            <v>20.95</v>
          </cell>
          <cell r="I96">
            <v>23.71</v>
          </cell>
          <cell r="J96">
            <v>28.33</v>
          </cell>
          <cell r="K96">
            <v>33.369999999999997</v>
          </cell>
          <cell r="L96">
            <v>38.85</v>
          </cell>
          <cell r="M96">
            <v>44.84</v>
          </cell>
          <cell r="N96">
            <v>51.37</v>
          </cell>
          <cell r="O96">
            <v>58.52</v>
          </cell>
          <cell r="P96">
            <v>66.36</v>
          </cell>
          <cell r="Q96">
            <v>74.98</v>
          </cell>
          <cell r="R96">
            <v>84.45</v>
          </cell>
        </row>
        <row r="97">
          <cell r="C97">
            <v>4.3</v>
          </cell>
          <cell r="D97">
            <v>8.64</v>
          </cell>
          <cell r="E97">
            <v>13.36</v>
          </cell>
          <cell r="F97">
            <v>14.23</v>
          </cell>
          <cell r="G97">
            <v>18.52</v>
          </cell>
          <cell r="H97">
            <v>23.19</v>
          </cell>
          <cell r="I97">
            <v>26.25</v>
          </cell>
          <cell r="J97">
            <v>31.39</v>
          </cell>
          <cell r="K97">
            <v>36.99</v>
          </cell>
          <cell r="L97">
            <v>43.1</v>
          </cell>
          <cell r="M97">
            <v>49.77</v>
          </cell>
          <cell r="N97">
            <v>57.08</v>
          </cell>
          <cell r="O97">
            <v>65.09</v>
          </cell>
          <cell r="P97">
            <v>73.900000000000006</v>
          </cell>
          <cell r="Q97">
            <v>83.59</v>
          </cell>
        </row>
        <row r="98">
          <cell r="C98">
            <v>4.76</v>
          </cell>
          <cell r="D98">
            <v>9.57</v>
          </cell>
          <cell r="E98">
            <v>14.8</v>
          </cell>
          <cell r="F98">
            <v>15.76</v>
          </cell>
          <cell r="G98">
            <v>20.53</v>
          </cell>
          <cell r="H98">
            <v>25.71</v>
          </cell>
          <cell r="I98">
            <v>29.12</v>
          </cell>
          <cell r="J98">
            <v>34.840000000000003</v>
          </cell>
          <cell r="K98">
            <v>41.07</v>
          </cell>
          <cell r="L98">
            <v>47.89</v>
          </cell>
          <cell r="M98">
            <v>55.36</v>
          </cell>
          <cell r="N98">
            <v>63.56</v>
          </cell>
          <cell r="O98">
            <v>72.56</v>
          </cell>
          <cell r="P98">
            <v>82.48</v>
          </cell>
        </row>
        <row r="99">
          <cell r="C99">
            <v>5.28</v>
          </cell>
          <cell r="D99">
            <v>10.61</v>
          </cell>
          <cell r="E99">
            <v>16.420000000000002</v>
          </cell>
          <cell r="F99">
            <v>17.489999999999998</v>
          </cell>
          <cell r="G99">
            <v>22.78</v>
          </cell>
          <cell r="H99">
            <v>28.55</v>
          </cell>
          <cell r="I99">
            <v>32.35</v>
          </cell>
          <cell r="J99">
            <v>38.72</v>
          </cell>
          <cell r="K99">
            <v>45.69</v>
          </cell>
          <cell r="L99">
            <v>53.33</v>
          </cell>
          <cell r="M99">
            <v>61.71</v>
          </cell>
          <cell r="N99">
            <v>70.930000000000007</v>
          </cell>
          <cell r="O99">
            <v>81.08</v>
          </cell>
        </row>
        <row r="100">
          <cell r="C100">
            <v>5.86</v>
          </cell>
          <cell r="D100">
            <v>11.78</v>
          </cell>
          <cell r="E100">
            <v>18.23</v>
          </cell>
          <cell r="F100">
            <v>19.43</v>
          </cell>
          <cell r="G100">
            <v>25.32</v>
          </cell>
          <cell r="H100">
            <v>31.74</v>
          </cell>
          <cell r="I100">
            <v>35.99</v>
          </cell>
          <cell r="J100">
            <v>43.12</v>
          </cell>
          <cell r="K100">
            <v>50.93</v>
          </cell>
          <cell r="L100">
            <v>59.51</v>
          </cell>
          <cell r="M100">
            <v>68.95</v>
          </cell>
          <cell r="N100">
            <v>79.349999999999994</v>
          </cell>
        </row>
        <row r="101">
          <cell r="C101">
            <v>6.51</v>
          </cell>
          <cell r="D101">
            <v>13.1</v>
          </cell>
          <cell r="E101">
            <v>20.27</v>
          </cell>
          <cell r="F101">
            <v>21.61</v>
          </cell>
          <cell r="G101">
            <v>28.18</v>
          </cell>
          <cell r="H101">
            <v>35.36</v>
          </cell>
          <cell r="I101">
            <v>40.130000000000003</v>
          </cell>
          <cell r="J101">
            <v>48.13</v>
          </cell>
          <cell r="K101">
            <v>56.91</v>
          </cell>
          <cell r="L101">
            <v>66.59</v>
          </cell>
          <cell r="M101">
            <v>77.239999999999995</v>
          </cell>
        </row>
        <row r="102">
          <cell r="C102">
            <v>7.25</v>
          </cell>
          <cell r="D102">
            <v>14.58</v>
          </cell>
          <cell r="E102">
            <v>22.58</v>
          </cell>
          <cell r="F102">
            <v>24.09</v>
          </cell>
          <cell r="G102">
            <v>31.43</v>
          </cell>
          <cell r="H102">
            <v>39.479999999999997</v>
          </cell>
          <cell r="I102">
            <v>44.85</v>
          </cell>
          <cell r="J102">
            <v>53.86</v>
          </cell>
          <cell r="K102">
            <v>63.78</v>
          </cell>
          <cell r="L102">
            <v>74.709999999999994</v>
          </cell>
        </row>
        <row r="103">
          <cell r="C103">
            <v>8.08</v>
          </cell>
          <cell r="D103">
            <v>16.27</v>
          </cell>
          <cell r="E103">
            <v>25.21</v>
          </cell>
          <cell r="F103">
            <v>26.92</v>
          </cell>
          <cell r="G103">
            <v>35.159999999999997</v>
          </cell>
          <cell r="H103">
            <v>44.21</v>
          </cell>
          <cell r="I103">
            <v>50.29</v>
          </cell>
          <cell r="J103">
            <v>60.47</v>
          </cell>
          <cell r="K103">
            <v>71.7</v>
          </cell>
        </row>
        <row r="104">
          <cell r="C104">
            <v>9.0299999999999994</v>
          </cell>
          <cell r="D104">
            <v>18.2</v>
          </cell>
          <cell r="E104">
            <v>28.22</v>
          </cell>
          <cell r="F104">
            <v>30.17</v>
          </cell>
          <cell r="G104">
            <v>39.46</v>
          </cell>
          <cell r="H104">
            <v>49.68</v>
          </cell>
          <cell r="I104">
            <v>56.58</v>
          </cell>
          <cell r="J104">
            <v>68.12</v>
          </cell>
        </row>
        <row r="105">
          <cell r="C105">
            <v>10.130000000000001</v>
          </cell>
          <cell r="D105">
            <v>20.43</v>
          </cell>
          <cell r="E105">
            <v>31.72</v>
          </cell>
          <cell r="F105">
            <v>33.94</v>
          </cell>
          <cell r="G105">
            <v>44.45</v>
          </cell>
          <cell r="H105">
            <v>56.04</v>
          </cell>
          <cell r="I105">
            <v>63.91</v>
          </cell>
        </row>
        <row r="106">
          <cell r="C106">
            <v>11.41</v>
          </cell>
          <cell r="D106">
            <v>23.02</v>
          </cell>
          <cell r="E106">
            <v>35.79</v>
          </cell>
          <cell r="F106">
            <v>38.35</v>
          </cell>
          <cell r="G106">
            <v>50.29</v>
          </cell>
          <cell r="H106">
            <v>63.46</v>
          </cell>
        </row>
        <row r="107">
          <cell r="C107">
            <v>12.91</v>
          </cell>
          <cell r="D107">
            <v>26.07</v>
          </cell>
          <cell r="E107">
            <v>40.58</v>
          </cell>
          <cell r="F107">
            <v>43.53</v>
          </cell>
          <cell r="G107">
            <v>57.12</v>
          </cell>
        </row>
      </sheetData>
      <sheetData sheetId="4">
        <row r="7">
          <cell r="C7">
            <v>4.59</v>
          </cell>
        </row>
      </sheetData>
      <sheetData sheetId="5">
        <row r="7">
          <cell r="C7">
            <v>4.92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69"/>
  <sheetViews>
    <sheetView tabSelected="1" zoomScale="70" zoomScaleNormal="70" workbookViewId="0">
      <selection activeCell="C26" sqref="C26"/>
    </sheetView>
  </sheetViews>
  <sheetFormatPr defaultColWidth="8.7109375" defaultRowHeight="21"/>
  <cols>
    <col min="1" max="1" width="33.28515625" style="103" customWidth="1"/>
    <col min="2" max="2" width="21.7109375" style="103" customWidth="1"/>
    <col min="3" max="3" width="47.42578125" style="103" customWidth="1"/>
    <col min="4" max="4" width="8.140625" style="103" customWidth="1"/>
    <col min="5" max="5" width="4.85546875" style="103" customWidth="1"/>
    <col min="6" max="6" width="14" style="103" customWidth="1"/>
    <col min="7" max="7" width="20.140625" style="103" customWidth="1"/>
    <col min="8" max="8" width="21.28515625" style="103" customWidth="1"/>
    <col min="9" max="9" width="10.140625" style="103" hidden="1" customWidth="1"/>
    <col min="10" max="10" width="10.42578125" style="103" hidden="1" customWidth="1"/>
    <col min="11" max="11" width="9.42578125" style="103" hidden="1" customWidth="1"/>
    <col min="12" max="13" width="8.7109375" style="103"/>
    <col min="14" max="16" width="9.140625" style="103" hidden="1" customWidth="1"/>
    <col min="17" max="17" width="9.42578125" style="103" hidden="1" customWidth="1"/>
    <col min="18" max="20" width="9.140625" style="103" hidden="1" customWidth="1"/>
    <col min="21" max="25" width="8.7109375" style="103"/>
    <col min="26" max="26" width="11.42578125" style="103" bestFit="1" customWidth="1"/>
    <col min="27" max="16384" width="8.7109375" style="103"/>
  </cols>
  <sheetData>
    <row r="1" spans="1:11">
      <c r="A1" s="127" t="s">
        <v>59</v>
      </c>
      <c r="B1" s="127"/>
      <c r="C1" s="127"/>
      <c r="D1" s="127"/>
      <c r="E1" s="102"/>
    </row>
    <row r="2" spans="1:11">
      <c r="A2" s="106"/>
      <c r="B2" s="106"/>
      <c r="C2" s="106"/>
      <c r="D2" s="106"/>
      <c r="E2" s="102"/>
    </row>
    <row r="3" spans="1:11">
      <c r="A3" s="128" t="s">
        <v>104</v>
      </c>
      <c r="B3" s="128"/>
      <c r="C3" s="128"/>
      <c r="D3" s="128"/>
      <c r="E3" s="102"/>
      <c r="F3" s="89" t="s">
        <v>77</v>
      </c>
      <c r="G3" s="129" t="s">
        <v>81</v>
      </c>
      <c r="H3" s="130"/>
      <c r="I3" s="104"/>
      <c r="J3" s="104"/>
      <c r="K3" s="105"/>
    </row>
    <row r="4" spans="1:11">
      <c r="A4" s="106"/>
      <c r="B4" s="106"/>
      <c r="C4" s="106"/>
      <c r="D4" s="106"/>
      <c r="E4" s="102"/>
      <c r="F4" s="90"/>
      <c r="G4" s="91" t="s">
        <v>3</v>
      </c>
      <c r="H4" s="91" t="s">
        <v>4</v>
      </c>
      <c r="I4" s="107" t="s">
        <v>5</v>
      </c>
      <c r="J4" s="107" t="s">
        <v>6</v>
      </c>
      <c r="K4" s="107" t="s">
        <v>29</v>
      </c>
    </row>
    <row r="5" spans="1:11">
      <c r="A5" s="108" t="s">
        <v>60</v>
      </c>
      <c r="B5" s="92" t="s">
        <v>64</v>
      </c>
      <c r="D5" s="102"/>
      <c r="E5" s="102"/>
      <c r="F5" s="93">
        <f ca="1">IF(OR($B$20+$B$27&gt;70,$B$27&lt;'Policy Input'!$B$10,$B$27&gt;'Policy Input'!$B$11,$B$20&gt;'Policy Input'!$B$13,$B$20&lt;'Policy Input'!$B$12,$B$26&gt;'Policy Input'!$B$16,$B$26&lt;'Policy Input'!$B$15),"",1)</f>
        <v>1</v>
      </c>
      <c r="G5" s="94">
        <f ca="1">IF(F5="","",$B$26*'Policy Input'!$B$5)</f>
        <v>600000</v>
      </c>
      <c r="H5" s="94">
        <f ca="1">IF(F5="","",IF('Policy Input'!$B$6=0,"N/A",$B$26*'Policy Input'!$B$6))</f>
        <v>600000</v>
      </c>
      <c r="I5" s="110" t="str">
        <f ca="1">IF(F5="","",IF('Policy Input'!$B$7=0,"N/A",$B$26*'Policy Input'!$B$7))</f>
        <v>N/A</v>
      </c>
      <c r="J5" s="110" t="str">
        <f ca="1">IF(F5="","",IF('Policy Input'!$B$8=0,"N/A",$B$26*'Policy Input'!$B$8))</f>
        <v>N/A</v>
      </c>
      <c r="K5" s="110" t="str">
        <f ca="1">IF(F5="","",IF(OR('Policy Input'!$B$9&lt;5000,MOD('Policy Input'!$B$9,1000)&lt;&gt;0),"N/A",'Policy Input'!$B$9))</f>
        <v>N/A</v>
      </c>
    </row>
    <row r="6" spans="1:11">
      <c r="A6" s="108"/>
      <c r="B6" s="109"/>
      <c r="D6" s="102"/>
      <c r="E6" s="102"/>
      <c r="F6" s="93">
        <f t="shared" ref="F6:F29" ca="1" si="0">IF(F5="","",IF(F5+1&gt;$B$27,"",F5+1))</f>
        <v>2</v>
      </c>
      <c r="G6" s="94">
        <f ca="1">IF(F6="","",IF($B$24="Level",G5,IF($B$24="Linear reducing",MAX(0,$G$5*($B$27-$F5)/$B$27),$G$5*(1-(1+'Policy Input'!$B$4)^(-1*($B$27-$F5)))/(1-(1+'Policy Input'!$B$4)^(-$B$27)))))</f>
        <v>555815.67655539396</v>
      </c>
      <c r="H6" s="94">
        <f ca="1">IF(F6="","",IF('Policy Input'!$B$6=0,"N/A",IF($B$24="Level",H5,IF($B$24="Linear reducing",MAX(0,$H$5*($B$27-$F5)/$B$27),$H$5*(1-(1+'Policy Input'!$B$4)^(-1*($B$27-$F5)))/(1-(1+'Policy Input'!$B$4)^(-$B$27))))))</f>
        <v>555815.67655539396</v>
      </c>
      <c r="I6" s="110" t="str">
        <f ca="1">IF(F6="","",IF('Policy Input'!$B$7=0,"N/A",IF($B$24="Level",I5,IF($B$24="Linear reducing",MAX(0,$B$26*'Policy Input'!$B$7*($B$27-$F5)/$B$27),$B$26*'Policy Input'!$B$7*(1-(1+'Policy Input'!$B$4)^(-1*($B$27-$F5)))/(1-(1+'Policy Input'!$B$4)^(-$B$27))))))</f>
        <v>N/A</v>
      </c>
      <c r="J6" s="110" t="str">
        <f ca="1">IF(F6="","",J5)</f>
        <v>N/A</v>
      </c>
      <c r="K6" s="110" t="str">
        <f ca="1">IF(F6="","",K5)</f>
        <v>N/A</v>
      </c>
    </row>
    <row r="7" spans="1:11">
      <c r="A7" s="111" t="s">
        <v>61</v>
      </c>
      <c r="B7" s="88" t="str">
        <f>'Policy Input'!$B$12&amp;"-"&amp;'Policy Input'!$B$13&amp;" ปี"</f>
        <v>20-65 ปี</v>
      </c>
      <c r="D7" s="102"/>
      <c r="E7" s="102"/>
      <c r="F7" s="93">
        <f t="shared" ca="1" si="0"/>
        <v>3</v>
      </c>
      <c r="G7" s="94">
        <f ca="1">IF(F7="","",IF($B$24="Level",G6,IF($B$24="Linear reducing",MAX(0,$G$5*($B$27-$F6)/$B$27),$G$5*(1-(1+'Policy Input'!$B$4)^(-1*($B$27-$F6)))/(1-(1+'Policy Input'!$B$4)^(-$B$27)))))</f>
        <v>507212.92076632741</v>
      </c>
      <c r="H7" s="94">
        <f ca="1">IF(F7="","",IF('Policy Input'!$B$6=0,"N/A",IF($B$24="Level",H6,IF($B$24="Linear reducing",MAX(0,$H$5*($B$27-$F6)/$B$27),$H$5*(1-(1+'Policy Input'!$B$4)^(-1*($B$27-$F6)))/(1-(1+'Policy Input'!$B$4)^(-$B$27))))))</f>
        <v>507212.92076632741</v>
      </c>
      <c r="I7" s="110" t="str">
        <f ca="1">IF(F7="","",IF('Policy Input'!$B$7=0,"N/A",IF($B$24="Level",I6,IF($B$24="Linear reducing",MAX(0,$B$26*'Policy Input'!$B$7*($B$27-$F6)/$B$27),$B$26*'Policy Input'!$B$7*(1-(1+'Policy Input'!$B$4)^(-1*($B$27-$F6)))/(1-(1+'Policy Input'!$B$4)^(-$B$27))))))</f>
        <v>N/A</v>
      </c>
      <c r="J7" s="110" t="str">
        <f t="shared" ref="J7:J11" ca="1" si="1">IF(F7="","",J6)</f>
        <v>N/A</v>
      </c>
      <c r="K7" s="110" t="str">
        <f t="shared" ref="K7:K11" ca="1" si="2">IF(F7="","",K6)</f>
        <v>N/A</v>
      </c>
    </row>
    <row r="8" spans="1:11">
      <c r="A8" s="111" t="s">
        <v>62</v>
      </c>
      <c r="B8" s="88" t="str">
        <f>'Policy Input'!$B$10&amp;"-"&amp;'Policy Input'!$B$11&amp;" ปี"</f>
        <v>1-25 ปี</v>
      </c>
      <c r="D8" s="102"/>
      <c r="E8" s="102"/>
      <c r="F8" s="93">
        <f t="shared" ca="1" si="0"/>
        <v>4</v>
      </c>
      <c r="G8" s="94">
        <f ca="1">IF(F8="","",IF($B$24="Level",G7,IF($B$24="Linear reducing",MAX(0,$G$5*($B$27-$F7)/$B$27),$G$5*(1-(1+'Policy Input'!$B$4)^(-1*($B$27-$F7)))/(1-(1+'Policy Input'!$B$4)^(-$B$27)))))</f>
        <v>453749.88939835393</v>
      </c>
      <c r="H8" s="94">
        <f ca="1">IF(F8="","",IF('Policy Input'!$B$6=0,"N/A",IF($B$24="Level",H7,IF($B$24="Linear reducing",MAX(0,$H$5*($B$27-$F7)/$B$27),$H$5*(1-(1+'Policy Input'!$B$4)^(-1*($B$27-$F7)))/(1-(1+'Policy Input'!$B$4)^(-$B$27))))))</f>
        <v>453749.88939835393</v>
      </c>
      <c r="I8" s="110" t="str">
        <f ca="1">IF(F8="","",IF('Policy Input'!$B$7=0,"N/A",IF($B$24="Level",I7,IF($B$24="Linear reducing",MAX(0,$B$26*'Policy Input'!$B$7*($B$27-$F7)/$B$27),$B$26*'Policy Input'!$B$7*(1-(1+'Policy Input'!$B$4)^(-1*($B$27-$F7)))/(1-(1+'Policy Input'!$B$4)^(-$B$27))))))</f>
        <v>N/A</v>
      </c>
      <c r="J8" s="110" t="str">
        <f t="shared" ca="1" si="1"/>
        <v>N/A</v>
      </c>
      <c r="K8" s="110" t="str">
        <f t="shared" ca="1" si="2"/>
        <v>N/A</v>
      </c>
    </row>
    <row r="9" spans="1:11">
      <c r="A9" s="102"/>
      <c r="B9" s="111"/>
      <c r="C9" s="102"/>
      <c r="D9" s="102"/>
      <c r="E9" s="102"/>
      <c r="F9" s="93">
        <f t="shared" ca="1" si="0"/>
        <v>5</v>
      </c>
      <c r="G9" s="94">
        <f ca="1">IF(F9="","",IF($B$24="Level",G8,IF($B$24="Linear reducing",MAX(0,$G$5*($B$27-$F8)/$B$27),$G$5*(1-(1+'Policy Input'!$B$4)^(-1*($B$27-$F8)))/(1-(1+'Policy Input'!$B$4)^(-$B$27)))))</f>
        <v>394940.55489358329</v>
      </c>
      <c r="H9" s="94">
        <f ca="1">IF(F9="","",IF('Policy Input'!$B$6=0,"N/A",IF($B$24="Level",H8,IF($B$24="Linear reducing",MAX(0,$H$5*($B$27-$F8)/$B$27),$H$5*(1-(1+'Policy Input'!$B$4)^(-1*($B$27-$F8)))/(1-(1+'Policy Input'!$B$4)^(-$B$27))))))</f>
        <v>394940.55489358329</v>
      </c>
      <c r="I9" s="110" t="str">
        <f ca="1">IF(F9="","",IF('Policy Input'!$B$7=0,"N/A",IF($B$24="Level",I8,IF($B$24="Linear reducing",MAX(0,$B$26*'Policy Input'!$B$7*($B$27-$F8)/$B$27),$B$26*'Policy Input'!$B$7*(1-(1+'Policy Input'!$B$4)^(-1*($B$27-$F8)))/(1-(1+'Policy Input'!$B$4)^(-$B$27))))))</f>
        <v>N/A</v>
      </c>
      <c r="J9" s="110" t="str">
        <f t="shared" ca="1" si="1"/>
        <v>N/A</v>
      </c>
      <c r="K9" s="110" t="str">
        <f t="shared" ca="1" si="2"/>
        <v>N/A</v>
      </c>
    </row>
    <row r="10" spans="1:11">
      <c r="A10" s="108" t="s">
        <v>63</v>
      </c>
      <c r="B10" s="95" t="s">
        <v>105</v>
      </c>
      <c r="C10" s="95"/>
      <c r="D10" s="112"/>
      <c r="E10" s="102"/>
      <c r="F10" s="93">
        <f t="shared" ca="1" si="0"/>
        <v>6</v>
      </c>
      <c r="G10" s="94">
        <f ca="1">IF(F10="","",IF($B$24="Level",G9,IF($B$24="Linear reducing",MAX(0,$G$5*($B$27-$F9)/$B$27),$G$5*(1-(1+'Policy Input'!$B$4)^(-1*($B$27-$F9)))/(1-(1+'Policy Input'!$B$4)^(-$B$27)))))</f>
        <v>330250.28693833546</v>
      </c>
      <c r="H10" s="94">
        <f ca="1">IF(F10="","",IF('Policy Input'!$B$6=0,"N/A",IF($B$24="Level",H9,IF($B$24="Linear reducing",MAX(0,$H$5*($B$27-$F9)/$B$27),$H$5*(1-(1+'Policy Input'!$B$4)^(-1*($B$27-$F9)))/(1-(1+'Policy Input'!$B$4)^(-$B$27))))))</f>
        <v>330250.28693833546</v>
      </c>
      <c r="I10" s="110" t="str">
        <f ca="1">IF(F10="","",IF('Policy Input'!$B$7=0,"N/A",IF($B$24="Level",I9,IF($B$24="Linear reducing",MAX(0,$B$26*'Policy Input'!$B$7*($B$27-$F9)/$B$27),$B$26*'Policy Input'!$B$7*(1-(1+'Policy Input'!$B$4)^(-1*($B$27-$F9)))/(1-(1+'Policy Input'!$B$4)^(-$B$27))))))</f>
        <v>N/A</v>
      </c>
      <c r="J10" s="110" t="str">
        <f t="shared" ca="1" si="1"/>
        <v>N/A</v>
      </c>
      <c r="K10" s="110" t="str">
        <f t="shared" ca="1" si="2"/>
        <v>N/A</v>
      </c>
    </row>
    <row r="11" spans="1:11">
      <c r="A11" s="102"/>
      <c r="B11" s="102"/>
      <c r="C11" s="102"/>
      <c r="D11" s="102"/>
      <c r="E11" s="102"/>
      <c r="F11" s="93">
        <f t="shared" ca="1" si="0"/>
        <v>7</v>
      </c>
      <c r="G11" s="94">
        <f ca="1">IF(F11="","",IF($B$24="Level",G10,IF($B$24="Linear reducing",MAX(0,$G$5*($B$27-$F10)/$B$27),$G$5*(1-(1+'Policy Input'!$B$4)^(-1*($B$27-$F10)))/(1-(1+'Policy Input'!$B$4)^(-$B$27)))))</f>
        <v>259090.99218756298</v>
      </c>
      <c r="H11" s="94">
        <f ca="1">IF(F11="","",IF('Policy Input'!$B$6=0,"N/A",IF($B$24="Level",H10,IF($B$24="Linear reducing",MAX(0,$H$5*($B$27-$F10)/$B$27),$H$5*(1-(1+'Policy Input'!$B$4)^(-1*($B$27-$F10)))/(1-(1+'Policy Input'!$B$4)^(-$B$27))))))</f>
        <v>259090.99218756298</v>
      </c>
      <c r="I11" s="110" t="str">
        <f ca="1">IF(F11="","",IF('Policy Input'!$B$7=0,"N/A",IF($B$24="Level",I10,IF($B$24="Linear reducing",MAX(0,$B$26*'Policy Input'!$B$7*($B$27-$F10)/$B$27),$B$26*'Policy Input'!$B$7*(1-(1+'Policy Input'!$B$4)^(-1*($B$27-$F10)))/(1-(1+'Policy Input'!$B$4)^(-$B$27))))))</f>
        <v>N/A</v>
      </c>
      <c r="J11" s="110" t="str">
        <f t="shared" ca="1" si="1"/>
        <v>N/A</v>
      </c>
      <c r="K11" s="110" t="str">
        <f t="shared" ca="1" si="2"/>
        <v>N/A</v>
      </c>
    </row>
    <row r="12" spans="1:11">
      <c r="F12" s="93">
        <f t="shared" ca="1" si="0"/>
        <v>8</v>
      </c>
      <c r="G12" s="94">
        <f ca="1">IF(F12="","",IF($B$24="Level",G11,IF($B$24="Linear reducing",MAX(0,$G$5*($B$27-$F11)/$B$27),$G$5*(1-(1+'Policy Input'!$B$4)^(-1*($B$27-$F11)))/(1-(1+'Policy Input'!$B$4)^(-$B$27)))))</f>
        <v>180815.76796171308</v>
      </c>
      <c r="H12" s="94">
        <f ca="1">IF(F12="","",IF('Policy Input'!$B$6=0,"N/A",IF($B$24="Level",H11,IF($B$24="Linear reducing",MAX(0,$H$5*($B$27-$F11)/$B$27),$H$5*(1-(1+'Policy Input'!$B$4)^(-1*($B$27-$F11)))/(1-(1+'Policy Input'!$B$4)^(-$B$27))))))</f>
        <v>180815.76796171308</v>
      </c>
      <c r="I12" s="110" t="str">
        <f ca="1">IF(F12="","",IF('Policy Input'!$B$7=0,"N/A",IF($B$24="Level",I11,IF($B$24="Linear reducing",MAX(0,$B$26*'Policy Input'!$B$7*($B$27-$F11)/$B$27),$B$26*'Policy Input'!$B$7*(1-(1+'Policy Input'!$B$4)^(-1*($B$27-$F11)))/(1-(1+'Policy Input'!$B$4)^(-$B$27))))))</f>
        <v>N/A</v>
      </c>
      <c r="J12" s="110" t="str">
        <f t="shared" ref="J12:J24" ca="1" si="3">IF(F12="","",J11)</f>
        <v>N/A</v>
      </c>
      <c r="K12" s="110" t="str">
        <f t="shared" ref="K12:K24" ca="1" si="4">IF(F12="","",K11)</f>
        <v>N/A</v>
      </c>
    </row>
    <row r="13" spans="1:11">
      <c r="A13" s="113" t="s">
        <v>65</v>
      </c>
      <c r="F13" s="93">
        <f t="shared" ca="1" si="0"/>
        <v>9</v>
      </c>
      <c r="G13" s="94">
        <f ca="1">IF(F13="","",IF($B$24="Level",G12,IF($B$24="Linear reducing",MAX(0,$G$5*($B$27-$F12)/$B$27),$G$5*(1-(1+'Policy Input'!$B$4)^(-1*($B$27-$F12)))/(1-(1+'Policy Input'!$B$4)^(-$B$27)))))</f>
        <v>94713.021313278266</v>
      </c>
      <c r="H13" s="94">
        <f ca="1">IF(F13="","",IF('Policy Input'!$B$6=0,"N/A",IF($B$24="Level",H12,IF($B$24="Linear reducing",MAX(0,$H$5*($B$27-$F12)/$B$27),$H$5*(1-(1+'Policy Input'!$B$4)^(-1*($B$27-$F12)))/(1-(1+'Policy Input'!$B$4)^(-$B$27))))))</f>
        <v>94713.021313278266</v>
      </c>
      <c r="I13" s="110" t="str">
        <f ca="1">IF(F13="","",IF('Policy Input'!$B$7=0,"N/A",IF($B$24="Level",I12,IF($B$24="Linear reducing",MAX(0,$B$26*'Policy Input'!$B$7*($B$27-$F12)/$B$27),$B$26*'Policy Input'!$B$7*(1-(1+'Policy Input'!$B$4)^(-1*($B$27-$F12)))/(1-(1+'Policy Input'!$B$4)^(-$B$27))))))</f>
        <v>N/A</v>
      </c>
      <c r="J13" s="110" t="str">
        <f t="shared" ca="1" si="3"/>
        <v>N/A</v>
      </c>
      <c r="K13" s="110" t="str">
        <f t="shared" ca="1" si="4"/>
        <v>N/A</v>
      </c>
    </row>
    <row r="14" spans="1:11">
      <c r="A14" s="114" t="s">
        <v>66</v>
      </c>
      <c r="B14" s="115">
        <f ca="1">TODAY()</f>
        <v>45021</v>
      </c>
      <c r="F14" s="93" t="str">
        <f t="shared" ca="1" si="0"/>
        <v/>
      </c>
      <c r="G14" s="94" t="str">
        <f ca="1">IF(F14="","",IF($B$24="Level",G13,IF($B$24="Linear reducing",MAX(0,$G$5*($B$27-$F13)/$B$27),$G$5*(1-(1+'Policy Input'!$B$4)^(-1*($B$27-$F13)))/(1-(1+'Policy Input'!$B$4)^(-$B$27)))))</f>
        <v/>
      </c>
      <c r="H14" s="94" t="str">
        <f ca="1">IF(F14="","",IF('Policy Input'!$B$6=0,"N/A",IF($B$24="Level",H13,IF($B$24="Linear reducing",MAX(0,$H$5*($B$27-$F13)/$B$27),$H$5*(1-(1+'Policy Input'!$B$4)^(-1*($B$27-$F13)))/(1-(1+'Policy Input'!$B$4)^(-$B$27))))))</f>
        <v/>
      </c>
      <c r="I14" s="110" t="str">
        <f ca="1">IF(F14="","",IF('Policy Input'!$B$7=0,"N/A",IF($B$24="Level",I13,IF($B$24="Linear reducing",MAX(0,$B$26*'Policy Input'!$B$7*($B$27-$F13)/$B$27),$B$26*'Policy Input'!$B$7*(1-(1+'Policy Input'!$B$4)^(-1*($B$27-$F13)))/(1-(1+'Policy Input'!$B$4)^(-$B$27))))))</f>
        <v/>
      </c>
      <c r="J14" s="110" t="str">
        <f t="shared" ca="1" si="3"/>
        <v/>
      </c>
      <c r="K14" s="110" t="str">
        <f t="shared" ca="1" si="4"/>
        <v/>
      </c>
    </row>
    <row r="15" spans="1:11">
      <c r="F15" s="93" t="str">
        <f t="shared" ca="1" si="0"/>
        <v/>
      </c>
      <c r="G15" s="94" t="str">
        <f ca="1">IF(F15="","",IF($B$24="Level",G14,IF($B$24="Linear reducing",MAX(0,$G$5*($B$27-$F14)/$B$27),$G$5*(1-(1+'Policy Input'!$B$4)^(-1*($B$27-$F14)))/(1-(1+'Policy Input'!$B$4)^(-$B$27)))))</f>
        <v/>
      </c>
      <c r="H15" s="94" t="str">
        <f ca="1">IF(F15="","",IF('Policy Input'!$B$6=0,"N/A",IF($B$24="Level",H14,IF($B$24="Linear reducing",MAX(0,$H$5*($B$27-$F14)/$B$27),$H$5*(1-(1+'Policy Input'!$B$4)^(-1*($B$27-$F14)))/(1-(1+'Policy Input'!$B$4)^(-$B$27))))))</f>
        <v/>
      </c>
      <c r="I15" s="110" t="str">
        <f ca="1">IF(F15="","",IF('Policy Input'!$B$7=0,"N/A",IF($B$24="Level",I14,IF($B$24="Linear reducing",MAX(0,$B$26*'Policy Input'!$B$7*($B$27-$F14)/$B$27),$B$26*'Policy Input'!$B$7*(1-(1+'Policy Input'!$B$4)^(-1*($B$27-$F14)))/(1-(1+'Policy Input'!$B$4)^(-$B$27))))))</f>
        <v/>
      </c>
      <c r="J15" s="110" t="str">
        <f t="shared" ca="1" si="3"/>
        <v/>
      </c>
      <c r="K15" s="110" t="str">
        <f t="shared" ca="1" si="4"/>
        <v/>
      </c>
    </row>
    <row r="16" spans="1:11">
      <c r="A16" s="114" t="s">
        <v>67</v>
      </c>
      <c r="F16" s="93" t="str">
        <f t="shared" ca="1" si="0"/>
        <v/>
      </c>
      <c r="G16" s="94" t="str">
        <f ca="1">IF(F16="","",IF($B$24="Level",G15,IF($B$24="Linear reducing",MAX(0,$G$5*($B$27-$F15)/$B$27),$G$5*(1-(1+'Policy Input'!$B$4)^(-1*($B$27-$F15)))/(1-(1+'Policy Input'!$B$4)^(-$B$27)))))</f>
        <v/>
      </c>
      <c r="H16" s="94" t="str">
        <f ca="1">IF(F16="","",IF('Policy Input'!$B$6=0,"N/A",IF($B$24="Level",H15,IF($B$24="Linear reducing",MAX(0,$H$5*($B$27-$F15)/$B$27),$H$5*(1-(1+'Policy Input'!$B$4)^(-1*($B$27-$F15)))/(1-(1+'Policy Input'!$B$4)^(-$B$27))))))</f>
        <v/>
      </c>
      <c r="I16" s="110" t="str">
        <f ca="1">IF(F16="","",IF('Policy Input'!$B$7=0,"N/A",IF($B$24="Level",I15,IF($B$24="Linear reducing",MAX(0,$B$26*'Policy Input'!$B$7*($B$27-$F15)/$B$27),$B$26*'Policy Input'!$B$7*(1-(1+'Policy Input'!$B$4)^(-1*($B$27-$F15)))/(1-(1+'Policy Input'!$B$4)^(-$B$27))))))</f>
        <v/>
      </c>
      <c r="J16" s="110" t="str">
        <f t="shared" ca="1" si="3"/>
        <v/>
      </c>
      <c r="K16" s="110" t="str">
        <f t="shared" ca="1" si="4"/>
        <v/>
      </c>
    </row>
    <row r="17" spans="1:26">
      <c r="A17" s="114" t="s">
        <v>68</v>
      </c>
      <c r="B17" s="96">
        <v>29</v>
      </c>
      <c r="F17" s="93" t="str">
        <f t="shared" ca="1" si="0"/>
        <v/>
      </c>
      <c r="G17" s="94" t="str">
        <f ca="1">IF(F17="","",IF($B$24="Level",G16,IF($B$24="Linear reducing",MAX(0,$G$5*($B$27-$F16)/$B$27),$G$5*(1-(1+'Policy Input'!$B$4)^(-1*($B$27-$F16)))/(1-(1+'Policy Input'!$B$4)^(-$B$27)))))</f>
        <v/>
      </c>
      <c r="H17" s="94" t="str">
        <f ca="1">IF(F17="","",IF('Policy Input'!$B$6=0,"N/A",IF($B$24="Level",H16,IF($B$24="Linear reducing",MAX(0,$H$5*($B$27-$F16)/$B$27),$H$5*(1-(1+'Policy Input'!$B$4)^(-1*($B$27-$F16)))/(1-(1+'Policy Input'!$B$4)^(-$B$27))))))</f>
        <v/>
      </c>
      <c r="I17" s="110" t="str">
        <f ca="1">IF(F17="","",IF('Policy Input'!$B$7=0,"N/A",IF($B$24="Level",I16,IF($B$24="Linear reducing",MAX(0,$B$26*'Policy Input'!$B$7*($B$27-$F16)/$B$27),$B$26*'Policy Input'!$B$7*(1-(1+'Policy Input'!$B$4)^(-1*($B$27-$F16)))/(1-(1+'Policy Input'!$B$4)^(-$B$27))))))</f>
        <v/>
      </c>
      <c r="J17" s="110" t="str">
        <f t="shared" ca="1" si="3"/>
        <v/>
      </c>
      <c r="K17" s="110" t="str">
        <f t="shared" ca="1" si="4"/>
        <v/>
      </c>
    </row>
    <row r="18" spans="1:26">
      <c r="A18" s="114" t="s">
        <v>69</v>
      </c>
      <c r="B18" s="97" t="s">
        <v>89</v>
      </c>
      <c r="D18" s="116"/>
      <c r="F18" s="93" t="str">
        <f t="shared" ca="1" si="0"/>
        <v/>
      </c>
      <c r="G18" s="94" t="str">
        <f ca="1">IF(F18="","",IF($B$24="Level",G17,IF($B$24="Linear reducing",MAX(0,$G$5*($B$27-$F17)/$B$27),$G$5*(1-(1+'Policy Input'!$B$4)^(-1*($B$27-$F17)))/(1-(1+'Policy Input'!$B$4)^(-$B$27)))))</f>
        <v/>
      </c>
      <c r="H18" s="94" t="str">
        <f ca="1">IF(F18="","",IF('Policy Input'!$B$6=0,"N/A",IF($B$24="Level",H17,IF($B$24="Linear reducing",MAX(0,$H$5*($B$27-$F17)/$B$27),$H$5*(1-(1+'Policy Input'!$B$4)^(-1*($B$27-$F17)))/(1-(1+'Policy Input'!$B$4)^(-$B$27))))))</f>
        <v/>
      </c>
      <c r="I18" s="110" t="str">
        <f ca="1">IF(F18="","",IF('Policy Input'!$B$7=0,"N/A",IF($B$24="Level",I17,IF($B$24="Linear reducing",MAX(0,$B$26*'Policy Input'!$B$7*($B$27-$F17)/$B$27),$B$26*'Policy Input'!$B$7*(1-(1+'Policy Input'!$B$4)^(-1*($B$27-$F17)))/(1-(1+'Policy Input'!$B$4)^(-$B$27))))))</f>
        <v/>
      </c>
      <c r="J18" s="110" t="str">
        <f t="shared" ca="1" si="3"/>
        <v/>
      </c>
      <c r="K18" s="110" t="str">
        <f t="shared" ca="1" si="4"/>
        <v/>
      </c>
    </row>
    <row r="19" spans="1:26">
      <c r="A19" s="114" t="s">
        <v>70</v>
      </c>
      <c r="B19" s="96">
        <v>2523</v>
      </c>
      <c r="D19" s="116"/>
      <c r="F19" s="93" t="str">
        <f t="shared" ca="1" si="0"/>
        <v/>
      </c>
      <c r="G19" s="94" t="str">
        <f ca="1">IF(F19="","",IF($B$24="Level",G18,IF($B$24="Linear reducing",MAX(0,$G$5*($B$27-$F18)/$B$27),$G$5*(1-(1+'Policy Input'!$B$4)^(-1*($B$27-$F18)))/(1-(1+'Policy Input'!$B$4)^(-$B$27)))))</f>
        <v/>
      </c>
      <c r="H19" s="94" t="str">
        <f ca="1">IF(F19="","",IF('Policy Input'!$B$6=0,"N/A",IF($B$24="Level",H18,IF($B$24="Linear reducing",MAX(0,$H$5*($B$27-$F18)/$B$27),$H$5*(1-(1+'Policy Input'!$B$4)^(-1*($B$27-$F18)))/(1-(1+'Policy Input'!$B$4)^(-$B$27))))))</f>
        <v/>
      </c>
      <c r="I19" s="110" t="str">
        <f ca="1">IF(F19="","",IF('Policy Input'!$B$7=0,"N/A",IF($B$24="Level",I18,IF($B$24="Linear reducing",MAX(0,$B$26*'Policy Input'!$B$7*($B$27-$F18)/$B$27),$B$26*'Policy Input'!$B$7*(1-(1+'Policy Input'!$B$4)^(-1*($B$27-$F18)))/(1-(1+'Policy Input'!$B$4)^(-$B$27))))))</f>
        <v/>
      </c>
      <c r="J19" s="110" t="str">
        <f t="shared" ca="1" si="3"/>
        <v/>
      </c>
      <c r="K19" s="110" t="str">
        <f t="shared" ca="1" si="4"/>
        <v/>
      </c>
    </row>
    <row r="20" spans="1:26">
      <c r="A20" s="114" t="s">
        <v>71</v>
      </c>
      <c r="B20" s="98">
        <f ca="1">IF(AND(DAY($B$14)=$B$17,MONTH($B$14)=MATCH($B$18,$P$21:$P$32,0)),YEAR($B$14)-$B$19+543,ROUNDDOWN(YEARFRAC(DATE($B$19-543,MATCH($B$18,$P$21:$P$32,0),$B$17),B14,1),0))</f>
        <v>42</v>
      </c>
      <c r="C20" s="118" t="str">
        <f ca="1">IF($B$20&lt;'Policy Input'!$B$12,"อายุน้อยกว่า "&amp;'Policy Input'!$B$12&amp;" ปี",IF($B$20&gt;'Policy Input'!$B$13,"อายุมากกว่า "&amp;'Policy Input'!$B$13&amp;" ปี",""))</f>
        <v/>
      </c>
      <c r="F20" s="93" t="str">
        <f t="shared" ca="1" si="0"/>
        <v/>
      </c>
      <c r="G20" s="94" t="str">
        <f ca="1">IF(F20="","",IF($B$24="Level",G19,IF($B$24="Linear reducing",MAX(0,$G$5*($B$27-$F19)/$B$27),$G$5*(1-(1+'Policy Input'!$B$4)^(-1*($B$27-$F19)))/(1-(1+'Policy Input'!$B$4)^(-$B$27)))))</f>
        <v/>
      </c>
      <c r="H20" s="94" t="str">
        <f ca="1">IF(F20="","",IF('Policy Input'!$B$6=0,"N/A",IF($B$24="Level",H19,IF($B$24="Linear reducing",MAX(0,$H$5*($B$27-$F19)/$B$27),$H$5*(1-(1+'Policy Input'!$B$4)^(-1*($B$27-$F19)))/(1-(1+'Policy Input'!$B$4)^(-$B$27))))))</f>
        <v/>
      </c>
      <c r="I20" s="110" t="str">
        <f ca="1">IF(F20="","",IF('Policy Input'!$B$7=0,"N/A",IF($B$24="Level",I19,IF($B$24="Linear reducing",MAX(0,$B$26*'Policy Input'!$B$7*($B$27-$F19)/$B$27),$B$26*'Policy Input'!$B$7*(1-(1+'Policy Input'!$B$4)^(-1*($B$27-$F19)))/(1-(1+'Policy Input'!$B$4)^(-$B$27))))))</f>
        <v/>
      </c>
      <c r="J20" s="110" t="str">
        <f t="shared" ca="1" si="3"/>
        <v/>
      </c>
      <c r="K20" s="110" t="str">
        <f t="shared" ca="1" si="4"/>
        <v/>
      </c>
      <c r="N20" s="103" t="s">
        <v>15</v>
      </c>
    </row>
    <row r="21" spans="1:26">
      <c r="A21" s="114" t="s">
        <v>72</v>
      </c>
      <c r="B21" s="97" t="s">
        <v>94</v>
      </c>
      <c r="F21" s="93" t="str">
        <f t="shared" ca="1" si="0"/>
        <v/>
      </c>
      <c r="G21" s="94" t="str">
        <f ca="1">IF(F21="","",IF($B$24="Level",G20,IF($B$24="Linear reducing",MAX(0,$G$5*($B$27-$F20)/$B$27),$G$5*(1-(1+'Policy Input'!$B$4)^(-1*($B$27-$F20)))/(1-(1+'Policy Input'!$B$4)^(-$B$27)))))</f>
        <v/>
      </c>
      <c r="H21" s="94" t="str">
        <f ca="1">IF(F21="","",IF('Policy Input'!$B$6=0,"N/A",IF($B$24="Level",H20,IF($B$24="Linear reducing",MAX(0,$H$5*($B$27-$F20)/$B$27),$H$5*(1-(1+'Policy Input'!$B$4)^(-1*($B$27-$F20)))/(1-(1+'Policy Input'!$B$4)^(-$B$27))))))</f>
        <v/>
      </c>
      <c r="I21" s="110" t="str">
        <f ca="1">IF(F21="","",IF('Policy Input'!$B$7=0,"N/A",IF($B$24="Level",I20,IF($B$24="Linear reducing",MAX(0,$B$26*'Policy Input'!$B$7*($B$27-$F20)/$B$27),$B$26*'Policy Input'!$B$7*(1-(1+'Policy Input'!$B$4)^(-1*($B$27-$F20)))/(1-(1+'Policy Input'!$B$4)^(-$B$27))))))</f>
        <v/>
      </c>
      <c r="J21" s="110" t="str">
        <f t="shared" ca="1" si="3"/>
        <v/>
      </c>
      <c r="K21" s="110" t="str">
        <f t="shared" ca="1" si="4"/>
        <v/>
      </c>
      <c r="M21" s="119"/>
      <c r="N21" s="103">
        <v>1</v>
      </c>
      <c r="O21" s="103">
        <v>1</v>
      </c>
      <c r="P21" s="103" t="s">
        <v>82</v>
      </c>
      <c r="Q21" s="103">
        <f ca="1">YEAR(B14)-'Policy Input'!B13-1+543</f>
        <v>2500</v>
      </c>
      <c r="S21" s="103" t="s">
        <v>17</v>
      </c>
      <c r="T21" s="103" t="s">
        <v>19</v>
      </c>
      <c r="U21" s="120"/>
    </row>
    <row r="22" spans="1:26">
      <c r="F22" s="93" t="str">
        <f t="shared" ca="1" si="0"/>
        <v/>
      </c>
      <c r="G22" s="94" t="str">
        <f ca="1">IF(F22="","",IF($B$24="Level",G21,IF($B$24="Linear reducing",MAX(0,$G$5*($B$27-$F21)/$B$27),$G$5*(1-(1+'Policy Input'!$B$4)^(-1*($B$27-$F21)))/(1-(1+'Policy Input'!$B$4)^(-$B$27)))))</f>
        <v/>
      </c>
      <c r="H22" s="94" t="str">
        <f ca="1">IF(F22="","",IF('Policy Input'!$B$6=0,"N/A",IF($B$24="Level",H21,IF($B$24="Linear reducing",MAX(0,$H$5*($B$27-$F21)/$B$27),$H$5*(1-(1+'Policy Input'!$B$4)^(-1*($B$27-$F21)))/(1-(1+'Policy Input'!$B$4)^(-$B$27))))))</f>
        <v/>
      </c>
      <c r="I22" s="110" t="str">
        <f ca="1">IF(F22="","",IF('Policy Input'!$B$7=0,"N/A",IF($B$24="Level",I21,IF($B$24="Linear reducing",MAX(0,$B$26*'Policy Input'!$B$7*($B$27-$F21)/$B$27),$B$26*'Policy Input'!$B$7*(1-(1+'Policy Input'!$B$4)^(-1*($B$27-$F21)))/(1-(1+'Policy Input'!$B$4)^(-$B$27))))))</f>
        <v/>
      </c>
      <c r="J22" s="110" t="str">
        <f t="shared" ca="1" si="3"/>
        <v/>
      </c>
      <c r="K22" s="110" t="str">
        <f t="shared" ca="1" si="4"/>
        <v/>
      </c>
      <c r="M22" s="119"/>
      <c r="N22" s="103">
        <f>IF(OR(N21="",N21='Policy Input'!$B$11),"",MIN(N21+1,'Policy Input'!$B$11))</f>
        <v>2</v>
      </c>
      <c r="O22" s="103">
        <v>2</v>
      </c>
      <c r="P22" s="103" t="s">
        <v>83</v>
      </c>
      <c r="Q22" s="103">
        <f ca="1">Q21+1</f>
        <v>2501</v>
      </c>
      <c r="S22" s="103" t="s">
        <v>2</v>
      </c>
      <c r="T22" s="103" t="s">
        <v>20</v>
      </c>
    </row>
    <row r="23" spans="1:26">
      <c r="A23" s="121" t="s">
        <v>32</v>
      </c>
      <c r="B23" s="121">
        <v>1</v>
      </c>
      <c r="F23" s="93" t="str">
        <f t="shared" ca="1" si="0"/>
        <v/>
      </c>
      <c r="G23" s="94" t="str">
        <f ca="1">IF(F23="","",IF($B$24="Level",G22,IF($B$24="Linear reducing",MAX(0,$G$5*($B$27-$F22)/$B$27),$G$5*(1-(1+'Policy Input'!$B$4)^(-1*($B$27-$F22)))/(1-(1+'Policy Input'!$B$4)^(-$B$27)))))</f>
        <v/>
      </c>
      <c r="H23" s="94" t="str">
        <f ca="1">IF(F23="","",IF('Policy Input'!$B$6=0,"N/A",IF($B$24="Level",H22,IF($B$24="Linear reducing",MAX(0,$H$5*($B$27-$F22)/$B$27),$H$5*(1-(1+'Policy Input'!$B$4)^(-1*($B$27-$F22)))/(1-(1+'Policy Input'!$B$4)^(-$B$27))))))</f>
        <v/>
      </c>
      <c r="I23" s="110" t="str">
        <f ca="1">IF(F23="","",IF('Policy Input'!$B$7=0,"N/A",IF($B$24="Level",I22,IF($B$24="Linear reducing",MAX(0,$B$26*'Policy Input'!$B$7*($B$27-$F22)/$B$27),$B$26*'Policy Input'!$B$7*(1-(1+'Policy Input'!$B$4)^(-1*($B$27-$F22)))/(1-(1+'Policy Input'!$B$4)^(-$B$27))))))</f>
        <v/>
      </c>
      <c r="J23" s="110" t="str">
        <f t="shared" ca="1" si="3"/>
        <v/>
      </c>
      <c r="K23" s="110" t="str">
        <f t="shared" ca="1" si="4"/>
        <v/>
      </c>
      <c r="M23" s="119"/>
      <c r="N23" s="103">
        <f>IF(OR(N22="",N22='Policy Input'!$B$11),"",MIN(N22+1,'Policy Input'!$B$11))</f>
        <v>3</v>
      </c>
      <c r="O23" s="103">
        <v>3</v>
      </c>
      <c r="P23" s="103" t="s">
        <v>84</v>
      </c>
      <c r="Q23" s="103">
        <f t="shared" ref="Q23:Q69" ca="1" si="5">Q22+1</f>
        <v>2502</v>
      </c>
      <c r="S23" s="103" t="s">
        <v>18</v>
      </c>
      <c r="T23" s="103" t="str">
        <f>"MRTA@"&amp;'Policy Input'!$B$4*100&amp;"%"</f>
        <v>MRTA@10%</v>
      </c>
      <c r="Z23" s="120"/>
    </row>
    <row r="24" spans="1:26">
      <c r="A24" s="121" t="s">
        <v>16</v>
      </c>
      <c r="B24" s="122" t="str">
        <f>VLOOKUP('Policy Input'!$B$3,'Member Input'!$S$21:$T$23,2,0)</f>
        <v>MRTA@10%</v>
      </c>
      <c r="F24" s="93" t="str">
        <f t="shared" ca="1" si="0"/>
        <v/>
      </c>
      <c r="G24" s="94" t="str">
        <f ca="1">IF(F24="","",IF($B$24="Level",G23,IF($B$24="Linear reducing",MAX(0,$G$5*($B$27-$F23)/$B$27),$G$5*(1-(1+'Policy Input'!$B$4)^(-1*($B$27-$F23)))/(1-(1+'Policy Input'!$B$4)^(-$B$27)))))</f>
        <v/>
      </c>
      <c r="H24" s="94" t="str">
        <f ca="1">IF(F24="","",IF('Policy Input'!$B$6=0,"N/A",IF($B$24="Level",H23,IF($B$24="Linear reducing",MAX(0,$H$5*($B$27-$F23)/$B$27),$H$5*(1-(1+'Policy Input'!$B$4)^(-1*($B$27-$F23)))/(1-(1+'Policy Input'!$B$4)^(-$B$27))))))</f>
        <v/>
      </c>
      <c r="I24" s="110" t="str">
        <f ca="1">IF(F24="","",IF('Policy Input'!$B$7=0,"N/A",IF($B$24="Level",I23,IF($B$24="Linear reducing",MAX(0,$B$26*'Policy Input'!$B$7*($B$27-$F23)/$B$27),$B$26*'Policy Input'!$B$7*(1-(1+'Policy Input'!$B$4)^(-1*($B$27-$F23)))/(1-(1+'Policy Input'!$B$4)^(-$B$27))))))</f>
        <v/>
      </c>
      <c r="J24" s="110" t="str">
        <f t="shared" ca="1" si="3"/>
        <v/>
      </c>
      <c r="K24" s="110" t="str">
        <f t="shared" ca="1" si="4"/>
        <v/>
      </c>
      <c r="M24" s="119"/>
      <c r="N24" s="103">
        <f>IF(OR(N23="",N23='Policy Input'!$B$11),"",MIN(N23+1,'Policy Input'!$B$11))</f>
        <v>4</v>
      </c>
      <c r="O24" s="103">
        <v>4</v>
      </c>
      <c r="P24" s="103" t="s">
        <v>85</v>
      </c>
      <c r="Q24" s="103">
        <f t="shared" ca="1" si="5"/>
        <v>2503</v>
      </c>
    </row>
    <row r="25" spans="1:26">
      <c r="A25" s="121" t="s">
        <v>33</v>
      </c>
      <c r="B25" s="121" t="str">
        <f>VLOOKUP(B23,'Policy Input'!$O$5:$P$5,2,0)</f>
        <v>Life + TPD</v>
      </c>
      <c r="F25" s="93" t="str">
        <f t="shared" ca="1" si="0"/>
        <v/>
      </c>
      <c r="G25" s="94" t="str">
        <f ca="1">IF(F25="","",IF($B$24="Level",G24,IF($B$24="Linear reducing",MAX(0,$G$5*($B$27-$F24)/$B$27),$G$5*(1-(1+'Policy Input'!$B$4)^(-1*($B$27-$F24)))/(1-(1+'Policy Input'!$B$4)^(-$B$27)))))</f>
        <v/>
      </c>
      <c r="H25" s="94" t="str">
        <f ca="1">IF(F25="","",IF('Policy Input'!$B$6=0,"N/A",IF($B$24="Level",H24,IF($B$24="Linear reducing",MAX(0,$H$5*($B$27-$F24)/$B$27),$H$5*(1-(1+'Policy Input'!$B$4)^(-1*($B$27-$F24)))/(1-(1+'Policy Input'!$B$4)^(-$B$27))))))</f>
        <v/>
      </c>
      <c r="I25" s="110" t="str">
        <f ca="1">IF(F25="","",IF('Policy Input'!$B$7=0,"N/A",IF($B$24="Level",I24,IF($B$24="Linear reducing",MAX(0,$B$26*'Policy Input'!$B$7*($B$27-$F24)/$B$27),$B$26*'Policy Input'!$B$7*(1-(1+'Policy Input'!$B$4)^(-1*($B$27-$F24)))/(1-(1+'Policy Input'!$B$4)^(-$B$27))))))</f>
        <v/>
      </c>
      <c r="J25" s="110" t="str">
        <f t="shared" ref="J25:J29" ca="1" si="6">IF(F25="","",J24)</f>
        <v/>
      </c>
      <c r="K25" s="110" t="str">
        <f t="shared" ref="K25:K29" ca="1" si="7">IF(F25="","",K24)</f>
        <v/>
      </c>
      <c r="M25" s="119"/>
      <c r="N25" s="103">
        <f>IF(OR(N24="",N24='Policy Input'!$B$11),"",MIN(N24+1,'Policy Input'!$B$11))</f>
        <v>5</v>
      </c>
      <c r="O25" s="103">
        <v>5</v>
      </c>
      <c r="P25" s="103" t="s">
        <v>86</v>
      </c>
      <c r="Q25" s="103">
        <f t="shared" ca="1" si="5"/>
        <v>2504</v>
      </c>
    </row>
    <row r="26" spans="1:26">
      <c r="A26" s="114" t="s">
        <v>73</v>
      </c>
      <c r="B26" s="99">
        <v>600000</v>
      </c>
      <c r="C26" s="123" t="str">
        <f>IF($B$26&lt;'Policy Input'!$B$15,_xlfn.CONCAT("ทุนเอาประกันภัยน้อยกว่า "&amp;TEXT('Policy Input'!$B$15,"#,000")&amp;" บาท"),IF($B$26&gt;'Policy Input'!$B$16,_xlfn.CONCAT("ทุนเอาประกันภัยมากกว่า "&amp;TEXT('Policy Input'!$B$16,"#,000")&amp;" บาท"),""))</f>
        <v/>
      </c>
      <c r="D26" s="117"/>
      <c r="F26" s="93" t="str">
        <f t="shared" ca="1" si="0"/>
        <v/>
      </c>
      <c r="G26" s="94" t="str">
        <f ca="1">IF(F26="","",IF($B$24="Level",G25,IF($B$24="Linear reducing",MAX(0,$G$5*($B$27-$F25)/$B$27),$G$5*(1-(1+'Policy Input'!$B$4)^(-1*($B$27-$F25)))/(1-(1+'Policy Input'!$B$4)^(-$B$27)))))</f>
        <v/>
      </c>
      <c r="H26" s="94" t="str">
        <f ca="1">IF(F26="","",IF('Policy Input'!$B$6=0,"N/A",IF($B$24="Level",H25,IF($B$24="Linear reducing",MAX(0,$H$5*($B$27-$F25)/$B$27),$H$5*(1-(1+'Policy Input'!$B$4)^(-1*($B$27-$F25)))/(1-(1+'Policy Input'!$B$4)^(-$B$27))))))</f>
        <v/>
      </c>
      <c r="I26" s="110" t="str">
        <f ca="1">IF(F26="","",IF('Policy Input'!$B$7=0,"N/A",IF($B$24="Level",I25,IF($B$24="Linear reducing",MAX(0,$B$26*'Policy Input'!$B$7*($B$27-$F25)/$B$27),$B$26*'Policy Input'!$B$7*(1-(1+'Policy Input'!$B$4)^(-1*($B$27-$F25)))/(1-(1+'Policy Input'!$B$4)^(-$B$27))))))</f>
        <v/>
      </c>
      <c r="J26" s="110" t="str">
        <f t="shared" ca="1" si="6"/>
        <v/>
      </c>
      <c r="K26" s="110" t="str">
        <f t="shared" ca="1" si="7"/>
        <v/>
      </c>
      <c r="M26" s="119"/>
      <c r="N26" s="103">
        <f>IF(OR(N25="",N25='Policy Input'!$B$11),"",MIN(N25+1,'Policy Input'!$B$11))</f>
        <v>6</v>
      </c>
      <c r="O26" s="103">
        <v>6</v>
      </c>
      <c r="P26" s="103" t="s">
        <v>87</v>
      </c>
      <c r="Q26" s="103">
        <f t="shared" ca="1" si="5"/>
        <v>2505</v>
      </c>
    </row>
    <row r="27" spans="1:26">
      <c r="A27" s="114" t="s">
        <v>74</v>
      </c>
      <c r="B27" s="96">
        <v>9</v>
      </c>
      <c r="C27" s="123" t="str">
        <f ca="1">IF($B$27&lt;'Policy Input'!$B$10,"ระยะเวลาคุ้มครองต่ำกว่า "&amp;'Policy Input'!$B$10&amp;" ปี",IF($B$27&gt;'Policy Input'!$B$11,"ระยะเวลาคุ้มครองเกินกว่า "&amp;'Policy Input'!$B$11&amp;" ปี",IF($B$20+$B$27&gt;'Policy Input'!$B$14,"ระยะเวลาคุ้มครองเกินที่กำหนดไว้","")))</f>
        <v/>
      </c>
      <c r="D27" s="117"/>
      <c r="F27" s="93" t="str">
        <f t="shared" ca="1" si="0"/>
        <v/>
      </c>
      <c r="G27" s="94" t="str">
        <f ca="1">IF(F27="","",IF($B$24="Level",G26,IF($B$24="Linear reducing",MAX(0,$G$5*($B$27-$F26)/$B$27),$G$5*(1-(1+'Policy Input'!$B$4)^(-1*($B$27-$F26)))/(1-(1+'Policy Input'!$B$4)^(-$B$27)))))</f>
        <v/>
      </c>
      <c r="H27" s="94" t="str">
        <f ca="1">IF(F27="","",IF('Policy Input'!$B$6=0,"N/A",IF($B$24="Level",H26,IF($B$24="Linear reducing",MAX(0,$H$5*($B$27-$F26)/$B$27),$H$5*(1-(1+'Policy Input'!$B$4)^(-1*($B$27-$F26)))/(1-(1+'Policy Input'!$B$4)^(-$B$27))))))</f>
        <v/>
      </c>
      <c r="I27" s="110" t="str">
        <f ca="1">IF(F27="","",IF('Policy Input'!$B$7=0,"N/A",IF($B$24="Level",I26,IF($B$24="Linear reducing",MAX(0,$B$26*'Policy Input'!$B$7*($B$27-$F26)/$B$27),$B$26*'Policy Input'!$B$7*(1-(1+'Policy Input'!$B$4)^(-1*($B$27-$F26)))/(1-(1+'Policy Input'!$B$4)^(-$B$27))))))</f>
        <v/>
      </c>
      <c r="J27" s="110" t="str">
        <f t="shared" ca="1" si="6"/>
        <v/>
      </c>
      <c r="K27" s="110" t="str">
        <f t="shared" ca="1" si="7"/>
        <v/>
      </c>
      <c r="M27" s="119"/>
      <c r="N27" s="103">
        <f>IF(OR(N26="",N26='Policy Input'!$B$11),"",MIN(N26+1,'Policy Input'!$B$11))</f>
        <v>7</v>
      </c>
      <c r="O27" s="103">
        <v>7</v>
      </c>
      <c r="P27" s="103" t="s">
        <v>88</v>
      </c>
      <c r="Q27" s="103">
        <f t="shared" ca="1" si="5"/>
        <v>2506</v>
      </c>
    </row>
    <row r="28" spans="1:26">
      <c r="F28" s="93" t="str">
        <f t="shared" ca="1" si="0"/>
        <v/>
      </c>
      <c r="G28" s="94" t="str">
        <f ca="1">IF(F28="","",IF($B$24="Level",G27,IF($B$24="Linear reducing",MAX(0,$G$5*($B$27-$F27)/$B$27),$G$5*(1-(1+'Policy Input'!$B$4)^(-1*($B$27-$F27)))/(1-(1+'Policy Input'!$B$4)^(-$B$27)))))</f>
        <v/>
      </c>
      <c r="H28" s="94" t="str">
        <f ca="1">IF(F28="","",IF('Policy Input'!$B$6=0,"N/A",IF($B$24="Level",H27,IF($B$24="Linear reducing",MAX(0,$H$5*($B$27-$F27)/$B$27),$H$5*(1-(1+'Policy Input'!$B$4)^(-1*($B$27-$F27)))/(1-(1+'Policy Input'!$B$4)^(-$B$27))))))</f>
        <v/>
      </c>
      <c r="I28" s="110" t="str">
        <f ca="1">IF(F28="","",IF('Policy Input'!$B$7=0,"N/A",IF($B$24="Level",I27,IF($B$24="Linear reducing",MAX(0,$B$26*'Policy Input'!$B$7*($B$27-$F27)/$B$27),$B$26*'Policy Input'!$B$7*(1-(1+'Policy Input'!$B$4)^(-1*($B$27-$F27)))/(1-(1+'Policy Input'!$B$4)^(-$B$27))))))</f>
        <v/>
      </c>
      <c r="J28" s="110" t="str">
        <f t="shared" ca="1" si="6"/>
        <v/>
      </c>
      <c r="K28" s="110" t="str">
        <f t="shared" ca="1" si="7"/>
        <v/>
      </c>
      <c r="N28" s="103">
        <f>IF(OR(N27="",N27='Policy Input'!$B$11),"",MIN(N27+1,'Policy Input'!$B$11))</f>
        <v>8</v>
      </c>
      <c r="O28" s="103">
        <v>8</v>
      </c>
      <c r="P28" s="103" t="s">
        <v>89</v>
      </c>
      <c r="Q28" s="103">
        <f t="shared" ca="1" si="5"/>
        <v>2507</v>
      </c>
    </row>
    <row r="29" spans="1:26">
      <c r="F29" s="100" t="str">
        <f t="shared" ca="1" si="0"/>
        <v/>
      </c>
      <c r="G29" s="101" t="str">
        <f ca="1">IF(F29="","",IF($B$24="Level",G28,IF($B$24="Linear reducing",MAX(0,$G$5*($B$27-$F28)/$B$27),$G$5*(1-(1+'Policy Input'!$B$4)^(-1*($B$27-$F28)))/(1-(1+'Policy Input'!$B$4)^(-$B$27)))))</f>
        <v/>
      </c>
      <c r="H29" s="101" t="str">
        <f ca="1">IF(F29="","",IF('Policy Input'!$B$6=0,"N/A",IF($B$24="Level",H28,IF($B$24="Linear reducing",MAX(0,$H$5*($B$27-$F28)/$B$27),$H$5*(1-(1+'Policy Input'!$B$4)^(-1*($B$27-$F28)))/(1-(1+'Policy Input'!$B$4)^(-$B$27))))))</f>
        <v/>
      </c>
      <c r="I29" s="124" t="str">
        <f ca="1">IF(F29="","",IF('Policy Input'!$B$7=0,"N/A",IF($B$24="Level",I28,IF($B$24="Linear reducing",MAX(0,$B$26*'Policy Input'!$B$7*($B$27-$F28)/$B$27),$B$26*'Policy Input'!$B$7*(1-(1+'Policy Input'!$B$4)^(-1*($B$27-$F28)))/(1-(1+'Policy Input'!$B$4)^(-$B$27))))))</f>
        <v/>
      </c>
      <c r="J29" s="124" t="str">
        <f t="shared" ca="1" si="6"/>
        <v/>
      </c>
      <c r="K29" s="124" t="str">
        <f t="shared" ca="1" si="7"/>
        <v/>
      </c>
      <c r="N29" s="103">
        <f>IF(OR(N28="",N28='Policy Input'!$B$11),"",MIN(N28+1,'Policy Input'!$B$11))</f>
        <v>9</v>
      </c>
      <c r="O29" s="103">
        <v>9</v>
      </c>
      <c r="P29" s="103" t="s">
        <v>90</v>
      </c>
      <c r="Q29" s="103">
        <f t="shared" ca="1" si="5"/>
        <v>2508</v>
      </c>
    </row>
    <row r="30" spans="1:26" hidden="1">
      <c r="N30" s="103">
        <f>IF(OR(N29="",N29='Policy Input'!$B$11),"",MIN(N29+1,'Policy Input'!$B$11))</f>
        <v>10</v>
      </c>
      <c r="O30" s="103">
        <v>10</v>
      </c>
      <c r="P30" s="103" t="s">
        <v>91</v>
      </c>
      <c r="Q30" s="103">
        <f t="shared" ca="1" si="5"/>
        <v>2509</v>
      </c>
    </row>
    <row r="31" spans="1:26" hidden="1">
      <c r="N31" s="103">
        <f>IF(OR(N30="",N30='Policy Input'!$B$11),"",MIN(N30+1,'Policy Input'!$B$11))</f>
        <v>11</v>
      </c>
      <c r="O31" s="103">
        <v>11</v>
      </c>
      <c r="P31" s="103" t="s">
        <v>92</v>
      </c>
      <c r="Q31" s="103">
        <f t="shared" ca="1" si="5"/>
        <v>2510</v>
      </c>
    </row>
    <row r="32" spans="1:26" hidden="1">
      <c r="N32" s="103">
        <f>IF(OR(N31="",N31='Policy Input'!$B$11),"",MIN(N31+1,'Policy Input'!$B$11))</f>
        <v>12</v>
      </c>
      <c r="O32" s="103">
        <v>12</v>
      </c>
      <c r="P32" s="103" t="s">
        <v>93</v>
      </c>
      <c r="Q32" s="103">
        <f t="shared" ca="1" si="5"/>
        <v>2511</v>
      </c>
    </row>
    <row r="33" spans="1:17">
      <c r="A33" s="114" t="s">
        <v>75</v>
      </c>
      <c r="B33" s="126">
        <f ca="1">IF(F5="","Check input",
($B$26)*SUM('Policy Input'!$D$5:$D$8)/1000
+'Policy Input'!$D$9)</f>
        <v>17244</v>
      </c>
      <c r="D33" s="119"/>
      <c r="N33" s="103">
        <f>IF(OR(N32="",N32='Policy Input'!$B$11),"",MIN(N32+1,'Policy Input'!$B$11))</f>
        <v>13</v>
      </c>
      <c r="O33" s="103">
        <v>13</v>
      </c>
      <c r="Q33" s="103">
        <f t="shared" ca="1" si="5"/>
        <v>2512</v>
      </c>
    </row>
    <row r="34" spans="1:17">
      <c r="A34" s="114" t="s">
        <v>76</v>
      </c>
      <c r="B34" s="126">
        <f ca="1">IF(F5="","",
MIN(100000,($B$26/1000)*
(IF(AND('Policy Input'!$D$5&lt;&gt;0,$B$27&gt;=10),'Policy Input'!$D$5,0)
+IF('Policy Input'!$D$6&lt;&gt;0,'Policy Input'!$D$6,0)
+(IF('Policy Input'!$B$8&lt;&gt;0,'Policy Input'!$D$8,0)*30%))))</f>
        <v>2226</v>
      </c>
      <c r="F34" s="103" t="s">
        <v>78</v>
      </c>
      <c r="N34" s="103">
        <f>IF(OR(N33="",N33='Policy Input'!$B$11),"",MIN(N33+1,'Policy Input'!$B$11))</f>
        <v>14</v>
      </c>
      <c r="O34" s="103">
        <v>14</v>
      </c>
      <c r="Q34" s="103">
        <f t="shared" ca="1" si="5"/>
        <v>2513</v>
      </c>
    </row>
    <row r="35" spans="1:17">
      <c r="A35" s="121" t="s">
        <v>30</v>
      </c>
      <c r="B35" s="125"/>
      <c r="F35" s="103" t="s">
        <v>79</v>
      </c>
      <c r="N35" s="103">
        <f>IF(OR(N34="",N34='Policy Input'!$B$11),"",MIN(N34+1,'Policy Input'!$B$11))</f>
        <v>15</v>
      </c>
      <c r="O35" s="103">
        <v>15</v>
      </c>
      <c r="Q35" s="103">
        <f t="shared" ca="1" si="5"/>
        <v>2514</v>
      </c>
    </row>
    <row r="36" spans="1:17">
      <c r="F36" s="103" t="s">
        <v>80</v>
      </c>
      <c r="N36" s="103">
        <f>IF(OR(N35="",N35='Policy Input'!$B$11),"",MIN(N35+1,'Policy Input'!$B$11))</f>
        <v>16</v>
      </c>
      <c r="O36" s="103">
        <v>16</v>
      </c>
      <c r="Q36" s="103">
        <f t="shared" ca="1" si="5"/>
        <v>2515</v>
      </c>
    </row>
    <row r="37" spans="1:17">
      <c r="N37" s="103">
        <f>IF(OR(N36="",N36='Policy Input'!$B$11),"",MIN(N36+1,'Policy Input'!$B$11))</f>
        <v>17</v>
      </c>
      <c r="O37" s="103">
        <v>17</v>
      </c>
      <c r="Q37" s="103">
        <f t="shared" ca="1" si="5"/>
        <v>2516</v>
      </c>
    </row>
    <row r="38" spans="1:17">
      <c r="N38" s="103">
        <f>IF(OR(N37="",N37='Policy Input'!$B$11),"",MIN(N37+1,'Policy Input'!$B$11))</f>
        <v>18</v>
      </c>
      <c r="O38" s="103">
        <v>18</v>
      </c>
      <c r="Q38" s="103">
        <f t="shared" ca="1" si="5"/>
        <v>2517</v>
      </c>
    </row>
    <row r="39" spans="1:17">
      <c r="N39" s="103">
        <f>IF(OR(N38="",N38='Policy Input'!$B$11),"",MIN(N38+1,'Policy Input'!$B$11))</f>
        <v>19</v>
      </c>
      <c r="O39" s="103">
        <v>19</v>
      </c>
      <c r="Q39" s="103">
        <f t="shared" ca="1" si="5"/>
        <v>2518</v>
      </c>
    </row>
    <row r="40" spans="1:17">
      <c r="N40" s="103">
        <f>IF(OR(N39="",N39='Policy Input'!$B$11),"",MIN(N39+1,'Policy Input'!$B$11))</f>
        <v>20</v>
      </c>
      <c r="O40" s="103">
        <v>20</v>
      </c>
      <c r="Q40" s="103">
        <f t="shared" ca="1" si="5"/>
        <v>2519</v>
      </c>
    </row>
    <row r="41" spans="1:17">
      <c r="N41" s="103">
        <f>IF(OR(N40="",N40='Policy Input'!$B$11),"",MIN(N40+1,'Policy Input'!$B$11))</f>
        <v>21</v>
      </c>
      <c r="O41" s="103">
        <v>21</v>
      </c>
      <c r="Q41" s="103">
        <f t="shared" ca="1" si="5"/>
        <v>2520</v>
      </c>
    </row>
    <row r="42" spans="1:17">
      <c r="N42" s="103">
        <f>IF(OR(N41="",N41='Policy Input'!$B$11),"",MIN(N41+1,'Policy Input'!$B$11))</f>
        <v>22</v>
      </c>
      <c r="O42" s="103">
        <v>22</v>
      </c>
      <c r="Q42" s="103">
        <f t="shared" ca="1" si="5"/>
        <v>2521</v>
      </c>
    </row>
    <row r="43" spans="1:17">
      <c r="N43" s="103">
        <f>IF(OR(N42="",N42='Policy Input'!$B$11),"",MIN(N42+1,'Policy Input'!$B$11))</f>
        <v>23</v>
      </c>
      <c r="O43" s="103">
        <v>23</v>
      </c>
      <c r="Q43" s="103">
        <f t="shared" ca="1" si="5"/>
        <v>2522</v>
      </c>
    </row>
    <row r="44" spans="1:17">
      <c r="N44" s="103">
        <f>IF(OR(N43="",N43='Policy Input'!$B$11),"",MIN(N43+1,'Policy Input'!$B$11))</f>
        <v>24</v>
      </c>
      <c r="O44" s="103">
        <v>24</v>
      </c>
      <c r="Q44" s="103">
        <f t="shared" ca="1" si="5"/>
        <v>2523</v>
      </c>
    </row>
    <row r="45" spans="1:17">
      <c r="N45" s="103">
        <f>IF(OR(N44="",N44='Policy Input'!$B$11),"",MIN(N44+1,'Policy Input'!$B$11))</f>
        <v>25</v>
      </c>
      <c r="O45" s="103">
        <v>25</v>
      </c>
      <c r="Q45" s="103">
        <f t="shared" ca="1" si="5"/>
        <v>2524</v>
      </c>
    </row>
    <row r="46" spans="1:17">
      <c r="N46" s="103" t="str">
        <f>IF(OR(N45="",N45='Policy Input'!$B$11),"",MIN(N45+1,'Policy Input'!$B$11))</f>
        <v/>
      </c>
      <c r="O46" s="103">
        <v>26</v>
      </c>
      <c r="Q46" s="103">
        <f t="shared" ca="1" si="5"/>
        <v>2525</v>
      </c>
    </row>
    <row r="47" spans="1:17">
      <c r="N47" s="103" t="str">
        <f>IF(OR(N46="",N46='Policy Input'!$B$11),"",MIN(N46+1,'Policy Input'!$B$11))</f>
        <v/>
      </c>
      <c r="O47" s="103">
        <v>27</v>
      </c>
      <c r="Q47" s="103">
        <f t="shared" ca="1" si="5"/>
        <v>2526</v>
      </c>
    </row>
    <row r="48" spans="1:17">
      <c r="N48" s="103" t="str">
        <f>IF(OR(N47="",N47='Policy Input'!$B$11),"",MIN(N47+1,'Policy Input'!$B$11))</f>
        <v/>
      </c>
      <c r="O48" s="103">
        <v>28</v>
      </c>
      <c r="Q48" s="103">
        <f t="shared" ca="1" si="5"/>
        <v>2527</v>
      </c>
    </row>
    <row r="49" spans="14:17">
      <c r="N49" s="103" t="str">
        <f>IF(OR(N48="",N48='Policy Input'!$B$11),"",MIN(N48+1,'Policy Input'!$B$11))</f>
        <v/>
      </c>
      <c r="O49" s="103">
        <v>29</v>
      </c>
      <c r="Q49" s="103">
        <f t="shared" ca="1" si="5"/>
        <v>2528</v>
      </c>
    </row>
    <row r="50" spans="14:17">
      <c r="N50" s="103" t="str">
        <f>IF(OR(N49="",N49='Policy Input'!$B$11),"",MIN(N49+1,'Policy Input'!$B$11))</f>
        <v/>
      </c>
      <c r="O50" s="103">
        <v>30</v>
      </c>
      <c r="Q50" s="103">
        <f t="shared" ca="1" si="5"/>
        <v>2529</v>
      </c>
    </row>
    <row r="51" spans="14:17">
      <c r="N51" s="103" t="str">
        <f>IF(OR(N50="",N50='Policy Input'!$B$11),"",MIN(N50+1,'Policy Input'!$B$11))</f>
        <v/>
      </c>
      <c r="O51" s="103">
        <v>31</v>
      </c>
      <c r="Q51" s="103">
        <f t="shared" ca="1" si="5"/>
        <v>2530</v>
      </c>
    </row>
    <row r="52" spans="14:17">
      <c r="Q52" s="103">
        <f t="shared" ca="1" si="5"/>
        <v>2531</v>
      </c>
    </row>
    <row r="53" spans="14:17">
      <c r="Q53" s="103">
        <f t="shared" ca="1" si="5"/>
        <v>2532</v>
      </c>
    </row>
    <row r="54" spans="14:17">
      <c r="Q54" s="103">
        <f t="shared" ca="1" si="5"/>
        <v>2533</v>
      </c>
    </row>
    <row r="55" spans="14:17">
      <c r="Q55" s="103">
        <f t="shared" ca="1" si="5"/>
        <v>2534</v>
      </c>
    </row>
    <row r="56" spans="14:17">
      <c r="Q56" s="103">
        <f t="shared" ca="1" si="5"/>
        <v>2535</v>
      </c>
    </row>
    <row r="57" spans="14:17">
      <c r="Q57" s="103">
        <f t="shared" ca="1" si="5"/>
        <v>2536</v>
      </c>
    </row>
    <row r="58" spans="14:17">
      <c r="Q58" s="103">
        <f t="shared" ca="1" si="5"/>
        <v>2537</v>
      </c>
    </row>
    <row r="59" spans="14:17">
      <c r="Q59" s="103">
        <f t="shared" ca="1" si="5"/>
        <v>2538</v>
      </c>
    </row>
    <row r="60" spans="14:17">
      <c r="Q60" s="103">
        <f t="shared" ca="1" si="5"/>
        <v>2539</v>
      </c>
    </row>
    <row r="61" spans="14:17">
      <c r="Q61" s="103">
        <f t="shared" ca="1" si="5"/>
        <v>2540</v>
      </c>
    </row>
    <row r="62" spans="14:17">
      <c r="Q62" s="103">
        <f t="shared" ca="1" si="5"/>
        <v>2541</v>
      </c>
    </row>
    <row r="63" spans="14:17">
      <c r="Q63" s="103">
        <f t="shared" ca="1" si="5"/>
        <v>2542</v>
      </c>
    </row>
    <row r="64" spans="14:17">
      <c r="Q64" s="103">
        <f t="shared" ca="1" si="5"/>
        <v>2543</v>
      </c>
    </row>
    <row r="65" spans="17:17">
      <c r="Q65" s="103">
        <f t="shared" ca="1" si="5"/>
        <v>2544</v>
      </c>
    </row>
    <row r="66" spans="17:17">
      <c r="Q66" s="103">
        <f t="shared" ca="1" si="5"/>
        <v>2545</v>
      </c>
    </row>
    <row r="67" spans="17:17">
      <c r="Q67" s="103">
        <f t="shared" ca="1" si="5"/>
        <v>2546</v>
      </c>
    </row>
    <row r="68" spans="17:17">
      <c r="Q68" s="103">
        <f t="shared" ca="1" si="5"/>
        <v>2547</v>
      </c>
    </row>
    <row r="69" spans="17:17">
      <c r="Q69" s="103">
        <f t="shared" ca="1" si="5"/>
        <v>2548</v>
      </c>
    </row>
  </sheetData>
  <sheetProtection sheet="1" objects="1" scenarios="1" selectLockedCells="1"/>
  <dataConsolidate/>
  <mergeCells count="3">
    <mergeCell ref="A1:D1"/>
    <mergeCell ref="A3:D3"/>
    <mergeCell ref="G3:H3"/>
  </mergeCells>
  <conditionalFormatting sqref="B33">
    <cfRule type="containsText" dxfId="12" priority="1" operator="containsText" text="Check">
      <formula>NOT(ISERROR(SEARCH("Check",B33)))</formula>
    </cfRule>
  </conditionalFormatting>
  <dataValidations count="5">
    <dataValidation type="list" allowBlank="1" showInputMessage="1" showErrorMessage="1" sqref="B18" xr:uid="{00000000-0002-0000-0000-000000000000}">
      <formula1>$P$21:$P$32</formula1>
    </dataValidation>
    <dataValidation type="list" allowBlank="1" showInputMessage="1" showErrorMessage="1" sqref="B17" xr:uid="{00000000-0002-0000-0000-000001000000}">
      <formula1>$O$21:$O$51</formula1>
    </dataValidation>
    <dataValidation type="list" allowBlank="1" showInputMessage="1" showErrorMessage="1" sqref="B19" xr:uid="{00000000-0002-0000-0000-000002000000}">
      <formula1>$Q$21:$Q$69</formula1>
    </dataValidation>
    <dataValidation type="list" allowBlank="1" showInputMessage="1" showErrorMessage="1" sqref="B27" xr:uid="{00000000-0002-0000-0000-000003000000}">
      <formula1>$N$21:$N$45</formula1>
    </dataValidation>
    <dataValidation type="list" allowBlank="1" showInputMessage="1" showErrorMessage="1" sqref="B21" xr:uid="{00000000-0002-0000-0000-000004000000}">
      <formula1>"ชาย,หญิง"</formula1>
    </dataValidation>
  </dataValidations>
  <pageMargins left="0.51181102362204722" right="0.35433070866141736" top="0.74803149606299213" bottom="0.74803149606299213" header="0.31496062992125984" footer="0.31496062992125984"/>
  <pageSetup paperSize="9" scale="90" orientation="portrait" r:id="rId1"/>
  <colBreaks count="1" manualBreakCount="1">
    <brk id="3" max="3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lessThan" id="{3C98AFF9-5BEB-4624-AE21-BB5D934AE400}">
            <xm:f>'Policy Input'!$B$12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greaterThan" id="{812A7785-FC3E-4043-BE1A-9727FFC0EDEC}">
            <xm:f>'Policy Input'!$B$13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cellIs" priority="5" operator="lessThan" id="{0095B7B1-C493-4DB6-9E5D-566AB1EC733E}">
            <xm:f>'Policy Input'!$B$15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greaterThan" id="{1423B2A5-794E-4895-A43C-46A5CB2E74BB}">
            <xm:f>'Policy Input'!$B$16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cellIs" priority="2" operator="lessThan" id="{89526950-2FB0-4D35-8127-16E806909471}">
            <xm:f>'Policy Input'!$B$10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" operator="greaterThan" id="{621DFABC-A788-47A9-80FD-B1FA2345BC65}">
            <xm:f>'Policy Input'!$B$11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" operator="greaterThan" id="{9D6254B5-3D12-4513-A7AF-16BB296A2AEA}">
            <xm:f>'Policy Input'!$B$14-$B$20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'Policy Input'!$O$5:$O$5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39"/>
  <sheetViews>
    <sheetView view="pageBreakPreview" zoomScale="40" zoomScaleNormal="30" zoomScaleSheetLayoutView="40" workbookViewId="0">
      <selection activeCell="AK41" sqref="AK41"/>
    </sheetView>
  </sheetViews>
  <sheetFormatPr defaultColWidth="7.140625" defaultRowHeight="18.75"/>
  <cols>
    <col min="1" max="1" width="4.42578125" style="50" customWidth="1"/>
    <col min="2" max="2" width="7.140625" style="50"/>
    <col min="3" max="26" width="8.28515625" style="50" customWidth="1"/>
    <col min="27" max="28" width="4.42578125" style="50" customWidth="1"/>
    <col min="29" max="29" width="7.140625" style="87"/>
    <col min="30" max="32" width="8.28515625" style="87" customWidth="1"/>
    <col min="33" max="53" width="8.28515625" style="50" customWidth="1"/>
    <col min="54" max="54" width="4.42578125" style="50" customWidth="1"/>
    <col min="55" max="256" width="7.140625" style="50"/>
    <col min="257" max="257" width="4.42578125" style="50" customWidth="1"/>
    <col min="258" max="258" width="7.140625" style="50"/>
    <col min="259" max="282" width="8.28515625" style="50" customWidth="1"/>
    <col min="283" max="284" width="4.42578125" style="50" customWidth="1"/>
    <col min="285" max="285" width="7.140625" style="50"/>
    <col min="286" max="309" width="8.28515625" style="50" customWidth="1"/>
    <col min="310" max="310" width="4.42578125" style="50" customWidth="1"/>
    <col min="311" max="512" width="7.140625" style="50"/>
    <col min="513" max="513" width="4.42578125" style="50" customWidth="1"/>
    <col min="514" max="514" width="7.140625" style="50"/>
    <col min="515" max="538" width="8.28515625" style="50" customWidth="1"/>
    <col min="539" max="540" width="4.42578125" style="50" customWidth="1"/>
    <col min="541" max="541" width="7.140625" style="50"/>
    <col min="542" max="565" width="8.28515625" style="50" customWidth="1"/>
    <col min="566" max="566" width="4.42578125" style="50" customWidth="1"/>
    <col min="567" max="768" width="7.140625" style="50"/>
    <col min="769" max="769" width="4.42578125" style="50" customWidth="1"/>
    <col min="770" max="770" width="7.140625" style="50"/>
    <col min="771" max="794" width="8.28515625" style="50" customWidth="1"/>
    <col min="795" max="796" width="4.42578125" style="50" customWidth="1"/>
    <col min="797" max="797" width="7.140625" style="50"/>
    <col min="798" max="821" width="8.28515625" style="50" customWidth="1"/>
    <col min="822" max="822" width="4.42578125" style="50" customWidth="1"/>
    <col min="823" max="1024" width="7.140625" style="50"/>
    <col min="1025" max="1025" width="4.42578125" style="50" customWidth="1"/>
    <col min="1026" max="1026" width="7.140625" style="50"/>
    <col min="1027" max="1050" width="8.28515625" style="50" customWidth="1"/>
    <col min="1051" max="1052" width="4.42578125" style="50" customWidth="1"/>
    <col min="1053" max="1053" width="7.140625" style="50"/>
    <col min="1054" max="1077" width="8.28515625" style="50" customWidth="1"/>
    <col min="1078" max="1078" width="4.42578125" style="50" customWidth="1"/>
    <col min="1079" max="1280" width="7.140625" style="50"/>
    <col min="1281" max="1281" width="4.42578125" style="50" customWidth="1"/>
    <col min="1282" max="1282" width="7.140625" style="50"/>
    <col min="1283" max="1306" width="8.28515625" style="50" customWidth="1"/>
    <col min="1307" max="1308" width="4.42578125" style="50" customWidth="1"/>
    <col min="1309" max="1309" width="7.140625" style="50"/>
    <col min="1310" max="1333" width="8.28515625" style="50" customWidth="1"/>
    <col min="1334" max="1334" width="4.42578125" style="50" customWidth="1"/>
    <col min="1335" max="1536" width="7.140625" style="50"/>
    <col min="1537" max="1537" width="4.42578125" style="50" customWidth="1"/>
    <col min="1538" max="1538" width="7.140625" style="50"/>
    <col min="1539" max="1562" width="8.28515625" style="50" customWidth="1"/>
    <col min="1563" max="1564" width="4.42578125" style="50" customWidth="1"/>
    <col min="1565" max="1565" width="7.140625" style="50"/>
    <col min="1566" max="1589" width="8.28515625" style="50" customWidth="1"/>
    <col min="1590" max="1590" width="4.42578125" style="50" customWidth="1"/>
    <col min="1591" max="1792" width="7.140625" style="50"/>
    <col min="1793" max="1793" width="4.42578125" style="50" customWidth="1"/>
    <col min="1794" max="1794" width="7.140625" style="50"/>
    <col min="1795" max="1818" width="8.28515625" style="50" customWidth="1"/>
    <col min="1819" max="1820" width="4.42578125" style="50" customWidth="1"/>
    <col min="1821" max="1821" width="7.140625" style="50"/>
    <col min="1822" max="1845" width="8.28515625" style="50" customWidth="1"/>
    <col min="1846" max="1846" width="4.42578125" style="50" customWidth="1"/>
    <col min="1847" max="2048" width="7.140625" style="50"/>
    <col min="2049" max="2049" width="4.42578125" style="50" customWidth="1"/>
    <col min="2050" max="2050" width="7.140625" style="50"/>
    <col min="2051" max="2074" width="8.28515625" style="50" customWidth="1"/>
    <col min="2075" max="2076" width="4.42578125" style="50" customWidth="1"/>
    <col min="2077" max="2077" width="7.140625" style="50"/>
    <col min="2078" max="2101" width="8.28515625" style="50" customWidth="1"/>
    <col min="2102" max="2102" width="4.42578125" style="50" customWidth="1"/>
    <col min="2103" max="2304" width="7.140625" style="50"/>
    <col min="2305" max="2305" width="4.42578125" style="50" customWidth="1"/>
    <col min="2306" max="2306" width="7.140625" style="50"/>
    <col min="2307" max="2330" width="8.28515625" style="50" customWidth="1"/>
    <col min="2331" max="2332" width="4.42578125" style="50" customWidth="1"/>
    <col min="2333" max="2333" width="7.140625" style="50"/>
    <col min="2334" max="2357" width="8.28515625" style="50" customWidth="1"/>
    <col min="2358" max="2358" width="4.42578125" style="50" customWidth="1"/>
    <col min="2359" max="2560" width="7.140625" style="50"/>
    <col min="2561" max="2561" width="4.42578125" style="50" customWidth="1"/>
    <col min="2562" max="2562" width="7.140625" style="50"/>
    <col min="2563" max="2586" width="8.28515625" style="50" customWidth="1"/>
    <col min="2587" max="2588" width="4.42578125" style="50" customWidth="1"/>
    <col min="2589" max="2589" width="7.140625" style="50"/>
    <col min="2590" max="2613" width="8.28515625" style="50" customWidth="1"/>
    <col min="2614" max="2614" width="4.42578125" style="50" customWidth="1"/>
    <col min="2615" max="2816" width="7.140625" style="50"/>
    <col min="2817" max="2817" width="4.42578125" style="50" customWidth="1"/>
    <col min="2818" max="2818" width="7.140625" style="50"/>
    <col min="2819" max="2842" width="8.28515625" style="50" customWidth="1"/>
    <col min="2843" max="2844" width="4.42578125" style="50" customWidth="1"/>
    <col min="2845" max="2845" width="7.140625" style="50"/>
    <col min="2846" max="2869" width="8.28515625" style="50" customWidth="1"/>
    <col min="2870" max="2870" width="4.42578125" style="50" customWidth="1"/>
    <col min="2871" max="3072" width="7.140625" style="50"/>
    <col min="3073" max="3073" width="4.42578125" style="50" customWidth="1"/>
    <col min="3074" max="3074" width="7.140625" style="50"/>
    <col min="3075" max="3098" width="8.28515625" style="50" customWidth="1"/>
    <col min="3099" max="3100" width="4.42578125" style="50" customWidth="1"/>
    <col min="3101" max="3101" width="7.140625" style="50"/>
    <col min="3102" max="3125" width="8.28515625" style="50" customWidth="1"/>
    <col min="3126" max="3126" width="4.42578125" style="50" customWidth="1"/>
    <col min="3127" max="3328" width="7.140625" style="50"/>
    <col min="3329" max="3329" width="4.42578125" style="50" customWidth="1"/>
    <col min="3330" max="3330" width="7.140625" style="50"/>
    <col min="3331" max="3354" width="8.28515625" style="50" customWidth="1"/>
    <col min="3355" max="3356" width="4.42578125" style="50" customWidth="1"/>
    <col min="3357" max="3357" width="7.140625" style="50"/>
    <col min="3358" max="3381" width="8.28515625" style="50" customWidth="1"/>
    <col min="3382" max="3382" width="4.42578125" style="50" customWidth="1"/>
    <col min="3383" max="3584" width="7.140625" style="50"/>
    <col min="3585" max="3585" width="4.42578125" style="50" customWidth="1"/>
    <col min="3586" max="3586" width="7.140625" style="50"/>
    <col min="3587" max="3610" width="8.28515625" style="50" customWidth="1"/>
    <col min="3611" max="3612" width="4.42578125" style="50" customWidth="1"/>
    <col min="3613" max="3613" width="7.140625" style="50"/>
    <col min="3614" max="3637" width="8.28515625" style="50" customWidth="1"/>
    <col min="3638" max="3638" width="4.42578125" style="50" customWidth="1"/>
    <col min="3639" max="3840" width="7.140625" style="50"/>
    <col min="3841" max="3841" width="4.42578125" style="50" customWidth="1"/>
    <col min="3842" max="3842" width="7.140625" style="50"/>
    <col min="3843" max="3866" width="8.28515625" style="50" customWidth="1"/>
    <col min="3867" max="3868" width="4.42578125" style="50" customWidth="1"/>
    <col min="3869" max="3869" width="7.140625" style="50"/>
    <col min="3870" max="3893" width="8.28515625" style="50" customWidth="1"/>
    <col min="3894" max="3894" width="4.42578125" style="50" customWidth="1"/>
    <col min="3895" max="4096" width="7.140625" style="50"/>
    <col min="4097" max="4097" width="4.42578125" style="50" customWidth="1"/>
    <col min="4098" max="4098" width="7.140625" style="50"/>
    <col min="4099" max="4122" width="8.28515625" style="50" customWidth="1"/>
    <col min="4123" max="4124" width="4.42578125" style="50" customWidth="1"/>
    <col min="4125" max="4125" width="7.140625" style="50"/>
    <col min="4126" max="4149" width="8.28515625" style="50" customWidth="1"/>
    <col min="4150" max="4150" width="4.42578125" style="50" customWidth="1"/>
    <col min="4151" max="4352" width="7.140625" style="50"/>
    <col min="4353" max="4353" width="4.42578125" style="50" customWidth="1"/>
    <col min="4354" max="4354" width="7.140625" style="50"/>
    <col min="4355" max="4378" width="8.28515625" style="50" customWidth="1"/>
    <col min="4379" max="4380" width="4.42578125" style="50" customWidth="1"/>
    <col min="4381" max="4381" width="7.140625" style="50"/>
    <col min="4382" max="4405" width="8.28515625" style="50" customWidth="1"/>
    <col min="4406" max="4406" width="4.42578125" style="50" customWidth="1"/>
    <col min="4407" max="4608" width="7.140625" style="50"/>
    <col min="4609" max="4609" width="4.42578125" style="50" customWidth="1"/>
    <col min="4610" max="4610" width="7.140625" style="50"/>
    <col min="4611" max="4634" width="8.28515625" style="50" customWidth="1"/>
    <col min="4635" max="4636" width="4.42578125" style="50" customWidth="1"/>
    <col min="4637" max="4637" width="7.140625" style="50"/>
    <col min="4638" max="4661" width="8.28515625" style="50" customWidth="1"/>
    <col min="4662" max="4662" width="4.42578125" style="50" customWidth="1"/>
    <col min="4663" max="4864" width="7.140625" style="50"/>
    <col min="4865" max="4865" width="4.42578125" style="50" customWidth="1"/>
    <col min="4866" max="4866" width="7.140625" style="50"/>
    <col min="4867" max="4890" width="8.28515625" style="50" customWidth="1"/>
    <col min="4891" max="4892" width="4.42578125" style="50" customWidth="1"/>
    <col min="4893" max="4893" width="7.140625" style="50"/>
    <col min="4894" max="4917" width="8.28515625" style="50" customWidth="1"/>
    <col min="4918" max="4918" width="4.42578125" style="50" customWidth="1"/>
    <col min="4919" max="5120" width="7.140625" style="50"/>
    <col min="5121" max="5121" width="4.42578125" style="50" customWidth="1"/>
    <col min="5122" max="5122" width="7.140625" style="50"/>
    <col min="5123" max="5146" width="8.28515625" style="50" customWidth="1"/>
    <col min="5147" max="5148" width="4.42578125" style="50" customWidth="1"/>
    <col min="5149" max="5149" width="7.140625" style="50"/>
    <col min="5150" max="5173" width="8.28515625" style="50" customWidth="1"/>
    <col min="5174" max="5174" width="4.42578125" style="50" customWidth="1"/>
    <col min="5175" max="5376" width="7.140625" style="50"/>
    <col min="5377" max="5377" width="4.42578125" style="50" customWidth="1"/>
    <col min="5378" max="5378" width="7.140625" style="50"/>
    <col min="5379" max="5402" width="8.28515625" style="50" customWidth="1"/>
    <col min="5403" max="5404" width="4.42578125" style="50" customWidth="1"/>
    <col min="5405" max="5405" width="7.140625" style="50"/>
    <col min="5406" max="5429" width="8.28515625" style="50" customWidth="1"/>
    <col min="5430" max="5430" width="4.42578125" style="50" customWidth="1"/>
    <col min="5431" max="5632" width="7.140625" style="50"/>
    <col min="5633" max="5633" width="4.42578125" style="50" customWidth="1"/>
    <col min="5634" max="5634" width="7.140625" style="50"/>
    <col min="5635" max="5658" width="8.28515625" style="50" customWidth="1"/>
    <col min="5659" max="5660" width="4.42578125" style="50" customWidth="1"/>
    <col min="5661" max="5661" width="7.140625" style="50"/>
    <col min="5662" max="5685" width="8.28515625" style="50" customWidth="1"/>
    <col min="5686" max="5686" width="4.42578125" style="50" customWidth="1"/>
    <col min="5687" max="5888" width="7.140625" style="50"/>
    <col min="5889" max="5889" width="4.42578125" style="50" customWidth="1"/>
    <col min="5890" max="5890" width="7.140625" style="50"/>
    <col min="5891" max="5914" width="8.28515625" style="50" customWidth="1"/>
    <col min="5915" max="5916" width="4.42578125" style="50" customWidth="1"/>
    <col min="5917" max="5917" width="7.140625" style="50"/>
    <col min="5918" max="5941" width="8.28515625" style="50" customWidth="1"/>
    <col min="5942" max="5942" width="4.42578125" style="50" customWidth="1"/>
    <col min="5943" max="6144" width="7.140625" style="50"/>
    <col min="6145" max="6145" width="4.42578125" style="50" customWidth="1"/>
    <col min="6146" max="6146" width="7.140625" style="50"/>
    <col min="6147" max="6170" width="8.28515625" style="50" customWidth="1"/>
    <col min="6171" max="6172" width="4.42578125" style="50" customWidth="1"/>
    <col min="6173" max="6173" width="7.140625" style="50"/>
    <col min="6174" max="6197" width="8.28515625" style="50" customWidth="1"/>
    <col min="6198" max="6198" width="4.42578125" style="50" customWidth="1"/>
    <col min="6199" max="6400" width="7.140625" style="50"/>
    <col min="6401" max="6401" width="4.42578125" style="50" customWidth="1"/>
    <col min="6402" max="6402" width="7.140625" style="50"/>
    <col min="6403" max="6426" width="8.28515625" style="50" customWidth="1"/>
    <col min="6427" max="6428" width="4.42578125" style="50" customWidth="1"/>
    <col min="6429" max="6429" width="7.140625" style="50"/>
    <col min="6430" max="6453" width="8.28515625" style="50" customWidth="1"/>
    <col min="6454" max="6454" width="4.42578125" style="50" customWidth="1"/>
    <col min="6455" max="6656" width="7.140625" style="50"/>
    <col min="6657" max="6657" width="4.42578125" style="50" customWidth="1"/>
    <col min="6658" max="6658" width="7.140625" style="50"/>
    <col min="6659" max="6682" width="8.28515625" style="50" customWidth="1"/>
    <col min="6683" max="6684" width="4.42578125" style="50" customWidth="1"/>
    <col min="6685" max="6685" width="7.140625" style="50"/>
    <col min="6686" max="6709" width="8.28515625" style="50" customWidth="1"/>
    <col min="6710" max="6710" width="4.42578125" style="50" customWidth="1"/>
    <col min="6711" max="6912" width="7.140625" style="50"/>
    <col min="6913" max="6913" width="4.42578125" style="50" customWidth="1"/>
    <col min="6914" max="6914" width="7.140625" style="50"/>
    <col min="6915" max="6938" width="8.28515625" style="50" customWidth="1"/>
    <col min="6939" max="6940" width="4.42578125" style="50" customWidth="1"/>
    <col min="6941" max="6941" width="7.140625" style="50"/>
    <col min="6942" max="6965" width="8.28515625" style="50" customWidth="1"/>
    <col min="6966" max="6966" width="4.42578125" style="50" customWidth="1"/>
    <col min="6967" max="7168" width="7.140625" style="50"/>
    <col min="7169" max="7169" width="4.42578125" style="50" customWidth="1"/>
    <col min="7170" max="7170" width="7.140625" style="50"/>
    <col min="7171" max="7194" width="8.28515625" style="50" customWidth="1"/>
    <col min="7195" max="7196" width="4.42578125" style="50" customWidth="1"/>
    <col min="7197" max="7197" width="7.140625" style="50"/>
    <col min="7198" max="7221" width="8.28515625" style="50" customWidth="1"/>
    <col min="7222" max="7222" width="4.42578125" style="50" customWidth="1"/>
    <col min="7223" max="7424" width="7.140625" style="50"/>
    <col min="7425" max="7425" width="4.42578125" style="50" customWidth="1"/>
    <col min="7426" max="7426" width="7.140625" style="50"/>
    <col min="7427" max="7450" width="8.28515625" style="50" customWidth="1"/>
    <col min="7451" max="7452" width="4.42578125" style="50" customWidth="1"/>
    <col min="7453" max="7453" width="7.140625" style="50"/>
    <col min="7454" max="7477" width="8.28515625" style="50" customWidth="1"/>
    <col min="7478" max="7478" width="4.42578125" style="50" customWidth="1"/>
    <col min="7479" max="7680" width="7.140625" style="50"/>
    <col min="7681" max="7681" width="4.42578125" style="50" customWidth="1"/>
    <col min="7682" max="7682" width="7.140625" style="50"/>
    <col min="7683" max="7706" width="8.28515625" style="50" customWidth="1"/>
    <col min="7707" max="7708" width="4.42578125" style="50" customWidth="1"/>
    <col min="7709" max="7709" width="7.140625" style="50"/>
    <col min="7710" max="7733" width="8.28515625" style="50" customWidth="1"/>
    <col min="7734" max="7734" width="4.42578125" style="50" customWidth="1"/>
    <col min="7735" max="7936" width="7.140625" style="50"/>
    <col min="7937" max="7937" width="4.42578125" style="50" customWidth="1"/>
    <col min="7938" max="7938" width="7.140625" style="50"/>
    <col min="7939" max="7962" width="8.28515625" style="50" customWidth="1"/>
    <col min="7963" max="7964" width="4.42578125" style="50" customWidth="1"/>
    <col min="7965" max="7965" width="7.140625" style="50"/>
    <col min="7966" max="7989" width="8.28515625" style="50" customWidth="1"/>
    <col min="7990" max="7990" width="4.42578125" style="50" customWidth="1"/>
    <col min="7991" max="8192" width="7.140625" style="50"/>
    <col min="8193" max="8193" width="4.42578125" style="50" customWidth="1"/>
    <col min="8194" max="8194" width="7.140625" style="50"/>
    <col min="8195" max="8218" width="8.28515625" style="50" customWidth="1"/>
    <col min="8219" max="8220" width="4.42578125" style="50" customWidth="1"/>
    <col min="8221" max="8221" width="7.140625" style="50"/>
    <col min="8222" max="8245" width="8.28515625" style="50" customWidth="1"/>
    <col min="8246" max="8246" width="4.42578125" style="50" customWidth="1"/>
    <col min="8247" max="8448" width="7.140625" style="50"/>
    <col min="8449" max="8449" width="4.42578125" style="50" customWidth="1"/>
    <col min="8450" max="8450" width="7.140625" style="50"/>
    <col min="8451" max="8474" width="8.28515625" style="50" customWidth="1"/>
    <col min="8475" max="8476" width="4.42578125" style="50" customWidth="1"/>
    <col min="8477" max="8477" width="7.140625" style="50"/>
    <col min="8478" max="8501" width="8.28515625" style="50" customWidth="1"/>
    <col min="8502" max="8502" width="4.42578125" style="50" customWidth="1"/>
    <col min="8503" max="8704" width="7.140625" style="50"/>
    <col min="8705" max="8705" width="4.42578125" style="50" customWidth="1"/>
    <col min="8706" max="8706" width="7.140625" style="50"/>
    <col min="8707" max="8730" width="8.28515625" style="50" customWidth="1"/>
    <col min="8731" max="8732" width="4.42578125" style="50" customWidth="1"/>
    <col min="8733" max="8733" width="7.140625" style="50"/>
    <col min="8734" max="8757" width="8.28515625" style="50" customWidth="1"/>
    <col min="8758" max="8758" width="4.42578125" style="50" customWidth="1"/>
    <col min="8759" max="8960" width="7.140625" style="50"/>
    <col min="8961" max="8961" width="4.42578125" style="50" customWidth="1"/>
    <col min="8962" max="8962" width="7.140625" style="50"/>
    <col min="8963" max="8986" width="8.28515625" style="50" customWidth="1"/>
    <col min="8987" max="8988" width="4.42578125" style="50" customWidth="1"/>
    <col min="8989" max="8989" width="7.140625" style="50"/>
    <col min="8990" max="9013" width="8.28515625" style="50" customWidth="1"/>
    <col min="9014" max="9014" width="4.42578125" style="50" customWidth="1"/>
    <col min="9015" max="9216" width="7.140625" style="50"/>
    <col min="9217" max="9217" width="4.42578125" style="50" customWidth="1"/>
    <col min="9218" max="9218" width="7.140625" style="50"/>
    <col min="9219" max="9242" width="8.28515625" style="50" customWidth="1"/>
    <col min="9243" max="9244" width="4.42578125" style="50" customWidth="1"/>
    <col min="9245" max="9245" width="7.140625" style="50"/>
    <col min="9246" max="9269" width="8.28515625" style="50" customWidth="1"/>
    <col min="9270" max="9270" width="4.42578125" style="50" customWidth="1"/>
    <col min="9271" max="9472" width="7.140625" style="50"/>
    <col min="9473" max="9473" width="4.42578125" style="50" customWidth="1"/>
    <col min="9474" max="9474" width="7.140625" style="50"/>
    <col min="9475" max="9498" width="8.28515625" style="50" customWidth="1"/>
    <col min="9499" max="9500" width="4.42578125" style="50" customWidth="1"/>
    <col min="9501" max="9501" width="7.140625" style="50"/>
    <col min="9502" max="9525" width="8.28515625" style="50" customWidth="1"/>
    <col min="9526" max="9526" width="4.42578125" style="50" customWidth="1"/>
    <col min="9527" max="9728" width="7.140625" style="50"/>
    <col min="9729" max="9729" width="4.42578125" style="50" customWidth="1"/>
    <col min="9730" max="9730" width="7.140625" style="50"/>
    <col min="9731" max="9754" width="8.28515625" style="50" customWidth="1"/>
    <col min="9755" max="9756" width="4.42578125" style="50" customWidth="1"/>
    <col min="9757" max="9757" width="7.140625" style="50"/>
    <col min="9758" max="9781" width="8.28515625" style="50" customWidth="1"/>
    <col min="9782" max="9782" width="4.42578125" style="50" customWidth="1"/>
    <col min="9783" max="9984" width="7.140625" style="50"/>
    <col min="9985" max="9985" width="4.42578125" style="50" customWidth="1"/>
    <col min="9986" max="9986" width="7.140625" style="50"/>
    <col min="9987" max="10010" width="8.28515625" style="50" customWidth="1"/>
    <col min="10011" max="10012" width="4.42578125" style="50" customWidth="1"/>
    <col min="10013" max="10013" width="7.140625" style="50"/>
    <col min="10014" max="10037" width="8.28515625" style="50" customWidth="1"/>
    <col min="10038" max="10038" width="4.42578125" style="50" customWidth="1"/>
    <col min="10039" max="10240" width="7.140625" style="50"/>
    <col min="10241" max="10241" width="4.42578125" style="50" customWidth="1"/>
    <col min="10242" max="10242" width="7.140625" style="50"/>
    <col min="10243" max="10266" width="8.28515625" style="50" customWidth="1"/>
    <col min="10267" max="10268" width="4.42578125" style="50" customWidth="1"/>
    <col min="10269" max="10269" width="7.140625" style="50"/>
    <col min="10270" max="10293" width="8.28515625" style="50" customWidth="1"/>
    <col min="10294" max="10294" width="4.42578125" style="50" customWidth="1"/>
    <col min="10295" max="10496" width="7.140625" style="50"/>
    <col min="10497" max="10497" width="4.42578125" style="50" customWidth="1"/>
    <col min="10498" max="10498" width="7.140625" style="50"/>
    <col min="10499" max="10522" width="8.28515625" style="50" customWidth="1"/>
    <col min="10523" max="10524" width="4.42578125" style="50" customWidth="1"/>
    <col min="10525" max="10525" width="7.140625" style="50"/>
    <col min="10526" max="10549" width="8.28515625" style="50" customWidth="1"/>
    <col min="10550" max="10550" width="4.42578125" style="50" customWidth="1"/>
    <col min="10551" max="10752" width="7.140625" style="50"/>
    <col min="10753" max="10753" width="4.42578125" style="50" customWidth="1"/>
    <col min="10754" max="10754" width="7.140625" style="50"/>
    <col min="10755" max="10778" width="8.28515625" style="50" customWidth="1"/>
    <col min="10779" max="10780" width="4.42578125" style="50" customWidth="1"/>
    <col min="10781" max="10781" width="7.140625" style="50"/>
    <col min="10782" max="10805" width="8.28515625" style="50" customWidth="1"/>
    <col min="10806" max="10806" width="4.42578125" style="50" customWidth="1"/>
    <col min="10807" max="11008" width="7.140625" style="50"/>
    <col min="11009" max="11009" width="4.42578125" style="50" customWidth="1"/>
    <col min="11010" max="11010" width="7.140625" style="50"/>
    <col min="11011" max="11034" width="8.28515625" style="50" customWidth="1"/>
    <col min="11035" max="11036" width="4.42578125" style="50" customWidth="1"/>
    <col min="11037" max="11037" width="7.140625" style="50"/>
    <col min="11038" max="11061" width="8.28515625" style="50" customWidth="1"/>
    <col min="11062" max="11062" width="4.42578125" style="50" customWidth="1"/>
    <col min="11063" max="11264" width="7.140625" style="50"/>
    <col min="11265" max="11265" width="4.42578125" style="50" customWidth="1"/>
    <col min="11266" max="11266" width="7.140625" style="50"/>
    <col min="11267" max="11290" width="8.28515625" style="50" customWidth="1"/>
    <col min="11291" max="11292" width="4.42578125" style="50" customWidth="1"/>
    <col min="11293" max="11293" width="7.140625" style="50"/>
    <col min="11294" max="11317" width="8.28515625" style="50" customWidth="1"/>
    <col min="11318" max="11318" width="4.42578125" style="50" customWidth="1"/>
    <col min="11319" max="11520" width="7.140625" style="50"/>
    <col min="11521" max="11521" width="4.42578125" style="50" customWidth="1"/>
    <col min="11522" max="11522" width="7.140625" style="50"/>
    <col min="11523" max="11546" width="8.28515625" style="50" customWidth="1"/>
    <col min="11547" max="11548" width="4.42578125" style="50" customWidth="1"/>
    <col min="11549" max="11549" width="7.140625" style="50"/>
    <col min="11550" max="11573" width="8.28515625" style="50" customWidth="1"/>
    <col min="11574" max="11574" width="4.42578125" style="50" customWidth="1"/>
    <col min="11575" max="11776" width="7.140625" style="50"/>
    <col min="11777" max="11777" width="4.42578125" style="50" customWidth="1"/>
    <col min="11778" max="11778" width="7.140625" style="50"/>
    <col min="11779" max="11802" width="8.28515625" style="50" customWidth="1"/>
    <col min="11803" max="11804" width="4.42578125" style="50" customWidth="1"/>
    <col min="11805" max="11805" width="7.140625" style="50"/>
    <col min="11806" max="11829" width="8.28515625" style="50" customWidth="1"/>
    <col min="11830" max="11830" width="4.42578125" style="50" customWidth="1"/>
    <col min="11831" max="12032" width="7.140625" style="50"/>
    <col min="12033" max="12033" width="4.42578125" style="50" customWidth="1"/>
    <col min="12034" max="12034" width="7.140625" style="50"/>
    <col min="12035" max="12058" width="8.28515625" style="50" customWidth="1"/>
    <col min="12059" max="12060" width="4.42578125" style="50" customWidth="1"/>
    <col min="12061" max="12061" width="7.140625" style="50"/>
    <col min="12062" max="12085" width="8.28515625" style="50" customWidth="1"/>
    <col min="12086" max="12086" width="4.42578125" style="50" customWidth="1"/>
    <col min="12087" max="12288" width="7.140625" style="50"/>
    <col min="12289" max="12289" width="4.42578125" style="50" customWidth="1"/>
    <col min="12290" max="12290" width="7.140625" style="50"/>
    <col min="12291" max="12314" width="8.28515625" style="50" customWidth="1"/>
    <col min="12315" max="12316" width="4.42578125" style="50" customWidth="1"/>
    <col min="12317" max="12317" width="7.140625" style="50"/>
    <col min="12318" max="12341" width="8.28515625" style="50" customWidth="1"/>
    <col min="12342" max="12342" width="4.42578125" style="50" customWidth="1"/>
    <col min="12343" max="12544" width="7.140625" style="50"/>
    <col min="12545" max="12545" width="4.42578125" style="50" customWidth="1"/>
    <col min="12546" max="12546" width="7.140625" style="50"/>
    <col min="12547" max="12570" width="8.28515625" style="50" customWidth="1"/>
    <col min="12571" max="12572" width="4.42578125" style="50" customWidth="1"/>
    <col min="12573" max="12573" width="7.140625" style="50"/>
    <col min="12574" max="12597" width="8.28515625" style="50" customWidth="1"/>
    <col min="12598" max="12598" width="4.42578125" style="50" customWidth="1"/>
    <col min="12599" max="12800" width="7.140625" style="50"/>
    <col min="12801" max="12801" width="4.42578125" style="50" customWidth="1"/>
    <col min="12802" max="12802" width="7.140625" style="50"/>
    <col min="12803" max="12826" width="8.28515625" style="50" customWidth="1"/>
    <col min="12827" max="12828" width="4.42578125" style="50" customWidth="1"/>
    <col min="12829" max="12829" width="7.140625" style="50"/>
    <col min="12830" max="12853" width="8.28515625" style="50" customWidth="1"/>
    <col min="12854" max="12854" width="4.42578125" style="50" customWidth="1"/>
    <col min="12855" max="13056" width="7.140625" style="50"/>
    <col min="13057" max="13057" width="4.42578125" style="50" customWidth="1"/>
    <col min="13058" max="13058" width="7.140625" style="50"/>
    <col min="13059" max="13082" width="8.28515625" style="50" customWidth="1"/>
    <col min="13083" max="13084" width="4.42578125" style="50" customWidth="1"/>
    <col min="13085" max="13085" width="7.140625" style="50"/>
    <col min="13086" max="13109" width="8.28515625" style="50" customWidth="1"/>
    <col min="13110" max="13110" width="4.42578125" style="50" customWidth="1"/>
    <col min="13111" max="13312" width="7.140625" style="50"/>
    <col min="13313" max="13313" width="4.42578125" style="50" customWidth="1"/>
    <col min="13314" max="13314" width="7.140625" style="50"/>
    <col min="13315" max="13338" width="8.28515625" style="50" customWidth="1"/>
    <col min="13339" max="13340" width="4.42578125" style="50" customWidth="1"/>
    <col min="13341" max="13341" width="7.140625" style="50"/>
    <col min="13342" max="13365" width="8.28515625" style="50" customWidth="1"/>
    <col min="13366" max="13366" width="4.42578125" style="50" customWidth="1"/>
    <col min="13367" max="13568" width="7.140625" style="50"/>
    <col min="13569" max="13569" width="4.42578125" style="50" customWidth="1"/>
    <col min="13570" max="13570" width="7.140625" style="50"/>
    <col min="13571" max="13594" width="8.28515625" style="50" customWidth="1"/>
    <col min="13595" max="13596" width="4.42578125" style="50" customWidth="1"/>
    <col min="13597" max="13597" width="7.140625" style="50"/>
    <col min="13598" max="13621" width="8.28515625" style="50" customWidth="1"/>
    <col min="13622" max="13622" width="4.42578125" style="50" customWidth="1"/>
    <col min="13623" max="13824" width="7.140625" style="50"/>
    <col min="13825" max="13825" width="4.42578125" style="50" customWidth="1"/>
    <col min="13826" max="13826" width="7.140625" style="50"/>
    <col min="13827" max="13850" width="8.28515625" style="50" customWidth="1"/>
    <col min="13851" max="13852" width="4.42578125" style="50" customWidth="1"/>
    <col min="13853" max="13853" width="7.140625" style="50"/>
    <col min="13854" max="13877" width="8.28515625" style="50" customWidth="1"/>
    <col min="13878" max="13878" width="4.42578125" style="50" customWidth="1"/>
    <col min="13879" max="14080" width="7.140625" style="50"/>
    <col min="14081" max="14081" width="4.42578125" style="50" customWidth="1"/>
    <col min="14082" max="14082" width="7.140625" style="50"/>
    <col min="14083" max="14106" width="8.28515625" style="50" customWidth="1"/>
    <col min="14107" max="14108" width="4.42578125" style="50" customWidth="1"/>
    <col min="14109" max="14109" width="7.140625" style="50"/>
    <col min="14110" max="14133" width="8.28515625" style="50" customWidth="1"/>
    <col min="14134" max="14134" width="4.42578125" style="50" customWidth="1"/>
    <col min="14135" max="14336" width="7.140625" style="50"/>
    <col min="14337" max="14337" width="4.42578125" style="50" customWidth="1"/>
    <col min="14338" max="14338" width="7.140625" style="50"/>
    <col min="14339" max="14362" width="8.28515625" style="50" customWidth="1"/>
    <col min="14363" max="14364" width="4.42578125" style="50" customWidth="1"/>
    <col min="14365" max="14365" width="7.140625" style="50"/>
    <col min="14366" max="14389" width="8.28515625" style="50" customWidth="1"/>
    <col min="14390" max="14390" width="4.42578125" style="50" customWidth="1"/>
    <col min="14391" max="14592" width="7.140625" style="50"/>
    <col min="14593" max="14593" width="4.42578125" style="50" customWidth="1"/>
    <col min="14594" max="14594" width="7.140625" style="50"/>
    <col min="14595" max="14618" width="8.28515625" style="50" customWidth="1"/>
    <col min="14619" max="14620" width="4.42578125" style="50" customWidth="1"/>
    <col min="14621" max="14621" width="7.140625" style="50"/>
    <col min="14622" max="14645" width="8.28515625" style="50" customWidth="1"/>
    <col min="14646" max="14646" width="4.42578125" style="50" customWidth="1"/>
    <col min="14647" max="14848" width="7.140625" style="50"/>
    <col min="14849" max="14849" width="4.42578125" style="50" customWidth="1"/>
    <col min="14850" max="14850" width="7.140625" style="50"/>
    <col min="14851" max="14874" width="8.28515625" style="50" customWidth="1"/>
    <col min="14875" max="14876" width="4.42578125" style="50" customWidth="1"/>
    <col min="14877" max="14877" width="7.140625" style="50"/>
    <col min="14878" max="14901" width="8.28515625" style="50" customWidth="1"/>
    <col min="14902" max="14902" width="4.42578125" style="50" customWidth="1"/>
    <col min="14903" max="15104" width="7.140625" style="50"/>
    <col min="15105" max="15105" width="4.42578125" style="50" customWidth="1"/>
    <col min="15106" max="15106" width="7.140625" style="50"/>
    <col min="15107" max="15130" width="8.28515625" style="50" customWidth="1"/>
    <col min="15131" max="15132" width="4.42578125" style="50" customWidth="1"/>
    <col min="15133" max="15133" width="7.140625" style="50"/>
    <col min="15134" max="15157" width="8.28515625" style="50" customWidth="1"/>
    <col min="15158" max="15158" width="4.42578125" style="50" customWidth="1"/>
    <col min="15159" max="15360" width="7.140625" style="50"/>
    <col min="15361" max="15361" width="4.42578125" style="50" customWidth="1"/>
    <col min="15362" max="15362" width="7.140625" style="50"/>
    <col min="15363" max="15386" width="8.28515625" style="50" customWidth="1"/>
    <col min="15387" max="15388" width="4.42578125" style="50" customWidth="1"/>
    <col min="15389" max="15389" width="7.140625" style="50"/>
    <col min="15390" max="15413" width="8.28515625" style="50" customWidth="1"/>
    <col min="15414" max="15414" width="4.42578125" style="50" customWidth="1"/>
    <col min="15415" max="15616" width="7.140625" style="50"/>
    <col min="15617" max="15617" width="4.42578125" style="50" customWidth="1"/>
    <col min="15618" max="15618" width="7.140625" style="50"/>
    <col min="15619" max="15642" width="8.28515625" style="50" customWidth="1"/>
    <col min="15643" max="15644" width="4.42578125" style="50" customWidth="1"/>
    <col min="15645" max="15645" width="7.140625" style="50"/>
    <col min="15646" max="15669" width="8.28515625" style="50" customWidth="1"/>
    <col min="15670" max="15670" width="4.42578125" style="50" customWidth="1"/>
    <col min="15671" max="15872" width="7.140625" style="50"/>
    <col min="15873" max="15873" width="4.42578125" style="50" customWidth="1"/>
    <col min="15874" max="15874" width="7.140625" style="50"/>
    <col min="15875" max="15898" width="8.28515625" style="50" customWidth="1"/>
    <col min="15899" max="15900" width="4.42578125" style="50" customWidth="1"/>
    <col min="15901" max="15901" width="7.140625" style="50"/>
    <col min="15902" max="15925" width="8.28515625" style="50" customWidth="1"/>
    <col min="15926" max="15926" width="4.42578125" style="50" customWidth="1"/>
    <col min="15927" max="16128" width="7.140625" style="50"/>
    <col min="16129" max="16129" width="4.42578125" style="50" customWidth="1"/>
    <col min="16130" max="16130" width="7.140625" style="50"/>
    <col min="16131" max="16154" width="8.28515625" style="50" customWidth="1"/>
    <col min="16155" max="16156" width="4.42578125" style="50" customWidth="1"/>
    <col min="16157" max="16157" width="7.140625" style="50"/>
    <col min="16158" max="16181" width="8.28515625" style="50" customWidth="1"/>
    <col min="16182" max="16182" width="4.42578125" style="50" customWidth="1"/>
    <col min="16183" max="16384" width="7.140625" style="50"/>
  </cols>
  <sheetData>
    <row r="1" spans="1:54" ht="23.25" customHeight="1">
      <c r="A1" s="137" t="s">
        <v>95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8" t="s">
        <v>95</v>
      </c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</row>
    <row r="2" spans="1:54" s="51" customFormat="1" ht="32.25" customHeight="1">
      <c r="A2" s="139" t="s">
        <v>96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40" t="str">
        <f>+A2</f>
        <v>บริษัท เอไอเอ จำกัด</v>
      </c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</row>
    <row r="3" spans="1:54" s="51" customFormat="1" ht="27.75" customHeight="1">
      <c r="A3" s="141" t="s">
        <v>97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2" t="s">
        <v>97</v>
      </c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</row>
    <row r="4" spans="1:54" s="52" customFormat="1" ht="27.75" customHeight="1">
      <c r="A4" s="133" t="str">
        <f>"อัตราเบี้ยประกันภัยชำระครั้งเดียว ต่อจำนวนเงินเอาประกันภัย 1,000 บาท "</f>
        <v xml:space="preserve">อัตราเบี้ยประกันภัยชำระครั้งเดียว ต่อจำนวนเงินเอาประกันภัย 1,000 บาท 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4" t="s">
        <v>98</v>
      </c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</row>
    <row r="5" spans="1:54" s="52" customFormat="1" ht="27.75" customHeight="1">
      <c r="A5" s="133" t="s">
        <v>99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53"/>
      <c r="AB5" s="134" t="s">
        <v>99</v>
      </c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54"/>
    </row>
    <row r="6" spans="1:54" s="52" customFormat="1" ht="21.75" customHeight="1">
      <c r="A6" s="135" t="s">
        <v>100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 t="s">
        <v>101</v>
      </c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</row>
    <row r="7" spans="1:54" s="55" customFormat="1" ht="18" customHeight="1">
      <c r="A7" s="131" t="s">
        <v>71</v>
      </c>
      <c r="B7" s="136" t="s">
        <v>102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1" t="s">
        <v>71</v>
      </c>
      <c r="AB7" s="131" t="s">
        <v>71</v>
      </c>
      <c r="AC7" s="136" t="s">
        <v>102</v>
      </c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1" t="s">
        <v>71</v>
      </c>
    </row>
    <row r="8" spans="1:54" s="55" customFormat="1" ht="18" customHeight="1">
      <c r="A8" s="132"/>
      <c r="B8" s="56">
        <v>1</v>
      </c>
      <c r="C8" s="57">
        <f>B8+1</f>
        <v>2</v>
      </c>
      <c r="D8" s="57">
        <f t="shared" ref="D8:Z8" si="0">C8+1</f>
        <v>3</v>
      </c>
      <c r="E8" s="57">
        <f t="shared" si="0"/>
        <v>4</v>
      </c>
      <c r="F8" s="57">
        <f t="shared" si="0"/>
        <v>5</v>
      </c>
      <c r="G8" s="57">
        <f t="shared" si="0"/>
        <v>6</v>
      </c>
      <c r="H8" s="57">
        <f t="shared" si="0"/>
        <v>7</v>
      </c>
      <c r="I8" s="57">
        <f t="shared" si="0"/>
        <v>8</v>
      </c>
      <c r="J8" s="57">
        <f t="shared" si="0"/>
        <v>9</v>
      </c>
      <c r="K8" s="57">
        <f t="shared" si="0"/>
        <v>10</v>
      </c>
      <c r="L8" s="57">
        <f t="shared" si="0"/>
        <v>11</v>
      </c>
      <c r="M8" s="57">
        <f t="shared" si="0"/>
        <v>12</v>
      </c>
      <c r="N8" s="57">
        <f t="shared" si="0"/>
        <v>13</v>
      </c>
      <c r="O8" s="57">
        <f t="shared" si="0"/>
        <v>14</v>
      </c>
      <c r="P8" s="57">
        <f t="shared" si="0"/>
        <v>15</v>
      </c>
      <c r="Q8" s="57">
        <f t="shared" si="0"/>
        <v>16</v>
      </c>
      <c r="R8" s="57">
        <f t="shared" si="0"/>
        <v>17</v>
      </c>
      <c r="S8" s="57">
        <f t="shared" si="0"/>
        <v>18</v>
      </c>
      <c r="T8" s="57">
        <f t="shared" si="0"/>
        <v>19</v>
      </c>
      <c r="U8" s="57">
        <f t="shared" si="0"/>
        <v>20</v>
      </c>
      <c r="V8" s="57">
        <f t="shared" si="0"/>
        <v>21</v>
      </c>
      <c r="W8" s="57">
        <f t="shared" si="0"/>
        <v>22</v>
      </c>
      <c r="X8" s="57">
        <f t="shared" si="0"/>
        <v>23</v>
      </c>
      <c r="Y8" s="57">
        <f t="shared" si="0"/>
        <v>24</v>
      </c>
      <c r="Z8" s="57">
        <f t="shared" si="0"/>
        <v>25</v>
      </c>
      <c r="AA8" s="132"/>
      <c r="AB8" s="132"/>
      <c r="AC8" s="56">
        <v>1</v>
      </c>
      <c r="AD8" s="57">
        <f>AC8+1</f>
        <v>2</v>
      </c>
      <c r="AE8" s="57">
        <f t="shared" ref="AE8:BA8" si="1">AD8+1</f>
        <v>3</v>
      </c>
      <c r="AF8" s="57">
        <f t="shared" si="1"/>
        <v>4</v>
      </c>
      <c r="AG8" s="57">
        <f t="shared" si="1"/>
        <v>5</v>
      </c>
      <c r="AH8" s="57">
        <f t="shared" si="1"/>
        <v>6</v>
      </c>
      <c r="AI8" s="57">
        <f t="shared" si="1"/>
        <v>7</v>
      </c>
      <c r="AJ8" s="57">
        <f t="shared" si="1"/>
        <v>8</v>
      </c>
      <c r="AK8" s="57">
        <f t="shared" si="1"/>
        <v>9</v>
      </c>
      <c r="AL8" s="57">
        <f t="shared" si="1"/>
        <v>10</v>
      </c>
      <c r="AM8" s="57">
        <f t="shared" si="1"/>
        <v>11</v>
      </c>
      <c r="AN8" s="57">
        <f t="shared" si="1"/>
        <v>12</v>
      </c>
      <c r="AO8" s="57">
        <f t="shared" si="1"/>
        <v>13</v>
      </c>
      <c r="AP8" s="57">
        <f t="shared" si="1"/>
        <v>14</v>
      </c>
      <c r="AQ8" s="57">
        <f t="shared" si="1"/>
        <v>15</v>
      </c>
      <c r="AR8" s="57">
        <f t="shared" si="1"/>
        <v>16</v>
      </c>
      <c r="AS8" s="57">
        <f t="shared" si="1"/>
        <v>17</v>
      </c>
      <c r="AT8" s="57">
        <f t="shared" si="1"/>
        <v>18</v>
      </c>
      <c r="AU8" s="57">
        <f t="shared" si="1"/>
        <v>19</v>
      </c>
      <c r="AV8" s="57">
        <f t="shared" si="1"/>
        <v>20</v>
      </c>
      <c r="AW8" s="57">
        <f t="shared" si="1"/>
        <v>21</v>
      </c>
      <c r="AX8" s="57">
        <f t="shared" si="1"/>
        <v>22</v>
      </c>
      <c r="AY8" s="57">
        <f t="shared" si="1"/>
        <v>23</v>
      </c>
      <c r="AZ8" s="57">
        <f t="shared" si="1"/>
        <v>24</v>
      </c>
      <c r="BA8" s="57">
        <f t="shared" si="1"/>
        <v>25</v>
      </c>
      <c r="BB8" s="132"/>
    </row>
    <row r="9" spans="1:54" ht="15" customHeight="1">
      <c r="A9" s="58">
        <v>18</v>
      </c>
      <c r="B9" s="59">
        <v>1.37</v>
      </c>
      <c r="C9" s="59">
        <v>2.72</v>
      </c>
      <c r="D9" s="59">
        <v>4.16</v>
      </c>
      <c r="E9" s="59">
        <v>4.8</v>
      </c>
      <c r="F9" s="59">
        <v>6.13</v>
      </c>
      <c r="G9" s="59">
        <v>7.51</v>
      </c>
      <c r="H9" s="59">
        <v>8.2899999999999991</v>
      </c>
      <c r="I9" s="59">
        <v>9.64</v>
      </c>
      <c r="J9" s="59">
        <v>11.01</v>
      </c>
      <c r="K9" s="59">
        <v>12.41</v>
      </c>
      <c r="L9" s="59">
        <v>13.84</v>
      </c>
      <c r="M9" s="59">
        <v>15.29</v>
      </c>
      <c r="N9" s="59">
        <v>16.760000000000002</v>
      </c>
      <c r="O9" s="59">
        <v>18.27</v>
      </c>
      <c r="P9" s="59">
        <v>19.8</v>
      </c>
      <c r="Q9" s="60">
        <v>21.36</v>
      </c>
      <c r="R9" s="61">
        <v>22.96</v>
      </c>
      <c r="S9" s="61">
        <v>24.61</v>
      </c>
      <c r="T9" s="61">
        <v>26.3</v>
      </c>
      <c r="U9" s="61">
        <v>28.04</v>
      </c>
      <c r="V9" s="59">
        <v>29.83</v>
      </c>
      <c r="W9" s="60">
        <v>31.68</v>
      </c>
      <c r="X9" s="61">
        <v>33.590000000000003</v>
      </c>
      <c r="Y9" s="61">
        <v>35.57</v>
      </c>
      <c r="Z9" s="61">
        <v>37.61</v>
      </c>
      <c r="AA9" s="58">
        <v>18</v>
      </c>
      <c r="AB9" s="58">
        <v>18</v>
      </c>
      <c r="AC9" s="59">
        <v>0.52</v>
      </c>
      <c r="AD9" s="59">
        <v>1.02</v>
      </c>
      <c r="AE9" s="59">
        <v>1.55</v>
      </c>
      <c r="AF9" s="59">
        <v>1.61</v>
      </c>
      <c r="AG9" s="59">
        <v>2.04</v>
      </c>
      <c r="AH9" s="59">
        <v>2.4900000000000002</v>
      </c>
      <c r="AI9" s="59">
        <v>2.74</v>
      </c>
      <c r="AJ9" s="59">
        <v>3.19</v>
      </c>
      <c r="AK9" s="59">
        <v>3.64</v>
      </c>
      <c r="AL9" s="59">
        <v>4.1100000000000003</v>
      </c>
      <c r="AM9" s="59">
        <v>4.58</v>
      </c>
      <c r="AN9" s="59">
        <v>5.07</v>
      </c>
      <c r="AO9" s="59">
        <v>5.57</v>
      </c>
      <c r="AP9" s="59">
        <v>6.08</v>
      </c>
      <c r="AQ9" s="59">
        <v>6.61</v>
      </c>
      <c r="AR9" s="60">
        <v>7.15</v>
      </c>
      <c r="AS9" s="61">
        <v>7.7</v>
      </c>
      <c r="AT9" s="61">
        <v>8.26</v>
      </c>
      <c r="AU9" s="61">
        <v>8.85</v>
      </c>
      <c r="AV9" s="61">
        <v>9.4499999999999993</v>
      </c>
      <c r="AW9" s="59">
        <v>10.08</v>
      </c>
      <c r="AX9" s="60">
        <v>10.73</v>
      </c>
      <c r="AY9" s="61">
        <v>11.41</v>
      </c>
      <c r="AZ9" s="61">
        <v>12.12</v>
      </c>
      <c r="BA9" s="61">
        <v>12.87</v>
      </c>
      <c r="BB9" s="58">
        <v>18</v>
      </c>
    </row>
    <row r="10" spans="1:54" ht="15" customHeight="1">
      <c r="A10" s="58">
        <f t="shared" ref="A10:A46" si="2">+A9+1</f>
        <v>19</v>
      </c>
      <c r="B10" s="59">
        <v>1.47</v>
      </c>
      <c r="C10" s="59">
        <v>2.91</v>
      </c>
      <c r="D10" s="59">
        <v>4.43</v>
      </c>
      <c r="E10" s="59">
        <v>5.08</v>
      </c>
      <c r="F10" s="59">
        <v>6.46</v>
      </c>
      <c r="G10" s="59">
        <v>7.87</v>
      </c>
      <c r="H10" s="59">
        <v>8.66</v>
      </c>
      <c r="I10" s="59">
        <v>10.029999999999999</v>
      </c>
      <c r="J10" s="59">
        <v>11.43</v>
      </c>
      <c r="K10" s="59">
        <v>12.86</v>
      </c>
      <c r="L10" s="59">
        <v>14.31</v>
      </c>
      <c r="M10" s="59">
        <v>15.78</v>
      </c>
      <c r="N10" s="59">
        <v>17.28</v>
      </c>
      <c r="O10" s="59">
        <v>18.82</v>
      </c>
      <c r="P10" s="59">
        <v>20.39</v>
      </c>
      <c r="Q10" s="60">
        <v>22</v>
      </c>
      <c r="R10" s="61">
        <v>23.65</v>
      </c>
      <c r="S10" s="61">
        <v>25.35</v>
      </c>
      <c r="T10" s="61">
        <v>27.1</v>
      </c>
      <c r="U10" s="61">
        <v>28.91</v>
      </c>
      <c r="V10" s="59">
        <v>30.78</v>
      </c>
      <c r="W10" s="60">
        <v>32.71</v>
      </c>
      <c r="X10" s="61">
        <v>34.71</v>
      </c>
      <c r="Y10" s="61">
        <v>36.78</v>
      </c>
      <c r="Z10" s="61">
        <v>38.92</v>
      </c>
      <c r="AA10" s="58">
        <f t="shared" ref="AA10:AB25" si="3">+AA9+1</f>
        <v>19</v>
      </c>
      <c r="AB10" s="58">
        <f t="shared" si="3"/>
        <v>19</v>
      </c>
      <c r="AC10" s="59">
        <v>0.54</v>
      </c>
      <c r="AD10" s="59">
        <v>1.06</v>
      </c>
      <c r="AE10" s="59">
        <v>1.6</v>
      </c>
      <c r="AF10" s="59">
        <v>1.66</v>
      </c>
      <c r="AG10" s="59">
        <v>2.11</v>
      </c>
      <c r="AH10" s="59">
        <v>2.57</v>
      </c>
      <c r="AI10" s="59">
        <v>2.83</v>
      </c>
      <c r="AJ10" s="59">
        <v>3.28</v>
      </c>
      <c r="AK10" s="59">
        <v>3.75</v>
      </c>
      <c r="AL10" s="59">
        <v>4.2300000000000004</v>
      </c>
      <c r="AM10" s="59">
        <v>4.72</v>
      </c>
      <c r="AN10" s="59">
        <v>5.22</v>
      </c>
      <c r="AO10" s="59">
        <v>5.73</v>
      </c>
      <c r="AP10" s="59">
        <v>6.26</v>
      </c>
      <c r="AQ10" s="59">
        <v>6.79</v>
      </c>
      <c r="AR10" s="60">
        <v>7.35</v>
      </c>
      <c r="AS10" s="61">
        <v>7.92</v>
      </c>
      <c r="AT10" s="61">
        <v>8.51</v>
      </c>
      <c r="AU10" s="61">
        <v>9.11</v>
      </c>
      <c r="AV10" s="61">
        <v>9.75</v>
      </c>
      <c r="AW10" s="59">
        <v>10.4</v>
      </c>
      <c r="AX10" s="60">
        <v>11.09</v>
      </c>
      <c r="AY10" s="61">
        <v>11.81</v>
      </c>
      <c r="AZ10" s="61">
        <v>12.56</v>
      </c>
      <c r="BA10" s="61">
        <v>13.36</v>
      </c>
      <c r="BB10" s="58">
        <f t="shared" ref="BB10:BB46" si="4">+BB9+1</f>
        <v>19</v>
      </c>
    </row>
    <row r="11" spans="1:54" ht="15" customHeight="1">
      <c r="A11" s="62">
        <f t="shared" si="2"/>
        <v>20</v>
      </c>
      <c r="B11" s="63">
        <v>1.55</v>
      </c>
      <c r="C11" s="63">
        <v>3.06</v>
      </c>
      <c r="D11" s="63">
        <v>4.6399999999999997</v>
      </c>
      <c r="E11" s="63">
        <v>5.3</v>
      </c>
      <c r="F11" s="63">
        <v>6.71</v>
      </c>
      <c r="G11" s="63">
        <v>8.15</v>
      </c>
      <c r="H11" s="63">
        <v>8.94</v>
      </c>
      <c r="I11" s="63">
        <v>10.34</v>
      </c>
      <c r="J11" s="63">
        <v>11.76</v>
      </c>
      <c r="K11" s="63">
        <v>13.21</v>
      </c>
      <c r="L11" s="63">
        <v>14.68</v>
      </c>
      <c r="M11" s="63">
        <v>16.18</v>
      </c>
      <c r="N11" s="63">
        <v>17.72</v>
      </c>
      <c r="O11" s="63">
        <v>19.29</v>
      </c>
      <c r="P11" s="63">
        <v>20.91</v>
      </c>
      <c r="Q11" s="64">
        <v>22.57</v>
      </c>
      <c r="R11" s="65">
        <v>24.28</v>
      </c>
      <c r="S11" s="65">
        <v>26.04</v>
      </c>
      <c r="T11" s="65">
        <v>27.86</v>
      </c>
      <c r="U11" s="65">
        <v>29.75</v>
      </c>
      <c r="V11" s="63">
        <v>31.7</v>
      </c>
      <c r="W11" s="64">
        <v>33.72</v>
      </c>
      <c r="X11" s="65">
        <v>35.81</v>
      </c>
      <c r="Y11" s="65">
        <v>37.979999999999997</v>
      </c>
      <c r="Z11" s="65">
        <v>40.229999999999997</v>
      </c>
      <c r="AA11" s="62">
        <f t="shared" si="3"/>
        <v>20</v>
      </c>
      <c r="AB11" s="62">
        <f t="shared" si="3"/>
        <v>20</v>
      </c>
      <c r="AC11" s="63">
        <v>0.55000000000000004</v>
      </c>
      <c r="AD11" s="63">
        <v>1.0900000000000001</v>
      </c>
      <c r="AE11" s="63">
        <v>1.65</v>
      </c>
      <c r="AF11" s="63">
        <v>1.72</v>
      </c>
      <c r="AG11" s="63">
        <v>2.1800000000000002</v>
      </c>
      <c r="AH11" s="63">
        <v>2.65</v>
      </c>
      <c r="AI11" s="63">
        <v>2.91</v>
      </c>
      <c r="AJ11" s="63">
        <v>3.38</v>
      </c>
      <c r="AK11" s="63">
        <v>3.86</v>
      </c>
      <c r="AL11" s="63">
        <v>4.34</v>
      </c>
      <c r="AM11" s="63">
        <v>4.84</v>
      </c>
      <c r="AN11" s="63">
        <v>5.36</v>
      </c>
      <c r="AO11" s="63">
        <v>5.88</v>
      </c>
      <c r="AP11" s="63">
        <v>6.42</v>
      </c>
      <c r="AQ11" s="63">
        <v>6.98</v>
      </c>
      <c r="AR11" s="64">
        <v>7.55</v>
      </c>
      <c r="AS11" s="65">
        <v>8.14</v>
      </c>
      <c r="AT11" s="65">
        <v>8.76</v>
      </c>
      <c r="AU11" s="65">
        <v>9.39</v>
      </c>
      <c r="AV11" s="65">
        <v>10.06</v>
      </c>
      <c r="AW11" s="63">
        <v>10.75</v>
      </c>
      <c r="AX11" s="64">
        <v>11.48</v>
      </c>
      <c r="AY11" s="65">
        <v>12.24</v>
      </c>
      <c r="AZ11" s="65">
        <v>13.05</v>
      </c>
      <c r="BA11" s="65">
        <v>13.89</v>
      </c>
      <c r="BB11" s="62">
        <f t="shared" si="4"/>
        <v>20</v>
      </c>
    </row>
    <row r="12" spans="1:54" ht="15" customHeight="1">
      <c r="A12" s="58">
        <f t="shared" si="2"/>
        <v>21</v>
      </c>
      <c r="B12" s="66">
        <v>1.61</v>
      </c>
      <c r="C12" s="67">
        <v>3.18</v>
      </c>
      <c r="D12" s="67">
        <v>4.79</v>
      </c>
      <c r="E12" s="67">
        <v>5.46</v>
      </c>
      <c r="F12" s="67">
        <v>6.9</v>
      </c>
      <c r="G12" s="67">
        <v>8.3699999999999992</v>
      </c>
      <c r="H12" s="67">
        <v>9.16</v>
      </c>
      <c r="I12" s="67">
        <v>10.57</v>
      </c>
      <c r="J12" s="67">
        <v>12.01</v>
      </c>
      <c r="K12" s="67">
        <v>13.48</v>
      </c>
      <c r="L12" s="67">
        <v>14.98</v>
      </c>
      <c r="M12" s="67">
        <v>16.52</v>
      </c>
      <c r="N12" s="67">
        <v>18.100000000000001</v>
      </c>
      <c r="O12" s="67">
        <v>19.71</v>
      </c>
      <c r="P12" s="67">
        <v>21.38</v>
      </c>
      <c r="Q12" s="68">
        <v>23.1</v>
      </c>
      <c r="R12" s="69">
        <v>24.88</v>
      </c>
      <c r="S12" s="69">
        <v>26.71</v>
      </c>
      <c r="T12" s="69">
        <v>28.61</v>
      </c>
      <c r="U12" s="69">
        <v>30.58</v>
      </c>
      <c r="V12" s="67">
        <v>32.619999999999997</v>
      </c>
      <c r="W12" s="68">
        <v>34.74</v>
      </c>
      <c r="X12" s="69">
        <v>36.93</v>
      </c>
      <c r="Y12" s="69">
        <v>39.22</v>
      </c>
      <c r="Z12" s="69">
        <v>41.6</v>
      </c>
      <c r="AA12" s="58">
        <f t="shared" si="3"/>
        <v>21</v>
      </c>
      <c r="AB12" s="58">
        <f t="shared" si="3"/>
        <v>21</v>
      </c>
      <c r="AC12" s="66">
        <v>0.56999999999999995</v>
      </c>
      <c r="AD12" s="67">
        <v>1.1299999999999999</v>
      </c>
      <c r="AE12" s="67">
        <v>1.7</v>
      </c>
      <c r="AF12" s="67">
        <v>1.77</v>
      </c>
      <c r="AG12" s="67">
        <v>2.2400000000000002</v>
      </c>
      <c r="AH12" s="67">
        <v>2.72</v>
      </c>
      <c r="AI12" s="67">
        <v>2.99</v>
      </c>
      <c r="AJ12" s="67">
        <v>3.47</v>
      </c>
      <c r="AK12" s="67">
        <v>3.96</v>
      </c>
      <c r="AL12" s="67">
        <v>4.46</v>
      </c>
      <c r="AM12" s="67">
        <v>4.97</v>
      </c>
      <c r="AN12" s="67">
        <v>5.5</v>
      </c>
      <c r="AO12" s="67">
        <v>6.04</v>
      </c>
      <c r="AP12" s="67">
        <v>6.6</v>
      </c>
      <c r="AQ12" s="67">
        <v>7.17</v>
      </c>
      <c r="AR12" s="68">
        <v>7.76</v>
      </c>
      <c r="AS12" s="69">
        <v>8.3800000000000008</v>
      </c>
      <c r="AT12" s="69">
        <v>9.02</v>
      </c>
      <c r="AU12" s="69">
        <v>9.69</v>
      </c>
      <c r="AV12" s="69">
        <v>10.39</v>
      </c>
      <c r="AW12" s="67">
        <v>11.13</v>
      </c>
      <c r="AX12" s="68">
        <v>11.9</v>
      </c>
      <c r="AY12" s="69">
        <v>12.72</v>
      </c>
      <c r="AZ12" s="69">
        <v>13.57</v>
      </c>
      <c r="BA12" s="69">
        <v>14.48</v>
      </c>
      <c r="BB12" s="58">
        <f t="shared" si="4"/>
        <v>21</v>
      </c>
    </row>
    <row r="13" spans="1:54" ht="15" customHeight="1">
      <c r="A13" s="58">
        <f t="shared" si="2"/>
        <v>22</v>
      </c>
      <c r="B13" s="70">
        <v>1.66</v>
      </c>
      <c r="C13" s="70">
        <v>3.26</v>
      </c>
      <c r="D13" s="70">
        <v>4.91</v>
      </c>
      <c r="E13" s="70">
        <v>5.58</v>
      </c>
      <c r="F13" s="70">
        <v>7.04</v>
      </c>
      <c r="G13" s="70">
        <v>8.5299999999999994</v>
      </c>
      <c r="H13" s="70">
        <v>9.32</v>
      </c>
      <c r="I13" s="70">
        <v>10.76</v>
      </c>
      <c r="J13" s="70">
        <v>12.22</v>
      </c>
      <c r="K13" s="70">
        <v>13.72</v>
      </c>
      <c r="L13" s="70">
        <v>15.25</v>
      </c>
      <c r="M13" s="70">
        <v>16.829999999999998</v>
      </c>
      <c r="N13" s="70">
        <v>18.45</v>
      </c>
      <c r="O13" s="70">
        <v>20.12</v>
      </c>
      <c r="P13" s="70">
        <v>21.85</v>
      </c>
      <c r="Q13" s="71">
        <v>23.64</v>
      </c>
      <c r="R13" s="72">
        <v>25.49</v>
      </c>
      <c r="S13" s="72">
        <v>27.4</v>
      </c>
      <c r="T13" s="72">
        <v>29.39</v>
      </c>
      <c r="U13" s="72">
        <v>31.45</v>
      </c>
      <c r="V13" s="70">
        <v>33.590000000000003</v>
      </c>
      <c r="W13" s="71">
        <v>35.81</v>
      </c>
      <c r="X13" s="72">
        <v>38.119999999999997</v>
      </c>
      <c r="Y13" s="72">
        <v>40.53</v>
      </c>
      <c r="Z13" s="72">
        <v>43.04</v>
      </c>
      <c r="AA13" s="58">
        <f t="shared" si="3"/>
        <v>22</v>
      </c>
      <c r="AB13" s="58">
        <f t="shared" si="3"/>
        <v>22</v>
      </c>
      <c r="AC13" s="70">
        <v>0.59</v>
      </c>
      <c r="AD13" s="70">
        <v>1.1599999999999999</v>
      </c>
      <c r="AE13" s="70">
        <v>1.75</v>
      </c>
      <c r="AF13" s="70">
        <v>1.82</v>
      </c>
      <c r="AG13" s="70">
        <v>2.2999999999999998</v>
      </c>
      <c r="AH13" s="70">
        <v>2.8</v>
      </c>
      <c r="AI13" s="70">
        <v>3.07</v>
      </c>
      <c r="AJ13" s="70">
        <v>3.56</v>
      </c>
      <c r="AK13" s="70">
        <v>4.0599999999999996</v>
      </c>
      <c r="AL13" s="70">
        <v>4.57</v>
      </c>
      <c r="AM13" s="70">
        <v>5.09</v>
      </c>
      <c r="AN13" s="70">
        <v>5.64</v>
      </c>
      <c r="AO13" s="70">
        <v>6.19</v>
      </c>
      <c r="AP13" s="70">
        <v>6.77</v>
      </c>
      <c r="AQ13" s="70">
        <v>7.37</v>
      </c>
      <c r="AR13" s="71">
        <v>7.99</v>
      </c>
      <c r="AS13" s="72">
        <v>8.64</v>
      </c>
      <c r="AT13" s="72">
        <v>9.31</v>
      </c>
      <c r="AU13" s="72">
        <v>10.02</v>
      </c>
      <c r="AV13" s="72">
        <v>10.76</v>
      </c>
      <c r="AW13" s="70">
        <v>11.54</v>
      </c>
      <c r="AX13" s="71">
        <v>12.37</v>
      </c>
      <c r="AY13" s="72">
        <v>13.24</v>
      </c>
      <c r="AZ13" s="72">
        <v>14.16</v>
      </c>
      <c r="BA13" s="72">
        <v>15.13</v>
      </c>
      <c r="BB13" s="58">
        <f t="shared" si="4"/>
        <v>22</v>
      </c>
    </row>
    <row r="14" spans="1:54" ht="15" customHeight="1">
      <c r="A14" s="58">
        <f t="shared" si="2"/>
        <v>23</v>
      </c>
      <c r="B14" s="70">
        <v>1.69</v>
      </c>
      <c r="C14" s="70">
        <v>3.32</v>
      </c>
      <c r="D14" s="70">
        <v>4.99</v>
      </c>
      <c r="E14" s="70">
        <v>5.67</v>
      </c>
      <c r="F14" s="70">
        <v>7.15</v>
      </c>
      <c r="G14" s="70">
        <v>8.65</v>
      </c>
      <c r="H14" s="70">
        <v>9.4600000000000009</v>
      </c>
      <c r="I14" s="70">
        <v>10.92</v>
      </c>
      <c r="J14" s="70">
        <v>12.41</v>
      </c>
      <c r="K14" s="70">
        <v>13.94</v>
      </c>
      <c r="L14" s="70">
        <v>15.52</v>
      </c>
      <c r="M14" s="70">
        <v>17.14</v>
      </c>
      <c r="N14" s="70">
        <v>18.82</v>
      </c>
      <c r="O14" s="70">
        <v>20.55</v>
      </c>
      <c r="P14" s="70">
        <v>22.35</v>
      </c>
      <c r="Q14" s="71">
        <v>24.21</v>
      </c>
      <c r="R14" s="72">
        <v>26.14</v>
      </c>
      <c r="S14" s="72">
        <v>28.14</v>
      </c>
      <c r="T14" s="72">
        <v>30.22</v>
      </c>
      <c r="U14" s="72">
        <v>32.380000000000003</v>
      </c>
      <c r="V14" s="70">
        <v>34.630000000000003</v>
      </c>
      <c r="W14" s="71">
        <v>36.97</v>
      </c>
      <c r="X14" s="72">
        <v>39.409999999999997</v>
      </c>
      <c r="Y14" s="72">
        <v>41.96</v>
      </c>
      <c r="Z14" s="72">
        <v>44.62</v>
      </c>
      <c r="AA14" s="58">
        <f t="shared" si="3"/>
        <v>23</v>
      </c>
      <c r="AB14" s="58">
        <f t="shared" si="3"/>
        <v>23</v>
      </c>
      <c r="AC14" s="70">
        <v>0.6</v>
      </c>
      <c r="AD14" s="70">
        <v>1.19</v>
      </c>
      <c r="AE14" s="70">
        <v>1.8</v>
      </c>
      <c r="AF14" s="70">
        <v>1.86</v>
      </c>
      <c r="AG14" s="70">
        <v>2.35</v>
      </c>
      <c r="AH14" s="70">
        <v>2.86</v>
      </c>
      <c r="AI14" s="70">
        <v>3.14</v>
      </c>
      <c r="AJ14" s="70">
        <v>3.64</v>
      </c>
      <c r="AK14" s="70">
        <v>4.1500000000000004</v>
      </c>
      <c r="AL14" s="70">
        <v>4.68</v>
      </c>
      <c r="AM14" s="70">
        <v>5.22</v>
      </c>
      <c r="AN14" s="70">
        <v>5.78</v>
      </c>
      <c r="AO14" s="70">
        <v>6.36</v>
      </c>
      <c r="AP14" s="70">
        <v>6.96</v>
      </c>
      <c r="AQ14" s="70">
        <v>7.58</v>
      </c>
      <c r="AR14" s="71">
        <v>8.23</v>
      </c>
      <c r="AS14" s="72">
        <v>8.91</v>
      </c>
      <c r="AT14" s="72">
        <v>9.6300000000000008</v>
      </c>
      <c r="AU14" s="72">
        <v>10.38</v>
      </c>
      <c r="AV14" s="72">
        <v>11.17</v>
      </c>
      <c r="AW14" s="70">
        <v>12</v>
      </c>
      <c r="AX14" s="71">
        <v>12.88</v>
      </c>
      <c r="AY14" s="72">
        <v>13.81</v>
      </c>
      <c r="AZ14" s="72">
        <v>14.8</v>
      </c>
      <c r="BA14" s="72">
        <v>15.84</v>
      </c>
      <c r="BB14" s="58">
        <f t="shared" si="4"/>
        <v>23</v>
      </c>
    </row>
    <row r="15" spans="1:54" ht="15" customHeight="1">
      <c r="A15" s="58">
        <f t="shared" si="2"/>
        <v>24</v>
      </c>
      <c r="B15" s="70">
        <v>1.72</v>
      </c>
      <c r="C15" s="70">
        <v>3.37</v>
      </c>
      <c r="D15" s="70">
        <v>5.0599999999999996</v>
      </c>
      <c r="E15" s="70">
        <v>5.75</v>
      </c>
      <c r="F15" s="70">
        <v>7.24</v>
      </c>
      <c r="G15" s="70">
        <v>8.76</v>
      </c>
      <c r="H15" s="70">
        <v>9.59</v>
      </c>
      <c r="I15" s="70">
        <v>11.07</v>
      </c>
      <c r="J15" s="70">
        <v>12.6</v>
      </c>
      <c r="K15" s="70">
        <v>14.17</v>
      </c>
      <c r="L15" s="70">
        <v>15.8</v>
      </c>
      <c r="M15" s="70">
        <v>17.48</v>
      </c>
      <c r="N15" s="70">
        <v>19.22</v>
      </c>
      <c r="O15" s="70">
        <v>21.02</v>
      </c>
      <c r="P15" s="70">
        <v>22.9</v>
      </c>
      <c r="Q15" s="71">
        <v>24.84</v>
      </c>
      <c r="R15" s="72">
        <v>26.86</v>
      </c>
      <c r="S15" s="72">
        <v>28.96</v>
      </c>
      <c r="T15" s="72">
        <v>31.14</v>
      </c>
      <c r="U15" s="72">
        <v>33.42</v>
      </c>
      <c r="V15" s="70">
        <v>35.79</v>
      </c>
      <c r="W15" s="71">
        <v>38.26</v>
      </c>
      <c r="X15" s="72">
        <v>40.840000000000003</v>
      </c>
      <c r="Y15" s="72">
        <v>43.54</v>
      </c>
      <c r="Z15" s="72">
        <v>46.36</v>
      </c>
      <c r="AA15" s="58">
        <f t="shared" si="3"/>
        <v>24</v>
      </c>
      <c r="AB15" s="58">
        <f t="shared" si="3"/>
        <v>24</v>
      </c>
      <c r="AC15" s="70">
        <v>0.62</v>
      </c>
      <c r="AD15" s="70">
        <v>1.22</v>
      </c>
      <c r="AE15" s="70">
        <v>1.84</v>
      </c>
      <c r="AF15" s="70">
        <v>1.9</v>
      </c>
      <c r="AG15" s="70">
        <v>2.41</v>
      </c>
      <c r="AH15" s="70">
        <v>2.93</v>
      </c>
      <c r="AI15" s="70">
        <v>3.22</v>
      </c>
      <c r="AJ15" s="70">
        <v>3.73</v>
      </c>
      <c r="AK15" s="70">
        <v>4.25</v>
      </c>
      <c r="AL15" s="70">
        <v>4.79</v>
      </c>
      <c r="AM15" s="70">
        <v>5.35</v>
      </c>
      <c r="AN15" s="70">
        <v>5.93</v>
      </c>
      <c r="AO15" s="70">
        <v>6.54</v>
      </c>
      <c r="AP15" s="70">
        <v>7.16</v>
      </c>
      <c r="AQ15" s="70">
        <v>7.82</v>
      </c>
      <c r="AR15" s="71">
        <v>8.5</v>
      </c>
      <c r="AS15" s="72">
        <v>9.2200000000000006</v>
      </c>
      <c r="AT15" s="72">
        <v>9.98</v>
      </c>
      <c r="AU15" s="72">
        <v>10.78</v>
      </c>
      <c r="AV15" s="72">
        <v>11.62</v>
      </c>
      <c r="AW15" s="70">
        <v>12.51</v>
      </c>
      <c r="AX15" s="71">
        <v>13.46</v>
      </c>
      <c r="AY15" s="72">
        <v>14.46</v>
      </c>
      <c r="AZ15" s="72">
        <v>15.52</v>
      </c>
      <c r="BA15" s="72">
        <v>16.64</v>
      </c>
      <c r="BB15" s="58">
        <f t="shared" si="4"/>
        <v>24</v>
      </c>
    </row>
    <row r="16" spans="1:54" ht="15" customHeight="1">
      <c r="A16" s="73">
        <f t="shared" si="2"/>
        <v>25</v>
      </c>
      <c r="B16" s="74">
        <v>1.74</v>
      </c>
      <c r="C16" s="74">
        <v>3.41</v>
      </c>
      <c r="D16" s="74">
        <v>5.12</v>
      </c>
      <c r="E16" s="74">
        <v>5.81</v>
      </c>
      <c r="F16" s="74">
        <v>7.32</v>
      </c>
      <c r="G16" s="74">
        <v>8.8699999999999992</v>
      </c>
      <c r="H16" s="74">
        <v>9.7200000000000006</v>
      </c>
      <c r="I16" s="74">
        <v>11.24</v>
      </c>
      <c r="J16" s="74">
        <v>12.81</v>
      </c>
      <c r="K16" s="74">
        <v>14.44</v>
      </c>
      <c r="L16" s="74">
        <v>16.12</v>
      </c>
      <c r="M16" s="74">
        <v>17.87</v>
      </c>
      <c r="N16" s="74">
        <v>19.68</v>
      </c>
      <c r="O16" s="74">
        <v>21.56</v>
      </c>
      <c r="P16" s="74">
        <v>23.52</v>
      </c>
      <c r="Q16" s="75">
        <v>25.56</v>
      </c>
      <c r="R16" s="76">
        <v>27.68</v>
      </c>
      <c r="S16" s="76">
        <v>29.88</v>
      </c>
      <c r="T16" s="76">
        <v>32.18</v>
      </c>
      <c r="U16" s="76">
        <v>34.58</v>
      </c>
      <c r="V16" s="74">
        <v>37.08</v>
      </c>
      <c r="W16" s="75">
        <v>39.700000000000003</v>
      </c>
      <c r="X16" s="76">
        <v>42.43</v>
      </c>
      <c r="Y16" s="76">
        <v>45.3</v>
      </c>
      <c r="Z16" s="76">
        <v>48.3</v>
      </c>
      <c r="AA16" s="73">
        <f t="shared" si="3"/>
        <v>25</v>
      </c>
      <c r="AB16" s="73">
        <f t="shared" si="3"/>
        <v>25</v>
      </c>
      <c r="AC16" s="74">
        <v>0.63</v>
      </c>
      <c r="AD16" s="74">
        <v>1.25</v>
      </c>
      <c r="AE16" s="74">
        <v>1.88</v>
      </c>
      <c r="AF16" s="74">
        <v>1.95</v>
      </c>
      <c r="AG16" s="74">
        <v>2.46</v>
      </c>
      <c r="AH16" s="74">
        <v>3</v>
      </c>
      <c r="AI16" s="74">
        <v>3.29</v>
      </c>
      <c r="AJ16" s="74">
        <v>3.81</v>
      </c>
      <c r="AK16" s="74">
        <v>4.3600000000000003</v>
      </c>
      <c r="AL16" s="74">
        <v>4.92</v>
      </c>
      <c r="AM16" s="74">
        <v>5.5</v>
      </c>
      <c r="AN16" s="74">
        <v>6.1</v>
      </c>
      <c r="AO16" s="74">
        <v>6.73</v>
      </c>
      <c r="AP16" s="74">
        <v>7.39</v>
      </c>
      <c r="AQ16" s="74">
        <v>8.08</v>
      </c>
      <c r="AR16" s="75">
        <v>8.8000000000000007</v>
      </c>
      <c r="AS16" s="76">
        <v>9.57</v>
      </c>
      <c r="AT16" s="76">
        <v>10.38</v>
      </c>
      <c r="AU16" s="76">
        <v>11.23</v>
      </c>
      <c r="AV16" s="76">
        <v>12.13</v>
      </c>
      <c r="AW16" s="74">
        <v>13.09</v>
      </c>
      <c r="AX16" s="75">
        <v>14.11</v>
      </c>
      <c r="AY16" s="76">
        <v>15.18</v>
      </c>
      <c r="AZ16" s="76">
        <v>16.32</v>
      </c>
      <c r="BA16" s="76">
        <v>17.53</v>
      </c>
      <c r="BB16" s="73">
        <f t="shared" si="4"/>
        <v>25</v>
      </c>
    </row>
    <row r="17" spans="1:54" ht="15" customHeight="1">
      <c r="A17" s="58">
        <f t="shared" si="2"/>
        <v>26</v>
      </c>
      <c r="B17" s="59">
        <v>1.76</v>
      </c>
      <c r="C17" s="59">
        <v>3.44</v>
      </c>
      <c r="D17" s="59">
        <v>5.17</v>
      </c>
      <c r="E17" s="59">
        <v>5.88</v>
      </c>
      <c r="F17" s="59">
        <v>7.42</v>
      </c>
      <c r="G17" s="59">
        <v>9</v>
      </c>
      <c r="H17" s="59">
        <v>9.8699999999999992</v>
      </c>
      <c r="I17" s="59">
        <v>11.44</v>
      </c>
      <c r="J17" s="59">
        <v>13.07</v>
      </c>
      <c r="K17" s="59">
        <v>14.75</v>
      </c>
      <c r="L17" s="59">
        <v>16.510000000000002</v>
      </c>
      <c r="M17" s="59">
        <v>18.329999999999998</v>
      </c>
      <c r="N17" s="59">
        <v>20.22</v>
      </c>
      <c r="O17" s="59">
        <v>22.19</v>
      </c>
      <c r="P17" s="59">
        <v>24.24</v>
      </c>
      <c r="Q17" s="60">
        <v>26.38</v>
      </c>
      <c r="R17" s="61">
        <v>28.61</v>
      </c>
      <c r="S17" s="61">
        <v>30.93</v>
      </c>
      <c r="T17" s="61">
        <v>33.36</v>
      </c>
      <c r="U17" s="61">
        <v>35.89</v>
      </c>
      <c r="V17" s="59">
        <v>38.54</v>
      </c>
      <c r="W17" s="60">
        <v>41.32</v>
      </c>
      <c r="X17" s="61">
        <v>44.22</v>
      </c>
      <c r="Y17" s="61">
        <v>47.26</v>
      </c>
      <c r="Z17" s="61">
        <v>50.46</v>
      </c>
      <c r="AA17" s="58">
        <f t="shared" si="3"/>
        <v>26</v>
      </c>
      <c r="AB17" s="58">
        <f t="shared" si="3"/>
        <v>26</v>
      </c>
      <c r="AC17" s="59">
        <v>0.65</v>
      </c>
      <c r="AD17" s="59">
        <v>1.28</v>
      </c>
      <c r="AE17" s="59">
        <v>1.92</v>
      </c>
      <c r="AF17" s="59">
        <v>1.99</v>
      </c>
      <c r="AG17" s="59">
        <v>2.52</v>
      </c>
      <c r="AH17" s="59">
        <v>3.06</v>
      </c>
      <c r="AI17" s="59">
        <v>3.37</v>
      </c>
      <c r="AJ17" s="59">
        <v>3.91</v>
      </c>
      <c r="AK17" s="59">
        <v>4.47</v>
      </c>
      <c r="AL17" s="59">
        <v>5.05</v>
      </c>
      <c r="AM17" s="59">
        <v>5.66</v>
      </c>
      <c r="AN17" s="59">
        <v>6.29</v>
      </c>
      <c r="AO17" s="59">
        <v>6.95</v>
      </c>
      <c r="AP17" s="59">
        <v>7.65</v>
      </c>
      <c r="AQ17" s="59">
        <v>8.3800000000000008</v>
      </c>
      <c r="AR17" s="60">
        <v>9.15</v>
      </c>
      <c r="AS17" s="61">
        <v>9.9600000000000009</v>
      </c>
      <c r="AT17" s="61">
        <v>10.83</v>
      </c>
      <c r="AU17" s="61">
        <v>11.74</v>
      </c>
      <c r="AV17" s="61">
        <v>12.71</v>
      </c>
      <c r="AW17" s="59">
        <v>13.74</v>
      </c>
      <c r="AX17" s="60">
        <v>14.83</v>
      </c>
      <c r="AY17" s="61">
        <v>15.99</v>
      </c>
      <c r="AZ17" s="61">
        <v>17.22</v>
      </c>
      <c r="BA17" s="61">
        <v>18.52</v>
      </c>
      <c r="BB17" s="58">
        <f t="shared" si="4"/>
        <v>26</v>
      </c>
    </row>
    <row r="18" spans="1:54" ht="15" customHeight="1">
      <c r="A18" s="58">
        <f t="shared" si="2"/>
        <v>27</v>
      </c>
      <c r="B18" s="59">
        <v>1.78</v>
      </c>
      <c r="C18" s="59">
        <v>3.48</v>
      </c>
      <c r="D18" s="59">
        <v>5.24</v>
      </c>
      <c r="E18" s="59">
        <v>5.96</v>
      </c>
      <c r="F18" s="59">
        <v>7.54</v>
      </c>
      <c r="G18" s="59">
        <v>9.16</v>
      </c>
      <c r="H18" s="59">
        <v>10.08</v>
      </c>
      <c r="I18" s="59">
        <v>11.7</v>
      </c>
      <c r="J18" s="59">
        <v>13.39</v>
      </c>
      <c r="K18" s="59">
        <v>15.14</v>
      </c>
      <c r="L18" s="59">
        <v>16.97</v>
      </c>
      <c r="M18" s="59">
        <v>18.88</v>
      </c>
      <c r="N18" s="59">
        <v>20.86</v>
      </c>
      <c r="O18" s="59">
        <v>22.93</v>
      </c>
      <c r="P18" s="59">
        <v>25.09</v>
      </c>
      <c r="Q18" s="60">
        <v>27.34</v>
      </c>
      <c r="R18" s="61">
        <v>29.68</v>
      </c>
      <c r="S18" s="61">
        <v>32.14</v>
      </c>
      <c r="T18" s="61">
        <v>34.700000000000003</v>
      </c>
      <c r="U18" s="61">
        <v>37.380000000000003</v>
      </c>
      <c r="V18" s="59">
        <v>40.19</v>
      </c>
      <c r="W18" s="60">
        <v>43.14</v>
      </c>
      <c r="X18" s="61">
        <v>46.23</v>
      </c>
      <c r="Y18" s="61">
        <v>49.47</v>
      </c>
      <c r="Z18" s="61">
        <v>52.88</v>
      </c>
      <c r="AA18" s="58">
        <f t="shared" si="3"/>
        <v>27</v>
      </c>
      <c r="AB18" s="58">
        <f t="shared" si="3"/>
        <v>27</v>
      </c>
      <c r="AC18" s="59">
        <v>0.66</v>
      </c>
      <c r="AD18" s="59">
        <v>1.3</v>
      </c>
      <c r="AE18" s="59">
        <v>1.96</v>
      </c>
      <c r="AF18" s="59">
        <v>2.04</v>
      </c>
      <c r="AG18" s="59">
        <v>2.58</v>
      </c>
      <c r="AH18" s="59">
        <v>3.14</v>
      </c>
      <c r="AI18" s="59">
        <v>3.45</v>
      </c>
      <c r="AJ18" s="59">
        <v>4.01</v>
      </c>
      <c r="AK18" s="59">
        <v>4.5999999999999996</v>
      </c>
      <c r="AL18" s="59">
        <v>5.2</v>
      </c>
      <c r="AM18" s="59">
        <v>5.84</v>
      </c>
      <c r="AN18" s="59">
        <v>6.5</v>
      </c>
      <c r="AO18" s="59">
        <v>7.2</v>
      </c>
      <c r="AP18" s="59">
        <v>7.94</v>
      </c>
      <c r="AQ18" s="59">
        <v>8.7200000000000006</v>
      </c>
      <c r="AR18" s="60">
        <v>9.5399999999999991</v>
      </c>
      <c r="AS18" s="61">
        <v>10.42</v>
      </c>
      <c r="AT18" s="61">
        <v>11.34</v>
      </c>
      <c r="AU18" s="61">
        <v>12.32</v>
      </c>
      <c r="AV18" s="61">
        <v>13.37</v>
      </c>
      <c r="AW18" s="59">
        <v>14.47</v>
      </c>
      <c r="AX18" s="60">
        <v>15.65</v>
      </c>
      <c r="AY18" s="61">
        <v>16.89</v>
      </c>
      <c r="AZ18" s="61">
        <v>18.22</v>
      </c>
      <c r="BA18" s="61">
        <v>19.62</v>
      </c>
      <c r="BB18" s="58">
        <f t="shared" si="4"/>
        <v>27</v>
      </c>
    </row>
    <row r="19" spans="1:54" ht="15" customHeight="1">
      <c r="A19" s="58">
        <f t="shared" si="2"/>
        <v>28</v>
      </c>
      <c r="B19" s="59">
        <v>1.8</v>
      </c>
      <c r="C19" s="59">
        <v>3.54</v>
      </c>
      <c r="D19" s="59">
        <v>5.33</v>
      </c>
      <c r="E19" s="59">
        <v>6.08</v>
      </c>
      <c r="F19" s="59">
        <v>7.7</v>
      </c>
      <c r="G19" s="59">
        <v>9.3800000000000008</v>
      </c>
      <c r="H19" s="59">
        <v>10.33</v>
      </c>
      <c r="I19" s="59">
        <v>12.02</v>
      </c>
      <c r="J19" s="59">
        <v>13.79</v>
      </c>
      <c r="K19" s="59">
        <v>15.62</v>
      </c>
      <c r="L19" s="59">
        <v>17.54</v>
      </c>
      <c r="M19" s="59">
        <v>19.53</v>
      </c>
      <c r="N19" s="59">
        <v>21.62</v>
      </c>
      <c r="O19" s="59">
        <v>23.79</v>
      </c>
      <c r="P19" s="59">
        <v>26.06</v>
      </c>
      <c r="Q19" s="60">
        <v>28.43</v>
      </c>
      <c r="R19" s="61">
        <v>30.91</v>
      </c>
      <c r="S19" s="61">
        <v>33.51</v>
      </c>
      <c r="T19" s="61">
        <v>36.22</v>
      </c>
      <c r="U19" s="61">
        <v>39.07</v>
      </c>
      <c r="V19" s="59">
        <v>42.06</v>
      </c>
      <c r="W19" s="60">
        <v>45.19</v>
      </c>
      <c r="X19" s="61">
        <v>48.49</v>
      </c>
      <c r="Y19" s="61">
        <v>51.94</v>
      </c>
      <c r="Z19" s="61">
        <v>55.57</v>
      </c>
      <c r="AA19" s="58">
        <f t="shared" si="3"/>
        <v>28</v>
      </c>
      <c r="AB19" s="58">
        <f t="shared" si="3"/>
        <v>28</v>
      </c>
      <c r="AC19" s="59">
        <v>0.68</v>
      </c>
      <c r="AD19" s="59">
        <v>1.33</v>
      </c>
      <c r="AE19" s="59">
        <v>2.0099999999999998</v>
      </c>
      <c r="AF19" s="59">
        <v>2.09</v>
      </c>
      <c r="AG19" s="59">
        <v>2.64</v>
      </c>
      <c r="AH19" s="59">
        <v>3.22</v>
      </c>
      <c r="AI19" s="59">
        <v>3.55</v>
      </c>
      <c r="AJ19" s="59">
        <v>4.13</v>
      </c>
      <c r="AK19" s="59">
        <v>4.74</v>
      </c>
      <c r="AL19" s="59">
        <v>5.38</v>
      </c>
      <c r="AM19" s="59">
        <v>6.05</v>
      </c>
      <c r="AN19" s="59">
        <v>6.75</v>
      </c>
      <c r="AO19" s="59">
        <v>7.5</v>
      </c>
      <c r="AP19" s="59">
        <v>8.2799999999999994</v>
      </c>
      <c r="AQ19" s="59">
        <v>9.11</v>
      </c>
      <c r="AR19" s="60">
        <v>10</v>
      </c>
      <c r="AS19" s="61">
        <v>10.93</v>
      </c>
      <c r="AT19" s="61">
        <v>11.93</v>
      </c>
      <c r="AU19" s="61">
        <v>12.99</v>
      </c>
      <c r="AV19" s="61">
        <v>14.11</v>
      </c>
      <c r="AW19" s="59">
        <v>15.3</v>
      </c>
      <c r="AX19" s="60">
        <v>16.559999999999999</v>
      </c>
      <c r="AY19" s="61">
        <v>17.91</v>
      </c>
      <c r="AZ19" s="61">
        <v>19.34</v>
      </c>
      <c r="BA19" s="61">
        <v>20.86</v>
      </c>
      <c r="BB19" s="58">
        <f t="shared" si="4"/>
        <v>28</v>
      </c>
    </row>
    <row r="20" spans="1:54" ht="15" customHeight="1">
      <c r="A20" s="58">
        <f t="shared" si="2"/>
        <v>29</v>
      </c>
      <c r="B20" s="59">
        <v>1.83</v>
      </c>
      <c r="C20" s="59">
        <v>3.61</v>
      </c>
      <c r="D20" s="59">
        <v>5.45</v>
      </c>
      <c r="E20" s="59">
        <v>6.23</v>
      </c>
      <c r="F20" s="59">
        <v>7.91</v>
      </c>
      <c r="G20" s="59">
        <v>9.66</v>
      </c>
      <c r="H20" s="59">
        <v>10.66</v>
      </c>
      <c r="I20" s="59">
        <v>12.42</v>
      </c>
      <c r="J20" s="59">
        <v>14.27</v>
      </c>
      <c r="K20" s="59">
        <v>16.190000000000001</v>
      </c>
      <c r="L20" s="59">
        <v>18.2</v>
      </c>
      <c r="M20" s="59">
        <v>20.3</v>
      </c>
      <c r="N20" s="59">
        <v>22.49</v>
      </c>
      <c r="O20" s="59">
        <v>24.78</v>
      </c>
      <c r="P20" s="59">
        <v>27.18</v>
      </c>
      <c r="Q20" s="60">
        <v>29.68</v>
      </c>
      <c r="R20" s="61">
        <v>32.31</v>
      </c>
      <c r="S20" s="61">
        <v>35.06</v>
      </c>
      <c r="T20" s="61">
        <v>37.94</v>
      </c>
      <c r="U20" s="61">
        <v>40.97</v>
      </c>
      <c r="V20" s="59">
        <v>44.15</v>
      </c>
      <c r="W20" s="60">
        <v>47.49</v>
      </c>
      <c r="X20" s="61">
        <v>51</v>
      </c>
      <c r="Y20" s="61">
        <v>54.69</v>
      </c>
      <c r="Z20" s="61">
        <v>58.57</v>
      </c>
      <c r="AA20" s="58">
        <f t="shared" si="3"/>
        <v>29</v>
      </c>
      <c r="AB20" s="58">
        <f t="shared" si="3"/>
        <v>29</v>
      </c>
      <c r="AC20" s="59">
        <v>0.69</v>
      </c>
      <c r="AD20" s="59">
        <v>1.37</v>
      </c>
      <c r="AE20" s="59">
        <v>2.06</v>
      </c>
      <c r="AF20" s="59">
        <v>2.14</v>
      </c>
      <c r="AG20" s="59">
        <v>2.72</v>
      </c>
      <c r="AH20" s="59">
        <v>3.32</v>
      </c>
      <c r="AI20" s="59">
        <v>3.66</v>
      </c>
      <c r="AJ20" s="59">
        <v>4.2699999999999996</v>
      </c>
      <c r="AK20" s="59">
        <v>4.91</v>
      </c>
      <c r="AL20" s="59">
        <v>5.58</v>
      </c>
      <c r="AM20" s="59">
        <v>6.29</v>
      </c>
      <c r="AN20" s="59">
        <v>7.04</v>
      </c>
      <c r="AO20" s="59">
        <v>7.84</v>
      </c>
      <c r="AP20" s="59">
        <v>8.68</v>
      </c>
      <c r="AQ20" s="59">
        <v>9.57</v>
      </c>
      <c r="AR20" s="60">
        <v>10.52</v>
      </c>
      <c r="AS20" s="61">
        <v>11.53</v>
      </c>
      <c r="AT20" s="61">
        <v>12.6</v>
      </c>
      <c r="AU20" s="61">
        <v>13.73</v>
      </c>
      <c r="AV20" s="61">
        <v>14.94</v>
      </c>
      <c r="AW20" s="59">
        <v>16.23</v>
      </c>
      <c r="AX20" s="60">
        <v>17.59</v>
      </c>
      <c r="AY20" s="61">
        <v>19.05</v>
      </c>
      <c r="AZ20" s="61">
        <v>20.59</v>
      </c>
      <c r="BA20" s="61">
        <v>22.24</v>
      </c>
      <c r="BB20" s="58">
        <f t="shared" si="4"/>
        <v>29</v>
      </c>
    </row>
    <row r="21" spans="1:54" ht="15" customHeight="1">
      <c r="A21" s="62">
        <f t="shared" si="2"/>
        <v>30</v>
      </c>
      <c r="B21" s="63">
        <v>1.88</v>
      </c>
      <c r="C21" s="63">
        <v>3.71</v>
      </c>
      <c r="D21" s="63">
        <v>5.61</v>
      </c>
      <c r="E21" s="63">
        <v>6.42</v>
      </c>
      <c r="F21" s="63">
        <v>8.17</v>
      </c>
      <c r="G21" s="63">
        <v>10</v>
      </c>
      <c r="H21" s="63">
        <v>11.05</v>
      </c>
      <c r="I21" s="63">
        <v>12.9</v>
      </c>
      <c r="J21" s="63">
        <v>14.84</v>
      </c>
      <c r="K21" s="63">
        <v>16.86</v>
      </c>
      <c r="L21" s="63">
        <v>18.97</v>
      </c>
      <c r="M21" s="63">
        <v>21.18</v>
      </c>
      <c r="N21" s="63">
        <v>23.49</v>
      </c>
      <c r="O21" s="63">
        <v>25.91</v>
      </c>
      <c r="P21" s="63">
        <v>28.44</v>
      </c>
      <c r="Q21" s="64">
        <v>31.1</v>
      </c>
      <c r="R21" s="65">
        <v>33.880000000000003</v>
      </c>
      <c r="S21" s="65">
        <v>36.799999999999997</v>
      </c>
      <c r="T21" s="65">
        <v>39.869999999999997</v>
      </c>
      <c r="U21" s="65">
        <v>43.09</v>
      </c>
      <c r="V21" s="63">
        <v>46.48</v>
      </c>
      <c r="W21" s="64">
        <v>50.05</v>
      </c>
      <c r="X21" s="65">
        <v>53.8</v>
      </c>
      <c r="Y21" s="65">
        <v>57.74</v>
      </c>
      <c r="Z21" s="65">
        <v>61.88</v>
      </c>
      <c r="AA21" s="62">
        <f t="shared" si="3"/>
        <v>30</v>
      </c>
      <c r="AB21" s="62">
        <f t="shared" si="3"/>
        <v>30</v>
      </c>
      <c r="AC21" s="63">
        <v>0.71</v>
      </c>
      <c r="AD21" s="63">
        <v>1.4</v>
      </c>
      <c r="AE21" s="63">
        <v>2.12</v>
      </c>
      <c r="AF21" s="63">
        <v>2.21</v>
      </c>
      <c r="AG21" s="63">
        <v>2.81</v>
      </c>
      <c r="AH21" s="63">
        <v>3.43</v>
      </c>
      <c r="AI21" s="63">
        <v>3.8</v>
      </c>
      <c r="AJ21" s="63">
        <v>4.4400000000000004</v>
      </c>
      <c r="AK21" s="63">
        <v>5.12</v>
      </c>
      <c r="AL21" s="63">
        <v>5.83</v>
      </c>
      <c r="AM21" s="63">
        <v>6.58</v>
      </c>
      <c r="AN21" s="63">
        <v>7.38</v>
      </c>
      <c r="AO21" s="63">
        <v>8.23</v>
      </c>
      <c r="AP21" s="63">
        <v>9.14</v>
      </c>
      <c r="AQ21" s="63">
        <v>10.1</v>
      </c>
      <c r="AR21" s="64">
        <v>11.12</v>
      </c>
      <c r="AS21" s="65">
        <v>12.2</v>
      </c>
      <c r="AT21" s="65">
        <v>13.35</v>
      </c>
      <c r="AU21" s="65">
        <v>14.58</v>
      </c>
      <c r="AV21" s="65">
        <v>15.89</v>
      </c>
      <c r="AW21" s="63">
        <v>17.27</v>
      </c>
      <c r="AX21" s="64">
        <v>18.75</v>
      </c>
      <c r="AY21" s="65">
        <v>20.32</v>
      </c>
      <c r="AZ21" s="65">
        <v>21.99</v>
      </c>
      <c r="BA21" s="65">
        <v>23.78</v>
      </c>
      <c r="BB21" s="62">
        <f t="shared" si="4"/>
        <v>30</v>
      </c>
    </row>
    <row r="22" spans="1:54" ht="15" customHeight="1">
      <c r="A22" s="58">
        <f t="shared" si="2"/>
        <v>31</v>
      </c>
      <c r="B22" s="70">
        <v>1.94</v>
      </c>
      <c r="C22" s="70">
        <v>3.84</v>
      </c>
      <c r="D22" s="70">
        <v>5.81</v>
      </c>
      <c r="E22" s="70">
        <v>6.67</v>
      </c>
      <c r="F22" s="70">
        <v>8.49</v>
      </c>
      <c r="G22" s="70">
        <v>10.4</v>
      </c>
      <c r="H22" s="70">
        <v>11.52</v>
      </c>
      <c r="I22" s="70">
        <v>13.46</v>
      </c>
      <c r="J22" s="70">
        <v>15.49</v>
      </c>
      <c r="K22" s="70">
        <v>17.62</v>
      </c>
      <c r="L22" s="70">
        <v>19.850000000000001</v>
      </c>
      <c r="M22" s="70">
        <v>22.18</v>
      </c>
      <c r="N22" s="70">
        <v>24.62</v>
      </c>
      <c r="O22" s="70">
        <v>27.17</v>
      </c>
      <c r="P22" s="70">
        <v>29.86</v>
      </c>
      <c r="Q22" s="71">
        <v>32.67</v>
      </c>
      <c r="R22" s="72">
        <v>35.630000000000003</v>
      </c>
      <c r="S22" s="72">
        <v>38.74</v>
      </c>
      <c r="T22" s="72">
        <v>42.01</v>
      </c>
      <c r="U22" s="72">
        <v>45.45</v>
      </c>
      <c r="V22" s="70">
        <v>49.06</v>
      </c>
      <c r="W22" s="71">
        <v>52.87</v>
      </c>
      <c r="X22" s="72">
        <v>56.87</v>
      </c>
      <c r="Y22" s="72">
        <v>61.09</v>
      </c>
      <c r="Z22" s="72">
        <v>65.52</v>
      </c>
      <c r="AA22" s="58">
        <f t="shared" si="3"/>
        <v>31</v>
      </c>
      <c r="AB22" s="58">
        <f t="shared" si="3"/>
        <v>31</v>
      </c>
      <c r="AC22" s="70">
        <v>0.73</v>
      </c>
      <c r="AD22" s="70">
        <v>1.45</v>
      </c>
      <c r="AE22" s="70">
        <v>2.19</v>
      </c>
      <c r="AF22" s="70">
        <v>2.2799999999999998</v>
      </c>
      <c r="AG22" s="70">
        <v>2.91</v>
      </c>
      <c r="AH22" s="70">
        <v>3.57</v>
      </c>
      <c r="AI22" s="70">
        <v>3.96</v>
      </c>
      <c r="AJ22" s="70">
        <v>4.6399999999999997</v>
      </c>
      <c r="AK22" s="70">
        <v>5.35</v>
      </c>
      <c r="AL22" s="70">
        <v>6.12</v>
      </c>
      <c r="AM22" s="70">
        <v>6.92</v>
      </c>
      <c r="AN22" s="70">
        <v>7.78</v>
      </c>
      <c r="AO22" s="70">
        <v>8.69</v>
      </c>
      <c r="AP22" s="70">
        <v>9.66</v>
      </c>
      <c r="AQ22" s="70">
        <v>10.7</v>
      </c>
      <c r="AR22" s="71">
        <v>11.8</v>
      </c>
      <c r="AS22" s="72">
        <v>12.97</v>
      </c>
      <c r="AT22" s="72">
        <v>14.21</v>
      </c>
      <c r="AU22" s="72">
        <v>15.54</v>
      </c>
      <c r="AV22" s="72">
        <v>16.940000000000001</v>
      </c>
      <c r="AW22" s="70">
        <v>18.440000000000001</v>
      </c>
      <c r="AX22" s="71">
        <v>20.04</v>
      </c>
      <c r="AY22" s="72">
        <v>21.74</v>
      </c>
      <c r="AZ22" s="72">
        <v>23.56</v>
      </c>
      <c r="BA22" s="72">
        <v>25.51</v>
      </c>
      <c r="BB22" s="58">
        <f t="shared" si="4"/>
        <v>31</v>
      </c>
    </row>
    <row r="23" spans="1:54" ht="15" customHeight="1">
      <c r="A23" s="58">
        <f t="shared" si="2"/>
        <v>32</v>
      </c>
      <c r="B23" s="70">
        <v>2.02</v>
      </c>
      <c r="C23" s="70">
        <v>3.99</v>
      </c>
      <c r="D23" s="70">
        <v>6.05</v>
      </c>
      <c r="E23" s="70">
        <v>6.95</v>
      </c>
      <c r="F23" s="70">
        <v>8.8699999999999992</v>
      </c>
      <c r="G23" s="70">
        <v>10.87</v>
      </c>
      <c r="H23" s="70">
        <v>12.05</v>
      </c>
      <c r="I23" s="70">
        <v>14.09</v>
      </c>
      <c r="J23" s="70">
        <v>16.23</v>
      </c>
      <c r="K23" s="70">
        <v>18.47</v>
      </c>
      <c r="L23" s="70">
        <v>20.82</v>
      </c>
      <c r="M23" s="70">
        <v>23.28</v>
      </c>
      <c r="N23" s="70">
        <v>25.87</v>
      </c>
      <c r="O23" s="70">
        <v>28.58</v>
      </c>
      <c r="P23" s="70">
        <v>31.43</v>
      </c>
      <c r="Q23" s="71">
        <v>34.42</v>
      </c>
      <c r="R23" s="72">
        <v>37.57</v>
      </c>
      <c r="S23" s="72">
        <v>40.880000000000003</v>
      </c>
      <c r="T23" s="72">
        <v>44.37</v>
      </c>
      <c r="U23" s="72">
        <v>48.04</v>
      </c>
      <c r="V23" s="70">
        <v>51.9</v>
      </c>
      <c r="W23" s="71">
        <v>55.97</v>
      </c>
      <c r="X23" s="72">
        <v>60.25</v>
      </c>
      <c r="Y23" s="72">
        <v>64.75</v>
      </c>
      <c r="Z23" s="72">
        <v>69.5</v>
      </c>
      <c r="AA23" s="58">
        <f t="shared" si="3"/>
        <v>32</v>
      </c>
      <c r="AB23" s="58">
        <f t="shared" si="3"/>
        <v>32</v>
      </c>
      <c r="AC23" s="70">
        <v>0.76</v>
      </c>
      <c r="AD23" s="70">
        <v>1.5</v>
      </c>
      <c r="AE23" s="70">
        <v>2.2799999999999998</v>
      </c>
      <c r="AF23" s="70">
        <v>2.38</v>
      </c>
      <c r="AG23" s="70">
        <v>3.04</v>
      </c>
      <c r="AH23" s="70">
        <v>3.73</v>
      </c>
      <c r="AI23" s="70">
        <v>4.1500000000000004</v>
      </c>
      <c r="AJ23" s="70">
        <v>4.87</v>
      </c>
      <c r="AK23" s="70">
        <v>5.64</v>
      </c>
      <c r="AL23" s="70">
        <v>6.45</v>
      </c>
      <c r="AM23" s="70">
        <v>7.32</v>
      </c>
      <c r="AN23" s="70">
        <v>8.24</v>
      </c>
      <c r="AO23" s="70">
        <v>9.2200000000000006</v>
      </c>
      <c r="AP23" s="70">
        <v>10.27</v>
      </c>
      <c r="AQ23" s="70">
        <v>11.38</v>
      </c>
      <c r="AR23" s="71">
        <v>12.57</v>
      </c>
      <c r="AS23" s="72">
        <v>13.83</v>
      </c>
      <c r="AT23" s="72">
        <v>15.18</v>
      </c>
      <c r="AU23" s="72">
        <v>16.61</v>
      </c>
      <c r="AV23" s="72">
        <v>18.13</v>
      </c>
      <c r="AW23" s="70">
        <v>19.75</v>
      </c>
      <c r="AX23" s="71">
        <v>21.48</v>
      </c>
      <c r="AY23" s="72">
        <v>23.33</v>
      </c>
      <c r="AZ23" s="72">
        <v>25.31</v>
      </c>
      <c r="BA23" s="72">
        <v>27.43</v>
      </c>
      <c r="BB23" s="58">
        <f t="shared" si="4"/>
        <v>32</v>
      </c>
    </row>
    <row r="24" spans="1:54" ht="15" customHeight="1">
      <c r="A24" s="58">
        <f t="shared" si="2"/>
        <v>33</v>
      </c>
      <c r="B24" s="70">
        <v>2.1</v>
      </c>
      <c r="C24" s="70">
        <v>4.17</v>
      </c>
      <c r="D24" s="70">
        <v>6.33</v>
      </c>
      <c r="E24" s="70">
        <v>7.27</v>
      </c>
      <c r="F24" s="70">
        <v>9.2899999999999991</v>
      </c>
      <c r="G24" s="70">
        <v>11.4</v>
      </c>
      <c r="H24" s="70">
        <v>12.64</v>
      </c>
      <c r="I24" s="70">
        <v>14.79</v>
      </c>
      <c r="J24" s="70">
        <v>17.05</v>
      </c>
      <c r="K24" s="70">
        <v>19.41</v>
      </c>
      <c r="L24" s="70">
        <v>21.9</v>
      </c>
      <c r="M24" s="70">
        <v>24.5</v>
      </c>
      <c r="N24" s="70">
        <v>27.24</v>
      </c>
      <c r="O24" s="70">
        <v>30.12</v>
      </c>
      <c r="P24" s="70">
        <v>33.15</v>
      </c>
      <c r="Q24" s="71">
        <v>36.340000000000003</v>
      </c>
      <c r="R24" s="72">
        <v>39.700000000000003</v>
      </c>
      <c r="S24" s="72">
        <v>43.23</v>
      </c>
      <c r="T24" s="72">
        <v>46.96</v>
      </c>
      <c r="U24" s="72">
        <v>50.88</v>
      </c>
      <c r="V24" s="70">
        <v>55.01</v>
      </c>
      <c r="W24" s="71">
        <v>59.36</v>
      </c>
      <c r="X24" s="72">
        <v>63.94</v>
      </c>
      <c r="Y24" s="72">
        <v>68.760000000000005</v>
      </c>
      <c r="Z24" s="72">
        <v>73.83</v>
      </c>
      <c r="AA24" s="58">
        <f t="shared" si="3"/>
        <v>33</v>
      </c>
      <c r="AB24" s="58">
        <f t="shared" si="3"/>
        <v>33</v>
      </c>
      <c r="AC24" s="70">
        <v>0.79</v>
      </c>
      <c r="AD24" s="70">
        <v>1.57</v>
      </c>
      <c r="AE24" s="70">
        <v>2.38</v>
      </c>
      <c r="AF24" s="70">
        <v>2.4900000000000002</v>
      </c>
      <c r="AG24" s="70">
        <v>3.19</v>
      </c>
      <c r="AH24" s="70">
        <v>3.93</v>
      </c>
      <c r="AI24" s="70">
        <v>4.37</v>
      </c>
      <c r="AJ24" s="70">
        <v>5.15</v>
      </c>
      <c r="AK24" s="70">
        <v>5.97</v>
      </c>
      <c r="AL24" s="70">
        <v>6.84</v>
      </c>
      <c r="AM24" s="70">
        <v>7.78</v>
      </c>
      <c r="AN24" s="70">
        <v>8.77</v>
      </c>
      <c r="AO24" s="70">
        <v>9.83</v>
      </c>
      <c r="AP24" s="70">
        <v>10.96</v>
      </c>
      <c r="AQ24" s="70">
        <v>12.16</v>
      </c>
      <c r="AR24" s="71">
        <v>13.44</v>
      </c>
      <c r="AS24" s="72">
        <v>14.8</v>
      </c>
      <c r="AT24" s="72">
        <v>16.260000000000002</v>
      </c>
      <c r="AU24" s="72">
        <v>17.8</v>
      </c>
      <c r="AV24" s="72">
        <v>19.45</v>
      </c>
      <c r="AW24" s="70">
        <v>21.21</v>
      </c>
      <c r="AX24" s="71">
        <v>23.09</v>
      </c>
      <c r="AY24" s="72">
        <v>25.1</v>
      </c>
      <c r="AZ24" s="72">
        <v>27.26</v>
      </c>
      <c r="BA24" s="72">
        <v>29.58</v>
      </c>
      <c r="BB24" s="58">
        <f t="shared" si="4"/>
        <v>33</v>
      </c>
    </row>
    <row r="25" spans="1:54" ht="15" customHeight="1">
      <c r="A25" s="58">
        <f t="shared" si="2"/>
        <v>34</v>
      </c>
      <c r="B25" s="70">
        <v>2.2000000000000002</v>
      </c>
      <c r="C25" s="70">
        <v>4.37</v>
      </c>
      <c r="D25" s="70">
        <v>6.64</v>
      </c>
      <c r="E25" s="70">
        <v>7.64</v>
      </c>
      <c r="F25" s="70">
        <v>9.75</v>
      </c>
      <c r="G25" s="70">
        <v>11.97</v>
      </c>
      <c r="H25" s="70">
        <v>13.28</v>
      </c>
      <c r="I25" s="70">
        <v>15.56</v>
      </c>
      <c r="J25" s="70">
        <v>17.940000000000001</v>
      </c>
      <c r="K25" s="70">
        <v>20.440000000000001</v>
      </c>
      <c r="L25" s="70">
        <v>23.07</v>
      </c>
      <c r="M25" s="70">
        <v>25.84</v>
      </c>
      <c r="N25" s="70">
        <v>28.75</v>
      </c>
      <c r="O25" s="70">
        <v>31.81</v>
      </c>
      <c r="P25" s="70">
        <v>35.04</v>
      </c>
      <c r="Q25" s="71">
        <v>38.44</v>
      </c>
      <c r="R25" s="72">
        <v>42.02</v>
      </c>
      <c r="S25" s="72">
        <v>45.8</v>
      </c>
      <c r="T25" s="72">
        <v>49.78</v>
      </c>
      <c r="U25" s="72">
        <v>53.98</v>
      </c>
      <c r="V25" s="70">
        <v>58.39</v>
      </c>
      <c r="W25" s="71">
        <v>63.05</v>
      </c>
      <c r="X25" s="72">
        <v>67.95</v>
      </c>
      <c r="Y25" s="72">
        <v>73.11</v>
      </c>
      <c r="Z25" s="72">
        <v>78.56</v>
      </c>
      <c r="AA25" s="58">
        <f t="shared" si="3"/>
        <v>34</v>
      </c>
      <c r="AB25" s="58">
        <f t="shared" si="3"/>
        <v>34</v>
      </c>
      <c r="AC25" s="70">
        <v>0.83</v>
      </c>
      <c r="AD25" s="70">
        <v>1.64</v>
      </c>
      <c r="AE25" s="70">
        <v>2.5</v>
      </c>
      <c r="AF25" s="70">
        <v>2.63</v>
      </c>
      <c r="AG25" s="70">
        <v>3.37</v>
      </c>
      <c r="AH25" s="70">
        <v>4.16</v>
      </c>
      <c r="AI25" s="70">
        <v>4.6399999999999997</v>
      </c>
      <c r="AJ25" s="70">
        <v>5.47</v>
      </c>
      <c r="AK25" s="70">
        <v>6.35</v>
      </c>
      <c r="AL25" s="70">
        <v>7.29</v>
      </c>
      <c r="AM25" s="70">
        <v>8.3000000000000007</v>
      </c>
      <c r="AN25" s="70">
        <v>9.3699999999999992</v>
      </c>
      <c r="AO25" s="70">
        <v>10.51</v>
      </c>
      <c r="AP25" s="70">
        <v>11.73</v>
      </c>
      <c r="AQ25" s="70">
        <v>13.03</v>
      </c>
      <c r="AR25" s="71">
        <v>14.42</v>
      </c>
      <c r="AS25" s="72">
        <v>15.89</v>
      </c>
      <c r="AT25" s="72">
        <v>17.46</v>
      </c>
      <c r="AU25" s="72">
        <v>19.13</v>
      </c>
      <c r="AV25" s="72">
        <v>20.92</v>
      </c>
      <c r="AW25" s="70">
        <v>22.83</v>
      </c>
      <c r="AX25" s="71">
        <v>24.88</v>
      </c>
      <c r="AY25" s="72">
        <v>27.08</v>
      </c>
      <c r="AZ25" s="72">
        <v>29.44</v>
      </c>
      <c r="BA25" s="72">
        <v>31.98</v>
      </c>
      <c r="BB25" s="58">
        <f t="shared" si="4"/>
        <v>34</v>
      </c>
    </row>
    <row r="26" spans="1:54" ht="15" customHeight="1">
      <c r="A26" s="58">
        <f t="shared" si="2"/>
        <v>35</v>
      </c>
      <c r="B26" s="70">
        <v>2.3199999999999998</v>
      </c>
      <c r="C26" s="70">
        <v>4.59</v>
      </c>
      <c r="D26" s="70">
        <v>6.98</v>
      </c>
      <c r="E26" s="70">
        <v>8.0299999999999994</v>
      </c>
      <c r="F26" s="70">
        <v>10.26</v>
      </c>
      <c r="G26" s="70">
        <v>12.6</v>
      </c>
      <c r="H26" s="70">
        <v>13.99</v>
      </c>
      <c r="I26" s="70">
        <v>16.39</v>
      </c>
      <c r="J26" s="70">
        <v>18.91</v>
      </c>
      <c r="K26" s="70">
        <v>21.56</v>
      </c>
      <c r="L26" s="70">
        <v>24.36</v>
      </c>
      <c r="M26" s="70">
        <v>27.3</v>
      </c>
      <c r="N26" s="70">
        <v>30.39</v>
      </c>
      <c r="O26" s="70">
        <v>33.659999999999997</v>
      </c>
      <c r="P26" s="70">
        <v>37.1</v>
      </c>
      <c r="Q26" s="71">
        <v>40.729999999999997</v>
      </c>
      <c r="R26" s="72">
        <v>44.57</v>
      </c>
      <c r="S26" s="72">
        <v>48.6</v>
      </c>
      <c r="T26" s="72">
        <v>52.86</v>
      </c>
      <c r="U26" s="72">
        <v>57.35</v>
      </c>
      <c r="V26" s="70">
        <v>62.08</v>
      </c>
      <c r="W26" s="71">
        <v>67.06</v>
      </c>
      <c r="X26" s="72">
        <v>72.31</v>
      </c>
      <c r="Y26" s="72">
        <v>77.849999999999994</v>
      </c>
      <c r="Z26" s="72">
        <v>83.7</v>
      </c>
      <c r="AA26" s="58">
        <f t="shared" ref="AA26:AB41" si="5">+AA25+1</f>
        <v>35</v>
      </c>
      <c r="AB26" s="58">
        <f t="shared" si="5"/>
        <v>35</v>
      </c>
      <c r="AC26" s="70">
        <v>0.87</v>
      </c>
      <c r="AD26" s="70">
        <v>1.73</v>
      </c>
      <c r="AE26" s="70">
        <v>2.65</v>
      </c>
      <c r="AF26" s="70">
        <v>2.78</v>
      </c>
      <c r="AG26" s="70">
        <v>3.58</v>
      </c>
      <c r="AH26" s="70">
        <v>4.42</v>
      </c>
      <c r="AI26" s="70">
        <v>4.9400000000000004</v>
      </c>
      <c r="AJ26" s="70">
        <v>5.84</v>
      </c>
      <c r="AK26" s="70">
        <v>6.79</v>
      </c>
      <c r="AL26" s="70">
        <v>7.81</v>
      </c>
      <c r="AM26" s="70">
        <v>8.89</v>
      </c>
      <c r="AN26" s="70">
        <v>10.050000000000001</v>
      </c>
      <c r="AO26" s="70">
        <v>11.28</v>
      </c>
      <c r="AP26" s="70">
        <v>12.6</v>
      </c>
      <c r="AQ26" s="70">
        <v>14</v>
      </c>
      <c r="AR26" s="71">
        <v>15.5</v>
      </c>
      <c r="AS26" s="72">
        <v>17.09</v>
      </c>
      <c r="AT26" s="72">
        <v>18.79</v>
      </c>
      <c r="AU26" s="72">
        <v>20.61</v>
      </c>
      <c r="AV26" s="72">
        <v>22.55</v>
      </c>
      <c r="AW26" s="70">
        <v>24.63</v>
      </c>
      <c r="AX26" s="71">
        <v>26.87</v>
      </c>
      <c r="AY26" s="72">
        <v>29.27</v>
      </c>
      <c r="AZ26" s="72">
        <v>31.86</v>
      </c>
      <c r="BA26" s="72">
        <v>34.65</v>
      </c>
      <c r="BB26" s="58">
        <f t="shared" si="4"/>
        <v>35</v>
      </c>
    </row>
    <row r="27" spans="1:54" ht="15" customHeight="1">
      <c r="A27" s="77">
        <f t="shared" si="2"/>
        <v>36</v>
      </c>
      <c r="B27" s="78">
        <v>2.44</v>
      </c>
      <c r="C27" s="78">
        <v>4.83</v>
      </c>
      <c r="D27" s="78">
        <v>7.35</v>
      </c>
      <c r="E27" s="78">
        <v>8.4499999999999993</v>
      </c>
      <c r="F27" s="78">
        <v>10.81</v>
      </c>
      <c r="G27" s="78">
        <v>13.28</v>
      </c>
      <c r="H27" s="78">
        <v>14.75</v>
      </c>
      <c r="I27" s="78">
        <v>17.29</v>
      </c>
      <c r="J27" s="78">
        <v>19.97</v>
      </c>
      <c r="K27" s="78">
        <v>22.78</v>
      </c>
      <c r="L27" s="78">
        <v>25.75</v>
      </c>
      <c r="M27" s="78">
        <v>28.88</v>
      </c>
      <c r="N27" s="78">
        <v>32.19</v>
      </c>
      <c r="O27" s="78">
        <v>35.67</v>
      </c>
      <c r="P27" s="78">
        <v>39.35</v>
      </c>
      <c r="Q27" s="79">
        <v>43.24</v>
      </c>
      <c r="R27" s="80">
        <v>47.33</v>
      </c>
      <c r="S27" s="80">
        <v>51.65</v>
      </c>
      <c r="T27" s="80">
        <v>56.21</v>
      </c>
      <c r="U27" s="80">
        <v>61.01</v>
      </c>
      <c r="V27" s="78">
        <v>66.08</v>
      </c>
      <c r="W27" s="79">
        <v>71.42</v>
      </c>
      <c r="X27" s="80">
        <v>77.05</v>
      </c>
      <c r="Y27" s="80">
        <v>83</v>
      </c>
      <c r="Z27" s="80">
        <v>89.29</v>
      </c>
      <c r="AA27" s="77">
        <f t="shared" si="5"/>
        <v>36</v>
      </c>
      <c r="AB27" s="77">
        <f t="shared" si="5"/>
        <v>36</v>
      </c>
      <c r="AC27" s="78">
        <v>0.93</v>
      </c>
      <c r="AD27" s="78">
        <v>1.84</v>
      </c>
      <c r="AE27" s="78">
        <v>2.82</v>
      </c>
      <c r="AF27" s="78">
        <v>2.97</v>
      </c>
      <c r="AG27" s="78">
        <v>3.82</v>
      </c>
      <c r="AH27" s="78">
        <v>4.7300000000000004</v>
      </c>
      <c r="AI27" s="78">
        <v>5.29</v>
      </c>
      <c r="AJ27" s="78">
        <v>6.26</v>
      </c>
      <c r="AK27" s="78">
        <v>7.28</v>
      </c>
      <c r="AL27" s="78">
        <v>8.3800000000000008</v>
      </c>
      <c r="AM27" s="78">
        <v>9.56</v>
      </c>
      <c r="AN27" s="78">
        <v>10.81</v>
      </c>
      <c r="AO27" s="78">
        <v>12.14</v>
      </c>
      <c r="AP27" s="78">
        <v>13.56</v>
      </c>
      <c r="AQ27" s="78">
        <v>15.08</v>
      </c>
      <c r="AR27" s="79">
        <v>16.7</v>
      </c>
      <c r="AS27" s="80">
        <v>18.43</v>
      </c>
      <c r="AT27" s="80">
        <v>20.27</v>
      </c>
      <c r="AU27" s="80">
        <v>22.25</v>
      </c>
      <c r="AV27" s="80">
        <v>24.36</v>
      </c>
      <c r="AW27" s="78">
        <v>26.64</v>
      </c>
      <c r="AX27" s="79">
        <v>29.08</v>
      </c>
      <c r="AY27" s="80">
        <v>31.71</v>
      </c>
      <c r="AZ27" s="80">
        <v>34.549999999999997</v>
      </c>
      <c r="BA27" s="80">
        <v>37.619999999999997</v>
      </c>
      <c r="BB27" s="77">
        <f t="shared" si="4"/>
        <v>36</v>
      </c>
    </row>
    <row r="28" spans="1:54" ht="15" customHeight="1">
      <c r="A28" s="58">
        <f t="shared" si="2"/>
        <v>37</v>
      </c>
      <c r="B28" s="59">
        <v>2.57</v>
      </c>
      <c r="C28" s="59">
        <v>5.09</v>
      </c>
      <c r="D28" s="59">
        <v>7.74</v>
      </c>
      <c r="E28" s="59">
        <v>8.91</v>
      </c>
      <c r="F28" s="59">
        <v>11.4</v>
      </c>
      <c r="G28" s="59">
        <v>14.02</v>
      </c>
      <c r="H28" s="59">
        <v>15.58</v>
      </c>
      <c r="I28" s="59">
        <v>18.27</v>
      </c>
      <c r="J28" s="59">
        <v>21.11</v>
      </c>
      <c r="K28" s="59">
        <v>24.11</v>
      </c>
      <c r="L28" s="59">
        <v>27.28</v>
      </c>
      <c r="M28" s="59">
        <v>30.62</v>
      </c>
      <c r="N28" s="59">
        <v>34.15</v>
      </c>
      <c r="O28" s="59">
        <v>37.869999999999997</v>
      </c>
      <c r="P28" s="59">
        <v>41.81</v>
      </c>
      <c r="Q28" s="60">
        <v>45.96</v>
      </c>
      <c r="R28" s="61">
        <v>50.35</v>
      </c>
      <c r="S28" s="61">
        <v>54.97</v>
      </c>
      <c r="T28" s="61">
        <v>59.85</v>
      </c>
      <c r="U28" s="61">
        <v>65</v>
      </c>
      <c r="V28" s="59">
        <v>70.430000000000007</v>
      </c>
      <c r="W28" s="60">
        <v>76.16</v>
      </c>
      <c r="X28" s="61">
        <v>82.21</v>
      </c>
      <c r="Y28" s="61">
        <v>88.61</v>
      </c>
      <c r="Z28" s="61">
        <v>95.39</v>
      </c>
      <c r="AA28" s="58">
        <f t="shared" si="5"/>
        <v>37</v>
      </c>
      <c r="AB28" s="58">
        <f t="shared" si="5"/>
        <v>37</v>
      </c>
      <c r="AC28" s="59">
        <v>0.99</v>
      </c>
      <c r="AD28" s="59">
        <v>1.97</v>
      </c>
      <c r="AE28" s="59">
        <v>3.01</v>
      </c>
      <c r="AF28" s="59">
        <v>3.18</v>
      </c>
      <c r="AG28" s="59">
        <v>4.09</v>
      </c>
      <c r="AH28" s="59">
        <v>5.08</v>
      </c>
      <c r="AI28" s="59">
        <v>5.69</v>
      </c>
      <c r="AJ28" s="59">
        <v>6.73</v>
      </c>
      <c r="AK28" s="59">
        <v>7.84</v>
      </c>
      <c r="AL28" s="59">
        <v>9.0299999999999994</v>
      </c>
      <c r="AM28" s="59">
        <v>10.3</v>
      </c>
      <c r="AN28" s="59">
        <v>11.65</v>
      </c>
      <c r="AO28" s="59">
        <v>13.09</v>
      </c>
      <c r="AP28" s="59">
        <v>14.63</v>
      </c>
      <c r="AQ28" s="59">
        <v>16.27</v>
      </c>
      <c r="AR28" s="60">
        <v>18.02</v>
      </c>
      <c r="AS28" s="61">
        <v>19.899999999999999</v>
      </c>
      <c r="AT28" s="61">
        <v>21.9</v>
      </c>
      <c r="AU28" s="61">
        <v>24.05</v>
      </c>
      <c r="AV28" s="61">
        <v>26.37</v>
      </c>
      <c r="AW28" s="59">
        <v>28.85</v>
      </c>
      <c r="AX28" s="60">
        <v>31.53</v>
      </c>
      <c r="AY28" s="61">
        <v>34.43</v>
      </c>
      <c r="AZ28" s="61">
        <v>37.549999999999997</v>
      </c>
      <c r="BA28" s="61">
        <v>40.92</v>
      </c>
      <c r="BB28" s="58">
        <f t="shared" si="4"/>
        <v>37</v>
      </c>
    </row>
    <row r="29" spans="1:54" ht="15" customHeight="1">
      <c r="A29" s="58">
        <f t="shared" si="2"/>
        <v>38</v>
      </c>
      <c r="B29" s="59">
        <v>2.7</v>
      </c>
      <c r="C29" s="59">
        <v>5.37</v>
      </c>
      <c r="D29" s="59">
        <v>8.17</v>
      </c>
      <c r="E29" s="59">
        <v>9.41</v>
      </c>
      <c r="F29" s="59">
        <v>12.04</v>
      </c>
      <c r="G29" s="59">
        <v>14.82</v>
      </c>
      <c r="H29" s="59">
        <v>16.47</v>
      </c>
      <c r="I29" s="59">
        <v>19.34</v>
      </c>
      <c r="J29" s="59">
        <v>22.37</v>
      </c>
      <c r="K29" s="59">
        <v>25.57</v>
      </c>
      <c r="L29" s="59">
        <v>28.94</v>
      </c>
      <c r="M29" s="59">
        <v>32.51</v>
      </c>
      <c r="N29" s="59">
        <v>36.29</v>
      </c>
      <c r="O29" s="59">
        <v>40.28</v>
      </c>
      <c r="P29" s="59">
        <v>44.49</v>
      </c>
      <c r="Q29" s="60">
        <v>48.94</v>
      </c>
      <c r="R29" s="61">
        <v>53.63</v>
      </c>
      <c r="S29" s="61">
        <v>58.59</v>
      </c>
      <c r="T29" s="61">
        <v>63.81</v>
      </c>
      <c r="U29" s="61">
        <v>69.33</v>
      </c>
      <c r="V29" s="59">
        <v>75.16</v>
      </c>
      <c r="W29" s="60">
        <v>81.319999999999993</v>
      </c>
      <c r="X29" s="61">
        <v>87.83</v>
      </c>
      <c r="Y29" s="61">
        <v>94.73</v>
      </c>
      <c r="Z29" s="61">
        <v>102.05</v>
      </c>
      <c r="AA29" s="58">
        <f t="shared" si="5"/>
        <v>38</v>
      </c>
      <c r="AB29" s="58">
        <f t="shared" si="5"/>
        <v>38</v>
      </c>
      <c r="AC29" s="59">
        <v>1.06</v>
      </c>
      <c r="AD29" s="59">
        <v>2.11</v>
      </c>
      <c r="AE29" s="59">
        <v>3.24</v>
      </c>
      <c r="AF29" s="59">
        <v>3.42</v>
      </c>
      <c r="AG29" s="59">
        <v>4.41</v>
      </c>
      <c r="AH29" s="59">
        <v>5.47</v>
      </c>
      <c r="AI29" s="59">
        <v>6.13</v>
      </c>
      <c r="AJ29" s="59">
        <v>7.25</v>
      </c>
      <c r="AK29" s="59">
        <v>8.4600000000000009</v>
      </c>
      <c r="AL29" s="59">
        <v>9.74</v>
      </c>
      <c r="AM29" s="59">
        <v>11.11</v>
      </c>
      <c r="AN29" s="59">
        <v>12.57</v>
      </c>
      <c r="AO29" s="59">
        <v>14.13</v>
      </c>
      <c r="AP29" s="59">
        <v>15.8</v>
      </c>
      <c r="AQ29" s="59">
        <v>17.579999999999998</v>
      </c>
      <c r="AR29" s="60">
        <v>19.48</v>
      </c>
      <c r="AS29" s="61">
        <v>21.52</v>
      </c>
      <c r="AT29" s="61">
        <v>23.7</v>
      </c>
      <c r="AU29" s="61">
        <v>26.05</v>
      </c>
      <c r="AV29" s="61">
        <v>28.58</v>
      </c>
      <c r="AW29" s="59">
        <v>31.31</v>
      </c>
      <c r="AX29" s="60">
        <v>34.26</v>
      </c>
      <c r="AY29" s="61">
        <v>37.44</v>
      </c>
      <c r="AZ29" s="61">
        <v>40.869999999999997</v>
      </c>
      <c r="BA29" s="61">
        <v>44.6</v>
      </c>
      <c r="BB29" s="58">
        <f t="shared" si="4"/>
        <v>38</v>
      </c>
    </row>
    <row r="30" spans="1:54" ht="15" customHeight="1">
      <c r="A30" s="58">
        <f t="shared" si="2"/>
        <v>39</v>
      </c>
      <c r="B30" s="59">
        <v>2.86</v>
      </c>
      <c r="C30" s="59">
        <v>5.67</v>
      </c>
      <c r="D30" s="59">
        <v>8.6300000000000008</v>
      </c>
      <c r="E30" s="59">
        <v>9.9499999999999993</v>
      </c>
      <c r="F30" s="59">
        <v>12.74</v>
      </c>
      <c r="G30" s="59">
        <v>15.69</v>
      </c>
      <c r="H30" s="59">
        <v>17.46</v>
      </c>
      <c r="I30" s="59">
        <v>20.51</v>
      </c>
      <c r="J30" s="59">
        <v>23.74</v>
      </c>
      <c r="K30" s="59">
        <v>27.16</v>
      </c>
      <c r="L30" s="59">
        <v>30.77</v>
      </c>
      <c r="M30" s="59">
        <v>34.590000000000003</v>
      </c>
      <c r="N30" s="59">
        <v>38.630000000000003</v>
      </c>
      <c r="O30" s="59">
        <v>42.9</v>
      </c>
      <c r="P30" s="59">
        <v>47.41</v>
      </c>
      <c r="Q30" s="60">
        <v>52.18</v>
      </c>
      <c r="R30" s="61">
        <v>57.21</v>
      </c>
      <c r="S30" s="61">
        <v>62.52</v>
      </c>
      <c r="T30" s="61">
        <v>68.13</v>
      </c>
      <c r="U30" s="61">
        <v>74.05</v>
      </c>
      <c r="V30" s="59">
        <v>80.31</v>
      </c>
      <c r="W30" s="60">
        <v>86.94</v>
      </c>
      <c r="X30" s="61">
        <v>93.97</v>
      </c>
      <c r="Y30" s="61">
        <v>101.42</v>
      </c>
      <c r="Z30" s="61">
        <v>109.33</v>
      </c>
      <c r="AA30" s="58">
        <f t="shared" si="5"/>
        <v>39</v>
      </c>
      <c r="AB30" s="58">
        <f t="shared" si="5"/>
        <v>39</v>
      </c>
      <c r="AC30" s="59">
        <v>1.1399999999999999</v>
      </c>
      <c r="AD30" s="59">
        <v>2.27</v>
      </c>
      <c r="AE30" s="59">
        <v>3.49</v>
      </c>
      <c r="AF30" s="59">
        <v>3.68</v>
      </c>
      <c r="AG30" s="59">
        <v>4.75</v>
      </c>
      <c r="AH30" s="59">
        <v>5.9</v>
      </c>
      <c r="AI30" s="59">
        <v>6.62</v>
      </c>
      <c r="AJ30" s="59">
        <v>7.83</v>
      </c>
      <c r="AK30" s="59">
        <v>9.1300000000000008</v>
      </c>
      <c r="AL30" s="59">
        <v>10.52</v>
      </c>
      <c r="AM30" s="59">
        <v>12</v>
      </c>
      <c r="AN30" s="59">
        <v>13.59</v>
      </c>
      <c r="AO30" s="59">
        <v>15.27</v>
      </c>
      <c r="AP30" s="59">
        <v>17.079999999999998</v>
      </c>
      <c r="AQ30" s="59">
        <v>19.010000000000002</v>
      </c>
      <c r="AR30" s="60">
        <v>21.08</v>
      </c>
      <c r="AS30" s="61">
        <v>23.3</v>
      </c>
      <c r="AT30" s="61">
        <v>25.69</v>
      </c>
      <c r="AU30" s="61">
        <v>28.27</v>
      </c>
      <c r="AV30" s="61">
        <v>31.04</v>
      </c>
      <c r="AW30" s="59">
        <v>34.04</v>
      </c>
      <c r="AX30" s="60">
        <v>37.270000000000003</v>
      </c>
      <c r="AY30" s="61">
        <v>40.78</v>
      </c>
      <c r="AZ30" s="61">
        <v>44.57</v>
      </c>
      <c r="BA30" s="61">
        <v>48.68</v>
      </c>
      <c r="BB30" s="58">
        <f t="shared" si="4"/>
        <v>39</v>
      </c>
    </row>
    <row r="31" spans="1:54" ht="15" customHeight="1">
      <c r="A31" s="73">
        <f t="shared" si="2"/>
        <v>40</v>
      </c>
      <c r="B31" s="63">
        <v>3.02</v>
      </c>
      <c r="C31" s="63">
        <v>6</v>
      </c>
      <c r="D31" s="63">
        <v>9.14</v>
      </c>
      <c r="E31" s="63">
        <v>10.54</v>
      </c>
      <c r="F31" s="63">
        <v>13.51</v>
      </c>
      <c r="G31" s="63">
        <v>16.64</v>
      </c>
      <c r="H31" s="63">
        <v>18.54</v>
      </c>
      <c r="I31" s="63">
        <v>21.8</v>
      </c>
      <c r="J31" s="63">
        <v>25.25</v>
      </c>
      <c r="K31" s="63">
        <v>28.91</v>
      </c>
      <c r="L31" s="63">
        <v>32.770000000000003</v>
      </c>
      <c r="M31" s="63">
        <v>36.869999999999997</v>
      </c>
      <c r="N31" s="63">
        <v>41.19</v>
      </c>
      <c r="O31" s="63">
        <v>45.77</v>
      </c>
      <c r="P31" s="63">
        <v>50.6</v>
      </c>
      <c r="Q31" s="64">
        <v>55.71</v>
      </c>
      <c r="R31" s="65">
        <v>61.1</v>
      </c>
      <c r="S31" s="65">
        <v>66.8</v>
      </c>
      <c r="T31" s="65">
        <v>72.819999999999993</v>
      </c>
      <c r="U31" s="65">
        <v>79.19</v>
      </c>
      <c r="V31" s="63">
        <v>85.94</v>
      </c>
      <c r="W31" s="64">
        <v>93.09</v>
      </c>
      <c r="X31" s="65">
        <v>100.67</v>
      </c>
      <c r="Y31" s="65">
        <v>108.73</v>
      </c>
      <c r="Z31" s="65">
        <v>117.29</v>
      </c>
      <c r="AA31" s="73">
        <f t="shared" si="5"/>
        <v>40</v>
      </c>
      <c r="AB31" s="73">
        <f t="shared" si="5"/>
        <v>40</v>
      </c>
      <c r="AC31" s="63">
        <v>1.23</v>
      </c>
      <c r="AD31" s="63">
        <v>2.4500000000000002</v>
      </c>
      <c r="AE31" s="63">
        <v>3.77</v>
      </c>
      <c r="AF31" s="63">
        <v>3.98</v>
      </c>
      <c r="AG31" s="63">
        <v>5.14</v>
      </c>
      <c r="AH31" s="63">
        <v>6.38</v>
      </c>
      <c r="AI31" s="63">
        <v>7.15</v>
      </c>
      <c r="AJ31" s="63">
        <v>8.4700000000000006</v>
      </c>
      <c r="AK31" s="63">
        <v>9.8699999999999992</v>
      </c>
      <c r="AL31" s="63">
        <v>11.38</v>
      </c>
      <c r="AM31" s="63">
        <v>12.98</v>
      </c>
      <c r="AN31" s="63">
        <v>14.69</v>
      </c>
      <c r="AO31" s="63">
        <v>16.52</v>
      </c>
      <c r="AP31" s="63">
        <v>18.48</v>
      </c>
      <c r="AQ31" s="63">
        <v>20.58</v>
      </c>
      <c r="AR31" s="64">
        <v>22.84</v>
      </c>
      <c r="AS31" s="65">
        <v>25.27</v>
      </c>
      <c r="AT31" s="65">
        <v>27.89</v>
      </c>
      <c r="AU31" s="65">
        <v>30.71</v>
      </c>
      <c r="AV31" s="65">
        <v>33.76</v>
      </c>
      <c r="AW31" s="63">
        <v>37.06</v>
      </c>
      <c r="AX31" s="64">
        <v>40.619999999999997</v>
      </c>
      <c r="AY31" s="65">
        <v>44.49</v>
      </c>
      <c r="AZ31" s="65">
        <v>48.68</v>
      </c>
      <c r="BA31" s="65">
        <v>53.23</v>
      </c>
      <c r="BB31" s="73">
        <f t="shared" si="4"/>
        <v>40</v>
      </c>
    </row>
    <row r="32" spans="1:54" ht="15" customHeight="1">
      <c r="A32" s="58">
        <f t="shared" si="2"/>
        <v>41</v>
      </c>
      <c r="B32" s="70">
        <v>3.2</v>
      </c>
      <c r="C32" s="70">
        <v>6.36</v>
      </c>
      <c r="D32" s="70">
        <v>9.69</v>
      </c>
      <c r="E32" s="70">
        <v>11.19</v>
      </c>
      <c r="F32" s="70">
        <v>14.35</v>
      </c>
      <c r="G32" s="70">
        <v>17.7</v>
      </c>
      <c r="H32" s="70">
        <v>19.73</v>
      </c>
      <c r="I32" s="70">
        <v>23.22</v>
      </c>
      <c r="J32" s="70">
        <v>26.91</v>
      </c>
      <c r="K32" s="70">
        <v>30.83</v>
      </c>
      <c r="L32" s="70">
        <v>34.97</v>
      </c>
      <c r="M32" s="70">
        <v>39.36</v>
      </c>
      <c r="N32" s="70">
        <v>43.99</v>
      </c>
      <c r="O32" s="70">
        <v>48.9</v>
      </c>
      <c r="P32" s="70">
        <v>54.08</v>
      </c>
      <c r="Q32" s="71">
        <v>59.56</v>
      </c>
      <c r="R32" s="72">
        <v>65.349999999999994</v>
      </c>
      <c r="S32" s="72">
        <v>71.47</v>
      </c>
      <c r="T32" s="72">
        <v>77.95</v>
      </c>
      <c r="U32" s="72">
        <v>84.81</v>
      </c>
      <c r="V32" s="70">
        <v>92.09</v>
      </c>
      <c r="W32" s="71">
        <v>99.81</v>
      </c>
      <c r="X32" s="72">
        <v>108.01</v>
      </c>
      <c r="Y32" s="72">
        <v>116.74</v>
      </c>
      <c r="Z32" s="72">
        <v>126.02</v>
      </c>
      <c r="AA32" s="58">
        <f t="shared" si="5"/>
        <v>41</v>
      </c>
      <c r="AB32" s="58">
        <f t="shared" si="5"/>
        <v>41</v>
      </c>
      <c r="AC32" s="70">
        <v>1.33</v>
      </c>
      <c r="AD32" s="70">
        <v>2.65</v>
      </c>
      <c r="AE32" s="70">
        <v>4.07</v>
      </c>
      <c r="AF32" s="70">
        <v>4.3</v>
      </c>
      <c r="AG32" s="70">
        <v>5.56</v>
      </c>
      <c r="AH32" s="70">
        <v>6.9</v>
      </c>
      <c r="AI32" s="70">
        <v>7.74</v>
      </c>
      <c r="AJ32" s="70">
        <v>9.16</v>
      </c>
      <c r="AK32" s="70">
        <v>10.68</v>
      </c>
      <c r="AL32" s="70">
        <v>12.3</v>
      </c>
      <c r="AM32" s="70">
        <v>14.04</v>
      </c>
      <c r="AN32" s="70">
        <v>15.9</v>
      </c>
      <c r="AO32" s="70">
        <v>17.89</v>
      </c>
      <c r="AP32" s="70">
        <v>20.02</v>
      </c>
      <c r="AQ32" s="70">
        <v>22.31</v>
      </c>
      <c r="AR32" s="71">
        <v>24.78</v>
      </c>
      <c r="AS32" s="72">
        <v>27.44</v>
      </c>
      <c r="AT32" s="72">
        <v>30.31</v>
      </c>
      <c r="AU32" s="72">
        <v>33.42</v>
      </c>
      <c r="AV32" s="72">
        <v>36.770000000000003</v>
      </c>
      <c r="AW32" s="70">
        <v>40.409999999999997</v>
      </c>
      <c r="AX32" s="71">
        <v>44.34</v>
      </c>
      <c r="AY32" s="72">
        <v>48.61</v>
      </c>
      <c r="AZ32" s="72">
        <v>53.25</v>
      </c>
      <c r="BA32" s="72">
        <v>58.3</v>
      </c>
      <c r="BB32" s="58">
        <f t="shared" si="4"/>
        <v>41</v>
      </c>
    </row>
    <row r="33" spans="1:54" ht="15" customHeight="1">
      <c r="A33" s="58">
        <f t="shared" si="2"/>
        <v>42</v>
      </c>
      <c r="B33" s="70">
        <v>3.4</v>
      </c>
      <c r="C33" s="70">
        <v>6.75</v>
      </c>
      <c r="D33" s="70">
        <v>10.31</v>
      </c>
      <c r="E33" s="70">
        <v>11.91</v>
      </c>
      <c r="F33" s="70">
        <v>15.28</v>
      </c>
      <c r="G33" s="70">
        <v>18.86</v>
      </c>
      <c r="H33" s="70">
        <v>21.04</v>
      </c>
      <c r="I33" s="70">
        <v>24.78</v>
      </c>
      <c r="J33" s="70">
        <v>28.74</v>
      </c>
      <c r="K33" s="70">
        <v>32.93</v>
      </c>
      <c r="L33" s="70">
        <v>37.380000000000003</v>
      </c>
      <c r="M33" s="70">
        <v>42.08</v>
      </c>
      <c r="N33" s="70">
        <v>47.05</v>
      </c>
      <c r="O33" s="70">
        <v>52.31</v>
      </c>
      <c r="P33" s="70">
        <v>57.87</v>
      </c>
      <c r="Q33" s="71">
        <v>63.75</v>
      </c>
      <c r="R33" s="72">
        <v>69.97</v>
      </c>
      <c r="S33" s="72">
        <v>76.56</v>
      </c>
      <c r="T33" s="72">
        <v>83.54</v>
      </c>
      <c r="U33" s="72">
        <v>90.95</v>
      </c>
      <c r="V33" s="70">
        <v>98.81</v>
      </c>
      <c r="W33" s="71">
        <v>107.17</v>
      </c>
      <c r="X33" s="72">
        <v>116.06</v>
      </c>
      <c r="Y33" s="72">
        <v>125.52</v>
      </c>
      <c r="Z33" s="72">
        <v>135.59</v>
      </c>
      <c r="AA33" s="58">
        <f t="shared" si="5"/>
        <v>42</v>
      </c>
      <c r="AB33" s="58">
        <f t="shared" si="5"/>
        <v>42</v>
      </c>
      <c r="AC33" s="70">
        <v>1.44</v>
      </c>
      <c r="AD33" s="70">
        <v>2.87</v>
      </c>
      <c r="AE33" s="70">
        <v>4.41</v>
      </c>
      <c r="AF33" s="70">
        <v>4.66</v>
      </c>
      <c r="AG33" s="70">
        <v>6.01</v>
      </c>
      <c r="AH33" s="70">
        <v>7.46</v>
      </c>
      <c r="AI33" s="70">
        <v>8.3699999999999992</v>
      </c>
      <c r="AJ33" s="70">
        <v>9.91</v>
      </c>
      <c r="AK33" s="70">
        <v>11.56</v>
      </c>
      <c r="AL33" s="70">
        <v>13.31</v>
      </c>
      <c r="AM33" s="70">
        <v>15.2</v>
      </c>
      <c r="AN33" s="70">
        <v>17.22</v>
      </c>
      <c r="AO33" s="70">
        <v>19.38</v>
      </c>
      <c r="AP33" s="70">
        <v>21.71</v>
      </c>
      <c r="AQ33" s="70">
        <v>24.22</v>
      </c>
      <c r="AR33" s="71">
        <v>26.92</v>
      </c>
      <c r="AS33" s="72">
        <v>29.84</v>
      </c>
      <c r="AT33" s="72">
        <v>33</v>
      </c>
      <c r="AU33" s="72">
        <v>36.42</v>
      </c>
      <c r="AV33" s="72">
        <v>40.119999999999997</v>
      </c>
      <c r="AW33" s="70">
        <v>44.13</v>
      </c>
      <c r="AX33" s="71">
        <v>48.48</v>
      </c>
      <c r="AY33" s="72">
        <v>53.21</v>
      </c>
      <c r="AZ33" s="72">
        <v>58.35</v>
      </c>
      <c r="BA33" s="72">
        <v>63.96</v>
      </c>
      <c r="BB33" s="58">
        <f t="shared" si="4"/>
        <v>42</v>
      </c>
    </row>
    <row r="34" spans="1:54" ht="15" customHeight="1">
      <c r="A34" s="58">
        <f t="shared" si="2"/>
        <v>43</v>
      </c>
      <c r="B34" s="70">
        <v>3.62</v>
      </c>
      <c r="C34" s="70">
        <v>7.19</v>
      </c>
      <c r="D34" s="70">
        <v>10.99</v>
      </c>
      <c r="E34" s="70">
        <v>12.7</v>
      </c>
      <c r="F34" s="70">
        <v>16.309999999999999</v>
      </c>
      <c r="G34" s="70">
        <v>20.149999999999999</v>
      </c>
      <c r="H34" s="70">
        <v>22.49</v>
      </c>
      <c r="I34" s="70">
        <v>26.49</v>
      </c>
      <c r="J34" s="70">
        <v>30.74</v>
      </c>
      <c r="K34" s="70">
        <v>35.24</v>
      </c>
      <c r="L34" s="70">
        <v>40.01</v>
      </c>
      <c r="M34" s="70">
        <v>45.05</v>
      </c>
      <c r="N34" s="70">
        <v>50.39</v>
      </c>
      <c r="O34" s="70">
        <v>56.03</v>
      </c>
      <c r="P34" s="70">
        <v>62</v>
      </c>
      <c r="Q34" s="71">
        <v>68.319999999999993</v>
      </c>
      <c r="R34" s="72">
        <v>75.02</v>
      </c>
      <c r="S34" s="72">
        <v>82.12</v>
      </c>
      <c r="T34" s="72">
        <v>89.65</v>
      </c>
      <c r="U34" s="72">
        <v>97.66</v>
      </c>
      <c r="V34" s="70">
        <v>106.17</v>
      </c>
      <c r="W34" s="71">
        <v>115.23</v>
      </c>
      <c r="X34" s="72">
        <v>124.87</v>
      </c>
      <c r="Y34" s="72">
        <v>135.13999999999999</v>
      </c>
      <c r="Z34" s="72">
        <v>146.08000000000001</v>
      </c>
      <c r="AA34" s="58">
        <f t="shared" si="5"/>
        <v>43</v>
      </c>
      <c r="AB34" s="58">
        <f t="shared" si="5"/>
        <v>43</v>
      </c>
      <c r="AC34" s="70">
        <v>1.56</v>
      </c>
      <c r="AD34" s="70">
        <v>3.11</v>
      </c>
      <c r="AE34" s="70">
        <v>4.7699999999999996</v>
      </c>
      <c r="AF34" s="70">
        <v>5.04</v>
      </c>
      <c r="AG34" s="70">
        <v>6.51</v>
      </c>
      <c r="AH34" s="70">
        <v>8.08</v>
      </c>
      <c r="AI34" s="70">
        <v>9.06</v>
      </c>
      <c r="AJ34" s="70">
        <v>10.72</v>
      </c>
      <c r="AK34" s="70">
        <v>12.5</v>
      </c>
      <c r="AL34" s="70">
        <v>14.41</v>
      </c>
      <c r="AM34" s="70">
        <v>16.46</v>
      </c>
      <c r="AN34" s="70">
        <v>18.66</v>
      </c>
      <c r="AO34" s="70">
        <v>21.02</v>
      </c>
      <c r="AP34" s="70">
        <v>23.57</v>
      </c>
      <c r="AQ34" s="70">
        <v>26.32</v>
      </c>
      <c r="AR34" s="71">
        <v>29.29</v>
      </c>
      <c r="AS34" s="72">
        <v>32.51</v>
      </c>
      <c r="AT34" s="72">
        <v>35.979999999999997</v>
      </c>
      <c r="AU34" s="72">
        <v>39.75</v>
      </c>
      <c r="AV34" s="72">
        <v>43.84</v>
      </c>
      <c r="AW34" s="70">
        <v>48.27</v>
      </c>
      <c r="AX34" s="71">
        <v>53.09</v>
      </c>
      <c r="AY34" s="72">
        <v>58.33</v>
      </c>
      <c r="AZ34" s="72">
        <v>64.06</v>
      </c>
      <c r="BA34" s="72">
        <v>70.31</v>
      </c>
      <c r="BB34" s="58">
        <f t="shared" si="4"/>
        <v>43</v>
      </c>
    </row>
    <row r="35" spans="1:54" ht="15" customHeight="1">
      <c r="A35" s="58">
        <f t="shared" si="2"/>
        <v>44</v>
      </c>
      <c r="B35" s="70">
        <v>3.86</v>
      </c>
      <c r="C35" s="70">
        <v>7.68</v>
      </c>
      <c r="D35" s="70">
        <v>11.74</v>
      </c>
      <c r="E35" s="70">
        <v>13.58</v>
      </c>
      <c r="F35" s="70">
        <v>17.45</v>
      </c>
      <c r="G35" s="70">
        <v>21.56</v>
      </c>
      <c r="H35" s="70">
        <v>24.08</v>
      </c>
      <c r="I35" s="70">
        <v>28.38</v>
      </c>
      <c r="J35" s="70">
        <v>32.93</v>
      </c>
      <c r="K35" s="70">
        <v>37.76</v>
      </c>
      <c r="L35" s="70">
        <v>42.88</v>
      </c>
      <c r="M35" s="70">
        <v>48.29</v>
      </c>
      <c r="N35" s="70">
        <v>54.02</v>
      </c>
      <c r="O35" s="70">
        <v>60.08</v>
      </c>
      <c r="P35" s="70">
        <v>66.5</v>
      </c>
      <c r="Q35" s="71">
        <v>73.31</v>
      </c>
      <c r="R35" s="72">
        <v>80.53</v>
      </c>
      <c r="S35" s="72">
        <v>88.19</v>
      </c>
      <c r="T35" s="72">
        <v>96.34</v>
      </c>
      <c r="U35" s="72">
        <v>105.01</v>
      </c>
      <c r="V35" s="70">
        <v>114.24</v>
      </c>
      <c r="W35" s="71">
        <v>124.07</v>
      </c>
      <c r="X35" s="72">
        <v>134.54</v>
      </c>
      <c r="Y35" s="72">
        <v>145.69999999999999</v>
      </c>
      <c r="Z35" s="72">
        <v>157.59</v>
      </c>
      <c r="AA35" s="58">
        <f t="shared" si="5"/>
        <v>44</v>
      </c>
      <c r="AB35" s="58">
        <f t="shared" si="5"/>
        <v>44</v>
      </c>
      <c r="AC35" s="70">
        <v>1.68</v>
      </c>
      <c r="AD35" s="70">
        <v>3.36</v>
      </c>
      <c r="AE35" s="70">
        <v>5.16</v>
      </c>
      <c r="AF35" s="70">
        <v>5.45</v>
      </c>
      <c r="AG35" s="70">
        <v>7.04</v>
      </c>
      <c r="AH35" s="70">
        <v>8.74</v>
      </c>
      <c r="AI35" s="70">
        <v>9.8000000000000007</v>
      </c>
      <c r="AJ35" s="70">
        <v>11.6</v>
      </c>
      <c r="AK35" s="70">
        <v>13.54</v>
      </c>
      <c r="AL35" s="70">
        <v>15.61</v>
      </c>
      <c r="AM35" s="70">
        <v>17.84</v>
      </c>
      <c r="AN35" s="70">
        <v>20.25</v>
      </c>
      <c r="AO35" s="70">
        <v>22.83</v>
      </c>
      <c r="AP35" s="70">
        <v>25.63</v>
      </c>
      <c r="AQ35" s="70">
        <v>28.65</v>
      </c>
      <c r="AR35" s="71">
        <v>31.92</v>
      </c>
      <c r="AS35" s="72">
        <v>35.46</v>
      </c>
      <c r="AT35" s="72">
        <v>39.299999999999997</v>
      </c>
      <c r="AU35" s="72">
        <v>43.46</v>
      </c>
      <c r="AV35" s="72">
        <v>47.98</v>
      </c>
      <c r="AW35" s="70">
        <v>52.89</v>
      </c>
      <c r="AX35" s="71">
        <v>58.24</v>
      </c>
      <c r="AY35" s="72">
        <v>64.069999999999993</v>
      </c>
      <c r="AZ35" s="72">
        <v>70.45</v>
      </c>
      <c r="BA35" s="72">
        <v>77.44</v>
      </c>
      <c r="BB35" s="58">
        <f t="shared" si="4"/>
        <v>44</v>
      </c>
    </row>
    <row r="36" spans="1:54" ht="15" customHeight="1">
      <c r="A36" s="58">
        <f t="shared" si="2"/>
        <v>45</v>
      </c>
      <c r="B36" s="70">
        <v>4.13</v>
      </c>
      <c r="C36" s="70">
        <v>8.2200000000000006</v>
      </c>
      <c r="D36" s="70">
        <v>12.57</v>
      </c>
      <c r="E36" s="70">
        <v>14.54</v>
      </c>
      <c r="F36" s="70">
        <v>18.7</v>
      </c>
      <c r="G36" s="70">
        <v>23.11</v>
      </c>
      <c r="H36" s="70">
        <v>25.81</v>
      </c>
      <c r="I36" s="70">
        <v>30.43</v>
      </c>
      <c r="J36" s="70">
        <v>35.32</v>
      </c>
      <c r="K36" s="70">
        <v>40.5</v>
      </c>
      <c r="L36" s="70">
        <v>45.99</v>
      </c>
      <c r="M36" s="70">
        <v>51.8</v>
      </c>
      <c r="N36" s="70">
        <v>57.96</v>
      </c>
      <c r="O36" s="70">
        <v>64.48</v>
      </c>
      <c r="P36" s="70">
        <v>71.400000000000006</v>
      </c>
      <c r="Q36" s="71">
        <v>78.739999999999995</v>
      </c>
      <c r="R36" s="72">
        <v>86.54</v>
      </c>
      <c r="S36" s="72">
        <v>94.84</v>
      </c>
      <c r="T36" s="72">
        <v>103.67</v>
      </c>
      <c r="U36" s="72">
        <v>113.07</v>
      </c>
      <c r="V36" s="70">
        <v>123.09</v>
      </c>
      <c r="W36" s="71">
        <v>133.77000000000001</v>
      </c>
      <c r="X36" s="72">
        <v>145.15</v>
      </c>
      <c r="Y36" s="72">
        <v>157.28</v>
      </c>
      <c r="Z36" s="72">
        <v>170.21</v>
      </c>
      <c r="AA36" s="58">
        <f t="shared" si="5"/>
        <v>45</v>
      </c>
      <c r="AB36" s="58">
        <f t="shared" si="5"/>
        <v>45</v>
      </c>
      <c r="AC36" s="70">
        <v>1.82</v>
      </c>
      <c r="AD36" s="70">
        <v>3.64</v>
      </c>
      <c r="AE36" s="70">
        <v>5.59</v>
      </c>
      <c r="AF36" s="70">
        <v>5.9</v>
      </c>
      <c r="AG36" s="70">
        <v>7.62</v>
      </c>
      <c r="AH36" s="70">
        <v>9.4499999999999993</v>
      </c>
      <c r="AI36" s="70">
        <v>10.61</v>
      </c>
      <c r="AJ36" s="70">
        <v>12.56</v>
      </c>
      <c r="AK36" s="70">
        <v>14.67</v>
      </c>
      <c r="AL36" s="70">
        <v>16.93</v>
      </c>
      <c r="AM36" s="70">
        <v>19.37</v>
      </c>
      <c r="AN36" s="70">
        <v>22</v>
      </c>
      <c r="AO36" s="70">
        <v>24.84</v>
      </c>
      <c r="AP36" s="70">
        <v>27.91</v>
      </c>
      <c r="AQ36" s="70">
        <v>31.24</v>
      </c>
      <c r="AR36" s="71">
        <v>34.840000000000003</v>
      </c>
      <c r="AS36" s="72">
        <v>38.75</v>
      </c>
      <c r="AT36" s="72">
        <v>42.99</v>
      </c>
      <c r="AU36" s="72">
        <v>47.6</v>
      </c>
      <c r="AV36" s="72">
        <v>52.6</v>
      </c>
      <c r="AW36" s="70">
        <v>58.06</v>
      </c>
      <c r="AX36" s="71">
        <v>64.010000000000005</v>
      </c>
      <c r="AY36" s="72">
        <v>70.52</v>
      </c>
      <c r="AZ36" s="72">
        <v>77.650000000000006</v>
      </c>
      <c r="BA36" s="72">
        <v>85.48</v>
      </c>
      <c r="BB36" s="58">
        <f t="shared" si="4"/>
        <v>45</v>
      </c>
    </row>
    <row r="37" spans="1:54" ht="15" customHeight="1">
      <c r="A37" s="77">
        <f t="shared" si="2"/>
        <v>46</v>
      </c>
      <c r="B37" s="78">
        <v>4.42</v>
      </c>
      <c r="C37" s="78">
        <v>8.81</v>
      </c>
      <c r="D37" s="78">
        <v>13.48</v>
      </c>
      <c r="E37" s="78">
        <v>15.6</v>
      </c>
      <c r="F37" s="78">
        <v>20.07</v>
      </c>
      <c r="G37" s="78">
        <v>24.81</v>
      </c>
      <c r="H37" s="78">
        <v>27.71</v>
      </c>
      <c r="I37" s="78">
        <v>32.659999999999997</v>
      </c>
      <c r="J37" s="78">
        <v>37.909999999999997</v>
      </c>
      <c r="K37" s="78">
        <v>43.48</v>
      </c>
      <c r="L37" s="78">
        <v>49.38</v>
      </c>
      <c r="M37" s="78">
        <v>55.62</v>
      </c>
      <c r="N37" s="78">
        <v>62.25</v>
      </c>
      <c r="O37" s="78">
        <v>69.28</v>
      </c>
      <c r="P37" s="78">
        <v>76.739999999999995</v>
      </c>
      <c r="Q37" s="79">
        <v>84.68</v>
      </c>
      <c r="R37" s="80">
        <v>93.12</v>
      </c>
      <c r="S37" s="80">
        <v>102.11</v>
      </c>
      <c r="T37" s="80">
        <v>111.69</v>
      </c>
      <c r="U37" s="80">
        <v>121.9</v>
      </c>
      <c r="V37" s="78">
        <v>132.79</v>
      </c>
      <c r="W37" s="79">
        <v>144.41</v>
      </c>
      <c r="X37" s="80">
        <v>156.79</v>
      </c>
      <c r="Y37" s="80">
        <v>169.98</v>
      </c>
      <c r="Z37" s="80"/>
      <c r="AA37" s="77">
        <f t="shared" si="5"/>
        <v>46</v>
      </c>
      <c r="AB37" s="77">
        <f t="shared" si="5"/>
        <v>46</v>
      </c>
      <c r="AC37" s="78">
        <v>1.97</v>
      </c>
      <c r="AD37" s="78">
        <v>3.94</v>
      </c>
      <c r="AE37" s="78">
        <v>6.04</v>
      </c>
      <c r="AF37" s="78">
        <v>6.38</v>
      </c>
      <c r="AG37" s="78">
        <v>8.24</v>
      </c>
      <c r="AH37" s="78">
        <v>10.23</v>
      </c>
      <c r="AI37" s="78">
        <v>11.49</v>
      </c>
      <c r="AJ37" s="78">
        <v>13.62</v>
      </c>
      <c r="AK37" s="78">
        <v>15.91</v>
      </c>
      <c r="AL37" s="78">
        <v>18.39</v>
      </c>
      <c r="AM37" s="78">
        <v>21.06</v>
      </c>
      <c r="AN37" s="78">
        <v>23.95</v>
      </c>
      <c r="AO37" s="78">
        <v>27.07</v>
      </c>
      <c r="AP37" s="78">
        <v>30.46</v>
      </c>
      <c r="AQ37" s="78">
        <v>34.130000000000003</v>
      </c>
      <c r="AR37" s="79">
        <v>38.11</v>
      </c>
      <c r="AS37" s="80">
        <v>42.43</v>
      </c>
      <c r="AT37" s="80">
        <v>47.12</v>
      </c>
      <c r="AU37" s="80">
        <v>52.22</v>
      </c>
      <c r="AV37" s="80">
        <v>57.79</v>
      </c>
      <c r="AW37" s="78">
        <v>63.86</v>
      </c>
      <c r="AX37" s="79">
        <v>70.5</v>
      </c>
      <c r="AY37" s="80">
        <v>77.78</v>
      </c>
      <c r="AZ37" s="80">
        <v>85.77</v>
      </c>
      <c r="BA37" s="80"/>
      <c r="BB37" s="77">
        <f t="shared" si="4"/>
        <v>46</v>
      </c>
    </row>
    <row r="38" spans="1:54" ht="15" customHeight="1">
      <c r="A38" s="58">
        <f t="shared" si="2"/>
        <v>47</v>
      </c>
      <c r="B38" s="59">
        <v>4.75</v>
      </c>
      <c r="C38" s="59">
        <v>9.4600000000000009</v>
      </c>
      <c r="D38" s="59">
        <v>14.47</v>
      </c>
      <c r="E38" s="59">
        <v>16.760000000000002</v>
      </c>
      <c r="F38" s="59">
        <v>21.55</v>
      </c>
      <c r="G38" s="59">
        <v>26.65</v>
      </c>
      <c r="H38" s="59">
        <v>29.76</v>
      </c>
      <c r="I38" s="59">
        <v>35.08</v>
      </c>
      <c r="J38" s="59">
        <v>40.72</v>
      </c>
      <c r="K38" s="59">
        <v>46.7</v>
      </c>
      <c r="L38" s="59">
        <v>53.04</v>
      </c>
      <c r="M38" s="59">
        <v>59.77</v>
      </c>
      <c r="N38" s="59">
        <v>66.91</v>
      </c>
      <c r="O38" s="59">
        <v>74.5</v>
      </c>
      <c r="P38" s="59">
        <v>82.57</v>
      </c>
      <c r="Q38" s="60">
        <v>91.17</v>
      </c>
      <c r="R38" s="61">
        <v>100.33</v>
      </c>
      <c r="S38" s="61">
        <v>110.09</v>
      </c>
      <c r="T38" s="61">
        <v>120.5</v>
      </c>
      <c r="U38" s="61">
        <v>131.6</v>
      </c>
      <c r="V38" s="59">
        <v>143.44999999999999</v>
      </c>
      <c r="W38" s="60">
        <v>156.08000000000001</v>
      </c>
      <c r="X38" s="61">
        <v>169.55</v>
      </c>
      <c r="Y38" s="61"/>
      <c r="Z38" s="61"/>
      <c r="AA38" s="58">
        <f t="shared" si="5"/>
        <v>47</v>
      </c>
      <c r="AB38" s="58">
        <f t="shared" si="5"/>
        <v>47</v>
      </c>
      <c r="AC38" s="59">
        <v>2.13</v>
      </c>
      <c r="AD38" s="59">
        <v>4.26</v>
      </c>
      <c r="AE38" s="59">
        <v>6.54</v>
      </c>
      <c r="AF38" s="59">
        <v>6.91</v>
      </c>
      <c r="AG38" s="59">
        <v>8.92</v>
      </c>
      <c r="AH38" s="59">
        <v>11.09</v>
      </c>
      <c r="AI38" s="59">
        <v>12.46</v>
      </c>
      <c r="AJ38" s="59">
        <v>14.79</v>
      </c>
      <c r="AK38" s="59">
        <v>17.3</v>
      </c>
      <c r="AL38" s="59">
        <v>20.010000000000002</v>
      </c>
      <c r="AM38" s="59">
        <v>22.95</v>
      </c>
      <c r="AN38" s="59">
        <v>26.13</v>
      </c>
      <c r="AO38" s="59">
        <v>29.57</v>
      </c>
      <c r="AP38" s="59">
        <v>33.31</v>
      </c>
      <c r="AQ38" s="59">
        <v>37.36</v>
      </c>
      <c r="AR38" s="60">
        <v>41.76</v>
      </c>
      <c r="AS38" s="61">
        <v>46.54</v>
      </c>
      <c r="AT38" s="61">
        <v>51.75</v>
      </c>
      <c r="AU38" s="61">
        <v>57.42</v>
      </c>
      <c r="AV38" s="61">
        <v>63.61</v>
      </c>
      <c r="AW38" s="59">
        <v>70.39</v>
      </c>
      <c r="AX38" s="60">
        <v>77.819999999999993</v>
      </c>
      <c r="AY38" s="61">
        <v>85.98</v>
      </c>
      <c r="AZ38" s="61"/>
      <c r="BA38" s="61"/>
      <c r="BB38" s="58">
        <f t="shared" si="4"/>
        <v>47</v>
      </c>
    </row>
    <row r="39" spans="1:54" ht="15" customHeight="1">
      <c r="A39" s="58">
        <f t="shared" si="2"/>
        <v>48</v>
      </c>
      <c r="B39" s="59">
        <v>5.0999999999999996</v>
      </c>
      <c r="C39" s="59">
        <v>10.17</v>
      </c>
      <c r="D39" s="59">
        <v>15.56</v>
      </c>
      <c r="E39" s="59">
        <v>18.010000000000002</v>
      </c>
      <c r="F39" s="59">
        <v>23.17</v>
      </c>
      <c r="G39" s="59">
        <v>28.64</v>
      </c>
      <c r="H39" s="59">
        <v>31.98</v>
      </c>
      <c r="I39" s="59">
        <v>37.700000000000003</v>
      </c>
      <c r="J39" s="59">
        <v>43.76</v>
      </c>
      <c r="K39" s="59">
        <v>50.2</v>
      </c>
      <c r="L39" s="59">
        <v>57.03</v>
      </c>
      <c r="M39" s="59">
        <v>64.28</v>
      </c>
      <c r="N39" s="59">
        <v>72</v>
      </c>
      <c r="O39" s="59">
        <v>80.209999999999994</v>
      </c>
      <c r="P39" s="59">
        <v>88.96</v>
      </c>
      <c r="Q39" s="60">
        <v>98.28</v>
      </c>
      <c r="R39" s="61">
        <v>108.23</v>
      </c>
      <c r="S39" s="61">
        <v>118.84</v>
      </c>
      <c r="T39" s="61">
        <v>130.16999999999999</v>
      </c>
      <c r="U39" s="61">
        <v>142.26</v>
      </c>
      <c r="V39" s="59">
        <v>155.15</v>
      </c>
      <c r="W39" s="60">
        <v>168.9</v>
      </c>
      <c r="X39" s="61"/>
      <c r="Y39" s="61"/>
      <c r="Z39" s="61"/>
      <c r="AA39" s="58">
        <f t="shared" si="5"/>
        <v>48</v>
      </c>
      <c r="AB39" s="58">
        <f t="shared" si="5"/>
        <v>48</v>
      </c>
      <c r="AC39" s="59">
        <v>2.31</v>
      </c>
      <c r="AD39" s="59">
        <v>4.6100000000000003</v>
      </c>
      <c r="AE39" s="59">
        <v>7.08</v>
      </c>
      <c r="AF39" s="59">
        <v>7.48</v>
      </c>
      <c r="AG39" s="59">
        <v>9.68</v>
      </c>
      <c r="AH39" s="59">
        <v>12.04</v>
      </c>
      <c r="AI39" s="59">
        <v>13.54</v>
      </c>
      <c r="AJ39" s="59">
        <v>16.09</v>
      </c>
      <c r="AK39" s="59">
        <v>18.84</v>
      </c>
      <c r="AL39" s="59">
        <v>21.83</v>
      </c>
      <c r="AM39" s="59">
        <v>25.06</v>
      </c>
      <c r="AN39" s="59">
        <v>28.57</v>
      </c>
      <c r="AO39" s="59">
        <v>32.369999999999997</v>
      </c>
      <c r="AP39" s="59">
        <v>36.5</v>
      </c>
      <c r="AQ39" s="59">
        <v>40.98</v>
      </c>
      <c r="AR39" s="60">
        <v>45.86</v>
      </c>
      <c r="AS39" s="61">
        <v>51.17</v>
      </c>
      <c r="AT39" s="61">
        <v>56.95</v>
      </c>
      <c r="AU39" s="61">
        <v>63.27</v>
      </c>
      <c r="AV39" s="61">
        <v>70.180000000000007</v>
      </c>
      <c r="AW39" s="59">
        <v>77.77</v>
      </c>
      <c r="AX39" s="60">
        <v>86.1</v>
      </c>
      <c r="AY39" s="61"/>
      <c r="AZ39" s="61"/>
      <c r="BA39" s="61"/>
      <c r="BB39" s="58">
        <f t="shared" si="4"/>
        <v>48</v>
      </c>
    </row>
    <row r="40" spans="1:54" ht="15" customHeight="1">
      <c r="A40" s="58">
        <f t="shared" si="2"/>
        <v>49</v>
      </c>
      <c r="B40" s="59">
        <v>5.49</v>
      </c>
      <c r="C40" s="59">
        <v>10.93</v>
      </c>
      <c r="D40" s="59">
        <v>16.73</v>
      </c>
      <c r="E40" s="59">
        <v>19.37</v>
      </c>
      <c r="F40" s="59">
        <v>24.9</v>
      </c>
      <c r="G40" s="59">
        <v>30.78</v>
      </c>
      <c r="H40" s="59">
        <v>34.380000000000003</v>
      </c>
      <c r="I40" s="59">
        <v>40.53</v>
      </c>
      <c r="J40" s="59">
        <v>47.05</v>
      </c>
      <c r="K40" s="59">
        <v>53.99</v>
      </c>
      <c r="L40" s="59">
        <v>61.36</v>
      </c>
      <c r="M40" s="59">
        <v>69.2</v>
      </c>
      <c r="N40" s="59">
        <v>77.55</v>
      </c>
      <c r="O40" s="59">
        <v>86.46</v>
      </c>
      <c r="P40" s="59">
        <v>95.96</v>
      </c>
      <c r="Q40" s="60">
        <v>106.09</v>
      </c>
      <c r="R40" s="61">
        <v>116.91</v>
      </c>
      <c r="S40" s="61">
        <v>128.47</v>
      </c>
      <c r="T40" s="61">
        <v>140.80000000000001</v>
      </c>
      <c r="U40" s="61">
        <v>153.97</v>
      </c>
      <c r="V40" s="59">
        <v>168.01</v>
      </c>
      <c r="W40" s="60"/>
      <c r="X40" s="61"/>
      <c r="Y40" s="61"/>
      <c r="Z40" s="61"/>
      <c r="AA40" s="58">
        <f t="shared" si="5"/>
        <v>49</v>
      </c>
      <c r="AB40" s="58">
        <f t="shared" si="5"/>
        <v>49</v>
      </c>
      <c r="AC40" s="59">
        <v>2.5</v>
      </c>
      <c r="AD40" s="59">
        <v>4.99</v>
      </c>
      <c r="AE40" s="59">
        <v>7.68</v>
      </c>
      <c r="AF40" s="59">
        <v>8.1300000000000008</v>
      </c>
      <c r="AG40" s="59">
        <v>10.52</v>
      </c>
      <c r="AH40" s="59">
        <v>13.1</v>
      </c>
      <c r="AI40" s="59">
        <v>14.75</v>
      </c>
      <c r="AJ40" s="59">
        <v>17.55</v>
      </c>
      <c r="AK40" s="59">
        <v>20.59</v>
      </c>
      <c r="AL40" s="59">
        <v>23.88</v>
      </c>
      <c r="AM40" s="59">
        <v>27.45</v>
      </c>
      <c r="AN40" s="59">
        <v>31.32</v>
      </c>
      <c r="AO40" s="59">
        <v>35.520000000000003</v>
      </c>
      <c r="AP40" s="59">
        <v>40.090000000000003</v>
      </c>
      <c r="AQ40" s="59">
        <v>45.06</v>
      </c>
      <c r="AR40" s="60">
        <v>50.47</v>
      </c>
      <c r="AS40" s="61">
        <v>56.38</v>
      </c>
      <c r="AT40" s="61">
        <v>62.82</v>
      </c>
      <c r="AU40" s="61">
        <v>69.88</v>
      </c>
      <c r="AV40" s="61">
        <v>77.62</v>
      </c>
      <c r="AW40" s="59">
        <v>86.13</v>
      </c>
      <c r="AX40" s="60"/>
      <c r="AY40" s="61"/>
      <c r="AZ40" s="61"/>
      <c r="BA40" s="61"/>
      <c r="BB40" s="58">
        <f t="shared" si="4"/>
        <v>49</v>
      </c>
    </row>
    <row r="41" spans="1:54" ht="15" customHeight="1">
      <c r="A41" s="73">
        <f t="shared" si="2"/>
        <v>50</v>
      </c>
      <c r="B41" s="63">
        <v>5.9</v>
      </c>
      <c r="C41" s="63">
        <v>11.76</v>
      </c>
      <c r="D41" s="63">
        <v>17.989999999999998</v>
      </c>
      <c r="E41" s="63">
        <v>20.82</v>
      </c>
      <c r="F41" s="63">
        <v>26.78</v>
      </c>
      <c r="G41" s="63">
        <v>33.1</v>
      </c>
      <c r="H41" s="63">
        <v>36.97</v>
      </c>
      <c r="I41" s="63">
        <v>43.59</v>
      </c>
      <c r="J41" s="63">
        <v>50.63</v>
      </c>
      <c r="K41" s="63">
        <v>58.12</v>
      </c>
      <c r="L41" s="63">
        <v>66.09</v>
      </c>
      <c r="M41" s="63">
        <v>74.59</v>
      </c>
      <c r="N41" s="63">
        <v>83.65</v>
      </c>
      <c r="O41" s="63">
        <v>93.32</v>
      </c>
      <c r="P41" s="63">
        <v>103.65</v>
      </c>
      <c r="Q41" s="64">
        <v>114.69</v>
      </c>
      <c r="R41" s="65">
        <v>126.47</v>
      </c>
      <c r="S41" s="65">
        <v>139.06</v>
      </c>
      <c r="T41" s="65">
        <v>152.51</v>
      </c>
      <c r="U41" s="65">
        <v>166.85</v>
      </c>
      <c r="V41" s="63"/>
      <c r="W41" s="64"/>
      <c r="X41" s="65"/>
      <c r="Y41" s="65"/>
      <c r="Z41" s="65"/>
      <c r="AA41" s="73">
        <f t="shared" si="5"/>
        <v>50</v>
      </c>
      <c r="AB41" s="73">
        <f t="shared" si="5"/>
        <v>50</v>
      </c>
      <c r="AC41" s="63">
        <v>2.71</v>
      </c>
      <c r="AD41" s="63">
        <v>5.43</v>
      </c>
      <c r="AE41" s="63">
        <v>8.35</v>
      </c>
      <c r="AF41" s="63">
        <v>8.85</v>
      </c>
      <c r="AG41" s="63">
        <v>11.47</v>
      </c>
      <c r="AH41" s="63">
        <v>14.3</v>
      </c>
      <c r="AI41" s="63">
        <v>16.12</v>
      </c>
      <c r="AJ41" s="63">
        <v>19.21</v>
      </c>
      <c r="AK41" s="63">
        <v>22.56</v>
      </c>
      <c r="AL41" s="63">
        <v>26.19</v>
      </c>
      <c r="AM41" s="63">
        <v>30.13</v>
      </c>
      <c r="AN41" s="63">
        <v>34.42</v>
      </c>
      <c r="AO41" s="63">
        <v>39.08</v>
      </c>
      <c r="AP41" s="63">
        <v>44.14</v>
      </c>
      <c r="AQ41" s="63">
        <v>49.66</v>
      </c>
      <c r="AR41" s="64">
        <v>55.68</v>
      </c>
      <c r="AS41" s="65">
        <v>62.26</v>
      </c>
      <c r="AT41" s="65">
        <v>69.47</v>
      </c>
      <c r="AU41" s="65">
        <v>77.37</v>
      </c>
      <c r="AV41" s="65">
        <v>86.06</v>
      </c>
      <c r="AW41" s="63"/>
      <c r="AX41" s="64"/>
      <c r="AY41" s="65"/>
      <c r="AZ41" s="65"/>
      <c r="BA41" s="65"/>
      <c r="BB41" s="73">
        <f t="shared" si="4"/>
        <v>50</v>
      </c>
    </row>
    <row r="42" spans="1:54" ht="15" customHeight="1">
      <c r="A42" s="58">
        <f t="shared" si="2"/>
        <v>51</v>
      </c>
      <c r="B42" s="70">
        <v>6.35</v>
      </c>
      <c r="C42" s="70">
        <v>12.65</v>
      </c>
      <c r="D42" s="70">
        <v>19.350000000000001</v>
      </c>
      <c r="E42" s="70">
        <v>22.4</v>
      </c>
      <c r="F42" s="70">
        <v>28.8</v>
      </c>
      <c r="G42" s="70">
        <v>35.6</v>
      </c>
      <c r="H42" s="70">
        <v>39.78</v>
      </c>
      <c r="I42" s="70">
        <v>46.92</v>
      </c>
      <c r="J42" s="70">
        <v>54.53</v>
      </c>
      <c r="K42" s="70">
        <v>62.64</v>
      </c>
      <c r="L42" s="70">
        <v>71.28</v>
      </c>
      <c r="M42" s="70">
        <v>80.510000000000005</v>
      </c>
      <c r="N42" s="70">
        <v>90.36</v>
      </c>
      <c r="O42" s="70">
        <v>100.89</v>
      </c>
      <c r="P42" s="70">
        <v>112.15</v>
      </c>
      <c r="Q42" s="71">
        <v>124.17</v>
      </c>
      <c r="R42" s="72">
        <v>137.02000000000001</v>
      </c>
      <c r="S42" s="72">
        <v>150.75</v>
      </c>
      <c r="T42" s="72">
        <v>165.41</v>
      </c>
      <c r="U42" s="72"/>
      <c r="V42" s="70"/>
      <c r="W42" s="71"/>
      <c r="X42" s="72"/>
      <c r="Y42" s="72"/>
      <c r="Z42" s="72"/>
      <c r="AA42" s="58">
        <f t="shared" ref="AA42:AB46" si="6">+AA41+1</f>
        <v>51</v>
      </c>
      <c r="AB42" s="58">
        <f t="shared" si="6"/>
        <v>51</v>
      </c>
      <c r="AC42" s="70">
        <v>2.95</v>
      </c>
      <c r="AD42" s="70">
        <v>5.91</v>
      </c>
      <c r="AE42" s="70">
        <v>9.11</v>
      </c>
      <c r="AF42" s="70">
        <v>9.67</v>
      </c>
      <c r="AG42" s="70">
        <v>12.54</v>
      </c>
      <c r="AH42" s="70">
        <v>15.66</v>
      </c>
      <c r="AI42" s="70">
        <v>17.68</v>
      </c>
      <c r="AJ42" s="70">
        <v>21.09</v>
      </c>
      <c r="AK42" s="70">
        <v>24.78</v>
      </c>
      <c r="AL42" s="70">
        <v>28.8</v>
      </c>
      <c r="AM42" s="70">
        <v>33.17</v>
      </c>
      <c r="AN42" s="70">
        <v>37.92</v>
      </c>
      <c r="AO42" s="70">
        <v>43.08</v>
      </c>
      <c r="AP42" s="70">
        <v>48.71</v>
      </c>
      <c r="AQ42" s="70">
        <v>54.86</v>
      </c>
      <c r="AR42" s="71">
        <v>61.57</v>
      </c>
      <c r="AS42" s="72">
        <v>68.930000000000007</v>
      </c>
      <c r="AT42" s="72">
        <v>77</v>
      </c>
      <c r="AU42" s="72">
        <v>85.88</v>
      </c>
      <c r="AV42" s="72"/>
      <c r="AW42" s="70"/>
      <c r="AX42" s="71"/>
      <c r="AY42" s="72"/>
      <c r="AZ42" s="72"/>
      <c r="BA42" s="72"/>
      <c r="BB42" s="58">
        <f t="shared" si="4"/>
        <v>51</v>
      </c>
    </row>
    <row r="43" spans="1:54" ht="15" customHeight="1">
      <c r="A43" s="58">
        <f t="shared" si="2"/>
        <v>52</v>
      </c>
      <c r="B43" s="70">
        <v>6.83</v>
      </c>
      <c r="C43" s="70">
        <v>13.61</v>
      </c>
      <c r="D43" s="70">
        <v>20.81</v>
      </c>
      <c r="E43" s="70">
        <v>24.1</v>
      </c>
      <c r="F43" s="70">
        <v>30.99</v>
      </c>
      <c r="G43" s="70">
        <v>38.33</v>
      </c>
      <c r="H43" s="70">
        <v>42.85</v>
      </c>
      <c r="I43" s="70">
        <v>50.58</v>
      </c>
      <c r="J43" s="70">
        <v>58.82</v>
      </c>
      <c r="K43" s="70">
        <v>67.61</v>
      </c>
      <c r="L43" s="70">
        <v>77.010000000000005</v>
      </c>
      <c r="M43" s="70">
        <v>87.05</v>
      </c>
      <c r="N43" s="70">
        <v>97.79</v>
      </c>
      <c r="O43" s="70">
        <v>109.27</v>
      </c>
      <c r="P43" s="70">
        <v>121.54</v>
      </c>
      <c r="Q43" s="71">
        <v>134.66</v>
      </c>
      <c r="R43" s="70">
        <v>148.68</v>
      </c>
      <c r="S43" s="72">
        <v>163.66</v>
      </c>
      <c r="T43" s="72"/>
      <c r="U43" s="72"/>
      <c r="V43" s="70"/>
      <c r="W43" s="71"/>
      <c r="X43" s="70"/>
      <c r="Y43" s="72"/>
      <c r="Z43" s="72"/>
      <c r="AA43" s="58">
        <f t="shared" si="6"/>
        <v>52</v>
      </c>
      <c r="AB43" s="58">
        <f t="shared" si="6"/>
        <v>52</v>
      </c>
      <c r="AC43" s="70">
        <v>3.23</v>
      </c>
      <c r="AD43" s="70">
        <v>6.47</v>
      </c>
      <c r="AE43" s="70">
        <v>9.98</v>
      </c>
      <c r="AF43" s="70">
        <v>10.6</v>
      </c>
      <c r="AG43" s="70">
        <v>13.77</v>
      </c>
      <c r="AH43" s="70">
        <v>17.21</v>
      </c>
      <c r="AI43" s="70">
        <v>19.440000000000001</v>
      </c>
      <c r="AJ43" s="70">
        <v>23.21</v>
      </c>
      <c r="AK43" s="70">
        <v>27.31</v>
      </c>
      <c r="AL43" s="70">
        <v>31.76</v>
      </c>
      <c r="AM43" s="70">
        <v>36.6</v>
      </c>
      <c r="AN43" s="70">
        <v>41.87</v>
      </c>
      <c r="AO43" s="70">
        <v>47.61</v>
      </c>
      <c r="AP43" s="70">
        <v>53.88</v>
      </c>
      <c r="AQ43" s="70">
        <v>60.74</v>
      </c>
      <c r="AR43" s="71">
        <v>68.25</v>
      </c>
      <c r="AS43" s="70">
        <v>76.5</v>
      </c>
      <c r="AT43" s="72">
        <v>85.57</v>
      </c>
      <c r="AU43" s="72"/>
      <c r="AV43" s="72"/>
      <c r="AW43" s="70"/>
      <c r="AX43" s="71"/>
      <c r="AY43" s="70"/>
      <c r="AZ43" s="72"/>
      <c r="BA43" s="72"/>
      <c r="BB43" s="58">
        <f t="shared" si="4"/>
        <v>52</v>
      </c>
    </row>
    <row r="44" spans="1:54" ht="15" customHeight="1">
      <c r="A44" s="58">
        <f t="shared" si="2"/>
        <v>53</v>
      </c>
      <c r="B44" s="70">
        <v>7.35</v>
      </c>
      <c r="C44" s="70">
        <v>14.65</v>
      </c>
      <c r="D44" s="70">
        <v>22.41</v>
      </c>
      <c r="E44" s="70">
        <v>25.95</v>
      </c>
      <c r="F44" s="70">
        <v>33.39</v>
      </c>
      <c r="G44" s="70">
        <v>41.33</v>
      </c>
      <c r="H44" s="70">
        <v>46.23</v>
      </c>
      <c r="I44" s="70">
        <v>54.61</v>
      </c>
      <c r="J44" s="70">
        <v>63.56</v>
      </c>
      <c r="K44" s="70">
        <v>73.13</v>
      </c>
      <c r="L44" s="70">
        <v>83.36</v>
      </c>
      <c r="M44" s="70">
        <v>94.31</v>
      </c>
      <c r="N44" s="70">
        <v>106.02</v>
      </c>
      <c r="O44" s="70">
        <v>118.55</v>
      </c>
      <c r="P44" s="70">
        <v>131.94999999999999</v>
      </c>
      <c r="Q44" s="70">
        <v>146.28</v>
      </c>
      <c r="R44" s="72">
        <v>161.59</v>
      </c>
      <c r="S44" s="72"/>
      <c r="T44" s="72"/>
      <c r="U44" s="72"/>
      <c r="V44" s="70"/>
      <c r="W44" s="70"/>
      <c r="X44" s="72"/>
      <c r="Y44" s="72"/>
      <c r="Z44" s="72"/>
      <c r="AA44" s="58">
        <f t="shared" si="6"/>
        <v>53</v>
      </c>
      <c r="AB44" s="58">
        <f t="shared" si="6"/>
        <v>53</v>
      </c>
      <c r="AC44" s="70">
        <v>3.54</v>
      </c>
      <c r="AD44" s="70">
        <v>7.1</v>
      </c>
      <c r="AE44" s="70">
        <v>10.96</v>
      </c>
      <c r="AF44" s="70">
        <v>11.66</v>
      </c>
      <c r="AG44" s="70">
        <v>15.16</v>
      </c>
      <c r="AH44" s="70">
        <v>18.96</v>
      </c>
      <c r="AI44" s="70">
        <v>21.45</v>
      </c>
      <c r="AJ44" s="70">
        <v>25.62</v>
      </c>
      <c r="AK44" s="70">
        <v>30.15</v>
      </c>
      <c r="AL44" s="70">
        <v>35.090000000000003</v>
      </c>
      <c r="AM44" s="70">
        <v>40.47</v>
      </c>
      <c r="AN44" s="70">
        <v>46.33</v>
      </c>
      <c r="AO44" s="70">
        <v>52.73</v>
      </c>
      <c r="AP44" s="70">
        <v>59.73</v>
      </c>
      <c r="AQ44" s="70">
        <v>67.400000000000006</v>
      </c>
      <c r="AR44" s="70">
        <v>75.83</v>
      </c>
      <c r="AS44" s="72">
        <v>85.1</v>
      </c>
      <c r="AT44" s="72"/>
      <c r="AU44" s="72"/>
      <c r="AV44" s="72"/>
      <c r="AW44" s="70"/>
      <c r="AX44" s="70"/>
      <c r="AY44" s="72"/>
      <c r="AZ44" s="72"/>
      <c r="BA44" s="72"/>
      <c r="BB44" s="58">
        <f t="shared" si="4"/>
        <v>53</v>
      </c>
    </row>
    <row r="45" spans="1:54" ht="15" customHeight="1">
      <c r="A45" s="58">
        <f t="shared" si="2"/>
        <v>54</v>
      </c>
      <c r="B45" s="70">
        <v>7.92</v>
      </c>
      <c r="C45" s="70">
        <v>15.78</v>
      </c>
      <c r="D45" s="70">
        <v>24.16</v>
      </c>
      <c r="E45" s="70">
        <v>27.99</v>
      </c>
      <c r="F45" s="70">
        <v>36.04</v>
      </c>
      <c r="G45" s="70">
        <v>44.64</v>
      </c>
      <c r="H45" s="70">
        <v>49.98</v>
      </c>
      <c r="I45" s="70">
        <v>59.09</v>
      </c>
      <c r="J45" s="70">
        <v>68.84</v>
      </c>
      <c r="K45" s="70">
        <v>79.27</v>
      </c>
      <c r="L45" s="70">
        <v>90.44</v>
      </c>
      <c r="M45" s="70">
        <v>102.39</v>
      </c>
      <c r="N45" s="70">
        <v>115.19</v>
      </c>
      <c r="O45" s="70">
        <v>128.88</v>
      </c>
      <c r="P45" s="70">
        <v>143.52000000000001</v>
      </c>
      <c r="Q45" s="72">
        <v>159.16999999999999</v>
      </c>
      <c r="R45" s="72"/>
      <c r="S45" s="72"/>
      <c r="T45" s="72"/>
      <c r="U45" s="72"/>
      <c r="V45" s="70"/>
      <c r="W45" s="72"/>
      <c r="X45" s="72"/>
      <c r="Y45" s="72"/>
      <c r="Z45" s="72"/>
      <c r="AA45" s="58">
        <f t="shared" si="6"/>
        <v>54</v>
      </c>
      <c r="AB45" s="58">
        <f t="shared" si="6"/>
        <v>54</v>
      </c>
      <c r="AC45" s="70">
        <v>3.9</v>
      </c>
      <c r="AD45" s="70">
        <v>7.82</v>
      </c>
      <c r="AE45" s="70">
        <v>12.09</v>
      </c>
      <c r="AF45" s="70">
        <v>12.86</v>
      </c>
      <c r="AG45" s="70">
        <v>16.739999999999998</v>
      </c>
      <c r="AH45" s="70">
        <v>20.95</v>
      </c>
      <c r="AI45" s="70">
        <v>23.71</v>
      </c>
      <c r="AJ45" s="70">
        <v>28.33</v>
      </c>
      <c r="AK45" s="70">
        <v>33.369999999999997</v>
      </c>
      <c r="AL45" s="70">
        <v>38.85</v>
      </c>
      <c r="AM45" s="70">
        <v>44.84</v>
      </c>
      <c r="AN45" s="70">
        <v>51.37</v>
      </c>
      <c r="AO45" s="70">
        <v>58.52</v>
      </c>
      <c r="AP45" s="70">
        <v>66.36</v>
      </c>
      <c r="AQ45" s="70">
        <v>74.98</v>
      </c>
      <c r="AR45" s="72">
        <v>84.45</v>
      </c>
      <c r="AS45" s="72"/>
      <c r="AT45" s="72"/>
      <c r="AU45" s="72"/>
      <c r="AV45" s="72"/>
      <c r="AW45" s="70"/>
      <c r="AX45" s="72"/>
      <c r="AY45" s="72"/>
      <c r="AZ45" s="72"/>
      <c r="BA45" s="72"/>
      <c r="BB45" s="58">
        <f t="shared" si="4"/>
        <v>54</v>
      </c>
    </row>
    <row r="46" spans="1:54" ht="15" customHeight="1">
      <c r="A46" s="73">
        <f t="shared" si="2"/>
        <v>55</v>
      </c>
      <c r="B46" s="70">
        <v>8.5399999999999991</v>
      </c>
      <c r="C46" s="70">
        <v>17.04</v>
      </c>
      <c r="D46" s="70">
        <v>26.09</v>
      </c>
      <c r="E46" s="70">
        <v>30.26</v>
      </c>
      <c r="F46" s="70">
        <v>39</v>
      </c>
      <c r="G46" s="70">
        <v>48.34</v>
      </c>
      <c r="H46" s="70">
        <v>54.17</v>
      </c>
      <c r="I46" s="70">
        <v>64.099999999999994</v>
      </c>
      <c r="J46" s="70">
        <v>74.739999999999995</v>
      </c>
      <c r="K46" s="70">
        <v>86.14</v>
      </c>
      <c r="L46" s="70">
        <v>98.34</v>
      </c>
      <c r="M46" s="70">
        <v>111.41</v>
      </c>
      <c r="N46" s="70">
        <v>125.41</v>
      </c>
      <c r="O46" s="70">
        <v>140.38</v>
      </c>
      <c r="P46" s="70">
        <v>156.38999999999999</v>
      </c>
      <c r="Q46" s="72"/>
      <c r="R46" s="72"/>
      <c r="S46" s="72"/>
      <c r="T46" s="72"/>
      <c r="U46" s="72"/>
      <c r="V46" s="70"/>
      <c r="W46" s="72"/>
      <c r="X46" s="72"/>
      <c r="Y46" s="72"/>
      <c r="Z46" s="72"/>
      <c r="AA46" s="73">
        <f t="shared" si="6"/>
        <v>55</v>
      </c>
      <c r="AB46" s="73">
        <f t="shared" si="6"/>
        <v>55</v>
      </c>
      <c r="AC46" s="70">
        <v>4.3</v>
      </c>
      <c r="AD46" s="70">
        <v>8.64</v>
      </c>
      <c r="AE46" s="70">
        <v>13.36</v>
      </c>
      <c r="AF46" s="70">
        <v>14.23</v>
      </c>
      <c r="AG46" s="70">
        <v>18.52</v>
      </c>
      <c r="AH46" s="70">
        <v>23.19</v>
      </c>
      <c r="AI46" s="70">
        <v>26.25</v>
      </c>
      <c r="AJ46" s="70">
        <v>31.39</v>
      </c>
      <c r="AK46" s="70">
        <v>36.99</v>
      </c>
      <c r="AL46" s="70">
        <v>43.1</v>
      </c>
      <c r="AM46" s="70">
        <v>49.77</v>
      </c>
      <c r="AN46" s="70">
        <v>57.08</v>
      </c>
      <c r="AO46" s="70">
        <v>65.09</v>
      </c>
      <c r="AP46" s="70">
        <v>73.900000000000006</v>
      </c>
      <c r="AQ46" s="70">
        <v>83.59</v>
      </c>
      <c r="AR46" s="72"/>
      <c r="AS46" s="72"/>
      <c r="AT46" s="72"/>
      <c r="AU46" s="72"/>
      <c r="AV46" s="72"/>
      <c r="AW46" s="70"/>
      <c r="AX46" s="72"/>
      <c r="AY46" s="72"/>
      <c r="AZ46" s="72"/>
      <c r="BA46" s="72"/>
      <c r="BB46" s="73">
        <f t="shared" si="4"/>
        <v>55</v>
      </c>
    </row>
    <row r="47" spans="1:54" ht="15" customHeight="1">
      <c r="A47" s="58">
        <v>56</v>
      </c>
      <c r="B47" s="78">
        <v>9.24</v>
      </c>
      <c r="C47" s="78">
        <v>18.440000000000001</v>
      </c>
      <c r="D47" s="78">
        <v>28.26</v>
      </c>
      <c r="E47" s="78">
        <v>32.799999999999997</v>
      </c>
      <c r="F47" s="78">
        <v>42.31</v>
      </c>
      <c r="G47" s="78">
        <v>52.49</v>
      </c>
      <c r="H47" s="78">
        <v>58.87</v>
      </c>
      <c r="I47" s="78">
        <v>69.72</v>
      </c>
      <c r="J47" s="78">
        <v>81.36</v>
      </c>
      <c r="K47" s="78">
        <v>93.83</v>
      </c>
      <c r="L47" s="78">
        <v>107.19</v>
      </c>
      <c r="M47" s="78">
        <v>121.5</v>
      </c>
      <c r="N47" s="78">
        <v>136.81</v>
      </c>
      <c r="O47" s="78">
        <v>153.19</v>
      </c>
      <c r="P47" s="78"/>
      <c r="Q47" s="79"/>
      <c r="R47" s="80"/>
      <c r="S47" s="80"/>
      <c r="T47" s="80"/>
      <c r="U47" s="80"/>
      <c r="V47" s="78"/>
      <c r="W47" s="79"/>
      <c r="X47" s="80"/>
      <c r="Y47" s="80"/>
      <c r="Z47" s="80"/>
      <c r="AA47" s="58">
        <v>56</v>
      </c>
      <c r="AB47" s="58">
        <v>56</v>
      </c>
      <c r="AC47" s="78">
        <v>4.76</v>
      </c>
      <c r="AD47" s="78">
        <v>9.57</v>
      </c>
      <c r="AE47" s="78">
        <v>14.8</v>
      </c>
      <c r="AF47" s="78">
        <v>15.76</v>
      </c>
      <c r="AG47" s="78">
        <v>20.53</v>
      </c>
      <c r="AH47" s="78">
        <v>25.71</v>
      </c>
      <c r="AI47" s="78">
        <v>29.12</v>
      </c>
      <c r="AJ47" s="78">
        <v>34.840000000000003</v>
      </c>
      <c r="AK47" s="78">
        <v>41.07</v>
      </c>
      <c r="AL47" s="78">
        <v>47.89</v>
      </c>
      <c r="AM47" s="78">
        <v>55.36</v>
      </c>
      <c r="AN47" s="78">
        <v>63.56</v>
      </c>
      <c r="AO47" s="78">
        <v>72.56</v>
      </c>
      <c r="AP47" s="78">
        <v>82.48</v>
      </c>
      <c r="AQ47" s="78"/>
      <c r="AR47" s="79"/>
      <c r="AS47" s="80"/>
      <c r="AT47" s="80"/>
      <c r="AU47" s="80"/>
      <c r="AV47" s="80"/>
      <c r="AW47" s="78"/>
      <c r="AX47" s="79"/>
      <c r="AY47" s="80"/>
      <c r="AZ47" s="80"/>
      <c r="BA47" s="80"/>
      <c r="BB47" s="58">
        <v>56</v>
      </c>
    </row>
    <row r="48" spans="1:54" ht="15" customHeight="1">
      <c r="A48" s="58">
        <f t="shared" ref="A48:A56" si="7">+A47+1</f>
        <v>57</v>
      </c>
      <c r="B48" s="59">
        <v>10.02</v>
      </c>
      <c r="C48" s="59">
        <v>20.010000000000002</v>
      </c>
      <c r="D48" s="59">
        <v>30.7</v>
      </c>
      <c r="E48" s="59">
        <v>35.659999999999997</v>
      </c>
      <c r="F48" s="59">
        <v>46.04</v>
      </c>
      <c r="G48" s="59">
        <v>57.17</v>
      </c>
      <c r="H48" s="59">
        <v>64.17</v>
      </c>
      <c r="I48" s="59">
        <v>76.05</v>
      </c>
      <c r="J48" s="59">
        <v>88.79</v>
      </c>
      <c r="K48" s="59">
        <v>102.45</v>
      </c>
      <c r="L48" s="59">
        <v>117.09</v>
      </c>
      <c r="M48" s="59">
        <v>132.76</v>
      </c>
      <c r="N48" s="59">
        <v>149.53</v>
      </c>
      <c r="O48" s="59"/>
      <c r="P48" s="59"/>
      <c r="Q48" s="60"/>
      <c r="R48" s="61"/>
      <c r="S48" s="61"/>
      <c r="T48" s="61"/>
      <c r="U48" s="61"/>
      <c r="V48" s="59"/>
      <c r="W48" s="60"/>
      <c r="X48" s="61"/>
      <c r="Y48" s="61"/>
      <c r="Z48" s="61"/>
      <c r="AA48" s="58">
        <f t="shared" ref="AA48:AB56" si="8">+AA47+1</f>
        <v>57</v>
      </c>
      <c r="AB48" s="58">
        <f t="shared" si="8"/>
        <v>57</v>
      </c>
      <c r="AC48" s="59">
        <v>5.28</v>
      </c>
      <c r="AD48" s="59">
        <v>10.61</v>
      </c>
      <c r="AE48" s="59">
        <v>16.420000000000002</v>
      </c>
      <c r="AF48" s="59">
        <v>17.489999999999998</v>
      </c>
      <c r="AG48" s="59">
        <v>22.78</v>
      </c>
      <c r="AH48" s="59">
        <v>28.55</v>
      </c>
      <c r="AI48" s="59">
        <v>32.35</v>
      </c>
      <c r="AJ48" s="59">
        <v>38.72</v>
      </c>
      <c r="AK48" s="59">
        <v>45.69</v>
      </c>
      <c r="AL48" s="59">
        <v>53.33</v>
      </c>
      <c r="AM48" s="59">
        <v>61.71</v>
      </c>
      <c r="AN48" s="59">
        <v>70.930000000000007</v>
      </c>
      <c r="AO48" s="59">
        <v>81.08</v>
      </c>
      <c r="AP48" s="59"/>
      <c r="AQ48" s="59"/>
      <c r="AR48" s="60"/>
      <c r="AS48" s="61"/>
      <c r="AT48" s="61"/>
      <c r="AU48" s="61"/>
      <c r="AV48" s="61"/>
      <c r="AW48" s="59"/>
      <c r="AX48" s="60"/>
      <c r="AY48" s="61"/>
      <c r="AZ48" s="61"/>
      <c r="BA48" s="61"/>
      <c r="BB48" s="58">
        <f t="shared" ref="BB48:BB56" si="9">+BB47+1</f>
        <v>57</v>
      </c>
    </row>
    <row r="49" spans="1:54" ht="15" customHeight="1">
      <c r="A49" s="58">
        <f t="shared" si="7"/>
        <v>58</v>
      </c>
      <c r="B49" s="59">
        <v>10.91</v>
      </c>
      <c r="C49" s="59">
        <v>21.79</v>
      </c>
      <c r="D49" s="59">
        <v>33.46</v>
      </c>
      <c r="E49" s="59">
        <v>38.9</v>
      </c>
      <c r="F49" s="59">
        <v>50.26</v>
      </c>
      <c r="G49" s="59">
        <v>62.45</v>
      </c>
      <c r="H49" s="59">
        <v>70.13</v>
      </c>
      <c r="I49" s="59">
        <v>83.16</v>
      </c>
      <c r="J49" s="59">
        <v>97.14</v>
      </c>
      <c r="K49" s="59">
        <v>112.12</v>
      </c>
      <c r="L49" s="59">
        <v>128.16</v>
      </c>
      <c r="M49" s="59">
        <v>145.34</v>
      </c>
      <c r="N49" s="59"/>
      <c r="O49" s="59"/>
      <c r="P49" s="59"/>
      <c r="Q49" s="60"/>
      <c r="R49" s="61"/>
      <c r="S49" s="61"/>
      <c r="T49" s="61"/>
      <c r="U49" s="61"/>
      <c r="V49" s="59"/>
      <c r="W49" s="60"/>
      <c r="X49" s="61"/>
      <c r="Y49" s="61"/>
      <c r="Z49" s="61"/>
      <c r="AA49" s="58">
        <f t="shared" si="8"/>
        <v>58</v>
      </c>
      <c r="AB49" s="58">
        <f t="shared" si="8"/>
        <v>58</v>
      </c>
      <c r="AC49" s="59">
        <v>5.86</v>
      </c>
      <c r="AD49" s="59">
        <v>11.78</v>
      </c>
      <c r="AE49" s="59">
        <v>18.23</v>
      </c>
      <c r="AF49" s="59">
        <v>19.43</v>
      </c>
      <c r="AG49" s="59">
        <v>25.32</v>
      </c>
      <c r="AH49" s="59">
        <v>31.74</v>
      </c>
      <c r="AI49" s="59">
        <v>35.99</v>
      </c>
      <c r="AJ49" s="59">
        <v>43.12</v>
      </c>
      <c r="AK49" s="59">
        <v>50.93</v>
      </c>
      <c r="AL49" s="59">
        <v>59.51</v>
      </c>
      <c r="AM49" s="59">
        <v>68.95</v>
      </c>
      <c r="AN49" s="59">
        <v>79.349999999999994</v>
      </c>
      <c r="AO49" s="59"/>
      <c r="AP49" s="59"/>
      <c r="AQ49" s="59"/>
      <c r="AR49" s="60"/>
      <c r="AS49" s="61"/>
      <c r="AT49" s="61"/>
      <c r="AU49" s="61"/>
      <c r="AV49" s="61"/>
      <c r="AW49" s="59"/>
      <c r="AX49" s="60"/>
      <c r="AY49" s="61"/>
      <c r="AZ49" s="61"/>
      <c r="BA49" s="61"/>
      <c r="BB49" s="58">
        <f t="shared" si="9"/>
        <v>58</v>
      </c>
    </row>
    <row r="50" spans="1:54" ht="15" customHeight="1">
      <c r="A50" s="58">
        <f t="shared" si="7"/>
        <v>59</v>
      </c>
      <c r="B50" s="59">
        <v>11.91</v>
      </c>
      <c r="C50" s="59">
        <v>23.81</v>
      </c>
      <c r="D50" s="59">
        <v>36.58</v>
      </c>
      <c r="E50" s="59">
        <v>42.56</v>
      </c>
      <c r="F50" s="59">
        <v>55.02</v>
      </c>
      <c r="G50" s="59">
        <v>68.39</v>
      </c>
      <c r="H50" s="59">
        <v>76.84</v>
      </c>
      <c r="I50" s="59">
        <v>91.15</v>
      </c>
      <c r="J50" s="59">
        <v>106.49</v>
      </c>
      <c r="K50" s="59">
        <v>122.93</v>
      </c>
      <c r="L50" s="59">
        <v>140.54</v>
      </c>
      <c r="M50" s="59"/>
      <c r="N50" s="59"/>
      <c r="O50" s="59"/>
      <c r="P50" s="59"/>
      <c r="Q50" s="60"/>
      <c r="R50" s="61"/>
      <c r="S50" s="61"/>
      <c r="T50" s="61"/>
      <c r="U50" s="61"/>
      <c r="V50" s="59"/>
      <c r="W50" s="60"/>
      <c r="X50" s="61"/>
      <c r="Y50" s="61"/>
      <c r="Z50" s="61"/>
      <c r="AA50" s="58">
        <f t="shared" si="8"/>
        <v>59</v>
      </c>
      <c r="AB50" s="58">
        <f t="shared" si="8"/>
        <v>59</v>
      </c>
      <c r="AC50" s="59">
        <v>6.51</v>
      </c>
      <c r="AD50" s="59">
        <v>13.1</v>
      </c>
      <c r="AE50" s="59">
        <v>20.27</v>
      </c>
      <c r="AF50" s="59">
        <v>21.61</v>
      </c>
      <c r="AG50" s="59">
        <v>28.18</v>
      </c>
      <c r="AH50" s="59">
        <v>35.36</v>
      </c>
      <c r="AI50" s="59">
        <v>40.130000000000003</v>
      </c>
      <c r="AJ50" s="59">
        <v>48.13</v>
      </c>
      <c r="AK50" s="59">
        <v>56.91</v>
      </c>
      <c r="AL50" s="59">
        <v>66.59</v>
      </c>
      <c r="AM50" s="59">
        <v>77.239999999999995</v>
      </c>
      <c r="AN50" s="59"/>
      <c r="AO50" s="59"/>
      <c r="AP50" s="59"/>
      <c r="AQ50" s="59"/>
      <c r="AR50" s="60"/>
      <c r="AS50" s="61"/>
      <c r="AT50" s="61"/>
      <c r="AU50" s="61"/>
      <c r="AV50" s="61"/>
      <c r="AW50" s="59"/>
      <c r="AX50" s="60"/>
      <c r="AY50" s="61"/>
      <c r="AZ50" s="61"/>
      <c r="BA50" s="61"/>
      <c r="BB50" s="58">
        <f t="shared" si="9"/>
        <v>59</v>
      </c>
    </row>
    <row r="51" spans="1:54" ht="15" customHeight="1">
      <c r="A51" s="73">
        <f t="shared" si="7"/>
        <v>60</v>
      </c>
      <c r="B51" s="63">
        <v>13.05</v>
      </c>
      <c r="C51" s="63">
        <v>26.1</v>
      </c>
      <c r="D51" s="63">
        <v>40.119999999999997</v>
      </c>
      <c r="E51" s="63">
        <v>46.69</v>
      </c>
      <c r="F51" s="63">
        <v>60.38</v>
      </c>
      <c r="G51" s="63">
        <v>75.09</v>
      </c>
      <c r="H51" s="63">
        <v>84.39</v>
      </c>
      <c r="I51" s="63">
        <v>100.11</v>
      </c>
      <c r="J51" s="63">
        <v>116.97</v>
      </c>
      <c r="K51" s="63">
        <v>135.02000000000001</v>
      </c>
      <c r="L51" s="63"/>
      <c r="M51" s="63"/>
      <c r="N51" s="63"/>
      <c r="O51" s="63"/>
      <c r="P51" s="63"/>
      <c r="Q51" s="64"/>
      <c r="R51" s="65"/>
      <c r="S51" s="65"/>
      <c r="T51" s="65"/>
      <c r="U51" s="65"/>
      <c r="V51" s="63"/>
      <c r="W51" s="64"/>
      <c r="X51" s="65"/>
      <c r="Y51" s="65"/>
      <c r="Z51" s="65"/>
      <c r="AA51" s="73">
        <f t="shared" si="8"/>
        <v>60</v>
      </c>
      <c r="AB51" s="73">
        <f t="shared" si="8"/>
        <v>60</v>
      </c>
      <c r="AC51" s="63">
        <v>7.25</v>
      </c>
      <c r="AD51" s="63">
        <v>14.58</v>
      </c>
      <c r="AE51" s="63">
        <v>22.58</v>
      </c>
      <c r="AF51" s="63">
        <v>24.09</v>
      </c>
      <c r="AG51" s="63">
        <v>31.43</v>
      </c>
      <c r="AH51" s="63">
        <v>39.479999999999997</v>
      </c>
      <c r="AI51" s="63">
        <v>44.85</v>
      </c>
      <c r="AJ51" s="63">
        <v>53.86</v>
      </c>
      <c r="AK51" s="63">
        <v>63.78</v>
      </c>
      <c r="AL51" s="63">
        <v>74.709999999999994</v>
      </c>
      <c r="AM51" s="63"/>
      <c r="AN51" s="63"/>
      <c r="AO51" s="63"/>
      <c r="AP51" s="63"/>
      <c r="AQ51" s="63"/>
      <c r="AR51" s="64"/>
      <c r="AS51" s="65"/>
      <c r="AT51" s="65"/>
      <c r="AU51" s="65"/>
      <c r="AV51" s="65"/>
      <c r="AW51" s="63"/>
      <c r="AX51" s="64"/>
      <c r="AY51" s="65"/>
      <c r="AZ51" s="65"/>
      <c r="BA51" s="65"/>
      <c r="BB51" s="73">
        <f t="shared" si="9"/>
        <v>60</v>
      </c>
    </row>
    <row r="52" spans="1:54" ht="15" customHeight="1">
      <c r="A52" s="58">
        <f t="shared" si="7"/>
        <v>61</v>
      </c>
      <c r="B52" s="70">
        <v>14.34</v>
      </c>
      <c r="C52" s="70">
        <v>28.68</v>
      </c>
      <c r="D52" s="70">
        <v>44.11</v>
      </c>
      <c r="E52" s="70">
        <v>51.35</v>
      </c>
      <c r="F52" s="70">
        <v>66.42</v>
      </c>
      <c r="G52" s="70">
        <v>82.61</v>
      </c>
      <c r="H52" s="70">
        <v>92.84</v>
      </c>
      <c r="I52" s="70">
        <v>110.14</v>
      </c>
      <c r="J52" s="70">
        <v>128.66999999999999</v>
      </c>
      <c r="K52" s="70"/>
      <c r="L52" s="70"/>
      <c r="M52" s="70"/>
      <c r="N52" s="70"/>
      <c r="O52" s="70"/>
      <c r="P52" s="70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58">
        <f t="shared" si="8"/>
        <v>61</v>
      </c>
      <c r="AB52" s="58">
        <f t="shared" si="8"/>
        <v>61</v>
      </c>
      <c r="AC52" s="70">
        <v>8.08</v>
      </c>
      <c r="AD52" s="70">
        <v>16.27</v>
      </c>
      <c r="AE52" s="70">
        <v>25.21</v>
      </c>
      <c r="AF52" s="70">
        <v>26.92</v>
      </c>
      <c r="AG52" s="70">
        <v>35.159999999999997</v>
      </c>
      <c r="AH52" s="70">
        <v>44.21</v>
      </c>
      <c r="AI52" s="70">
        <v>50.29</v>
      </c>
      <c r="AJ52" s="70">
        <v>60.47</v>
      </c>
      <c r="AK52" s="70">
        <v>71.7</v>
      </c>
      <c r="AL52" s="70"/>
      <c r="AM52" s="70"/>
      <c r="AN52" s="70"/>
      <c r="AO52" s="70"/>
      <c r="AP52" s="70"/>
      <c r="AQ52" s="70"/>
      <c r="AR52" s="71"/>
      <c r="AS52" s="71"/>
      <c r="AT52" s="71"/>
      <c r="AU52" s="71"/>
      <c r="AV52" s="71"/>
      <c r="AW52" s="70"/>
      <c r="AX52" s="71"/>
      <c r="AY52" s="71"/>
      <c r="AZ52" s="71"/>
      <c r="BA52" s="71"/>
      <c r="BB52" s="58">
        <f t="shared" si="9"/>
        <v>61</v>
      </c>
    </row>
    <row r="53" spans="1:54" ht="15" customHeight="1">
      <c r="A53" s="58">
        <f t="shared" si="7"/>
        <v>62</v>
      </c>
      <c r="B53" s="70">
        <v>15.8</v>
      </c>
      <c r="C53" s="70">
        <v>31.6</v>
      </c>
      <c r="D53" s="70">
        <v>48.61</v>
      </c>
      <c r="E53" s="70">
        <v>56.59</v>
      </c>
      <c r="F53" s="70">
        <v>73.209999999999994</v>
      </c>
      <c r="G53" s="70">
        <v>91.05</v>
      </c>
      <c r="H53" s="70">
        <v>102.31</v>
      </c>
      <c r="I53" s="70">
        <v>121.35</v>
      </c>
      <c r="J53" s="70"/>
      <c r="K53" s="70"/>
      <c r="L53" s="70"/>
      <c r="M53" s="70"/>
      <c r="N53" s="70"/>
      <c r="O53" s="70"/>
      <c r="P53" s="70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58">
        <f t="shared" si="8"/>
        <v>62</v>
      </c>
      <c r="AB53" s="58">
        <f t="shared" si="8"/>
        <v>62</v>
      </c>
      <c r="AC53" s="70">
        <v>9.0299999999999994</v>
      </c>
      <c r="AD53" s="70">
        <v>18.2</v>
      </c>
      <c r="AE53" s="70">
        <v>28.22</v>
      </c>
      <c r="AF53" s="70">
        <v>30.17</v>
      </c>
      <c r="AG53" s="70">
        <v>39.46</v>
      </c>
      <c r="AH53" s="70">
        <v>49.68</v>
      </c>
      <c r="AI53" s="70">
        <v>56.58</v>
      </c>
      <c r="AJ53" s="70">
        <v>68.12</v>
      </c>
      <c r="AK53" s="70"/>
      <c r="AL53" s="70"/>
      <c r="AM53" s="70"/>
      <c r="AN53" s="70"/>
      <c r="AO53" s="70"/>
      <c r="AP53" s="70"/>
      <c r="AQ53" s="70"/>
      <c r="AR53" s="71"/>
      <c r="AS53" s="71"/>
      <c r="AT53" s="71"/>
      <c r="AU53" s="71"/>
      <c r="AV53" s="71"/>
      <c r="AW53" s="70"/>
      <c r="AX53" s="71"/>
      <c r="AY53" s="71"/>
      <c r="AZ53" s="71"/>
      <c r="BA53" s="71"/>
      <c r="BB53" s="58">
        <f t="shared" si="9"/>
        <v>62</v>
      </c>
    </row>
    <row r="54" spans="1:54" ht="15" customHeight="1">
      <c r="A54" s="58">
        <f t="shared" si="7"/>
        <v>63</v>
      </c>
      <c r="B54" s="70">
        <v>17.440000000000001</v>
      </c>
      <c r="C54" s="70">
        <v>34.89</v>
      </c>
      <c r="D54" s="70">
        <v>53.67</v>
      </c>
      <c r="E54" s="70">
        <v>62.48</v>
      </c>
      <c r="F54" s="70">
        <v>80.819999999999993</v>
      </c>
      <c r="G54" s="70">
        <v>100.5</v>
      </c>
      <c r="H54" s="70">
        <v>112.9</v>
      </c>
      <c r="I54" s="70"/>
      <c r="J54" s="70"/>
      <c r="K54" s="70"/>
      <c r="L54" s="70"/>
      <c r="M54" s="70"/>
      <c r="N54" s="70"/>
      <c r="O54" s="70"/>
      <c r="P54" s="70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58">
        <f t="shared" si="8"/>
        <v>63</v>
      </c>
      <c r="AB54" s="58">
        <f t="shared" si="8"/>
        <v>63</v>
      </c>
      <c r="AC54" s="70">
        <v>10.130000000000001</v>
      </c>
      <c r="AD54" s="70">
        <v>20.43</v>
      </c>
      <c r="AE54" s="70">
        <v>31.72</v>
      </c>
      <c r="AF54" s="70">
        <v>33.94</v>
      </c>
      <c r="AG54" s="70">
        <v>44.45</v>
      </c>
      <c r="AH54" s="70">
        <v>56.04</v>
      </c>
      <c r="AI54" s="70">
        <v>63.91</v>
      </c>
      <c r="AJ54" s="70"/>
      <c r="AK54" s="70"/>
      <c r="AL54" s="70"/>
      <c r="AM54" s="70"/>
      <c r="AN54" s="70"/>
      <c r="AO54" s="70"/>
      <c r="AP54" s="70"/>
      <c r="AQ54" s="70"/>
      <c r="AR54" s="71"/>
      <c r="AS54" s="71"/>
      <c r="AT54" s="71"/>
      <c r="AU54" s="71"/>
      <c r="AV54" s="71"/>
      <c r="AW54" s="70"/>
      <c r="AX54" s="71"/>
      <c r="AY54" s="71"/>
      <c r="AZ54" s="71"/>
      <c r="BA54" s="71"/>
      <c r="BB54" s="58">
        <f t="shared" si="9"/>
        <v>63</v>
      </c>
    </row>
    <row r="55" spans="1:54" ht="15" customHeight="1">
      <c r="A55" s="58">
        <f t="shared" si="7"/>
        <v>64</v>
      </c>
      <c r="B55" s="70">
        <v>19.29</v>
      </c>
      <c r="C55" s="70">
        <v>38.6</v>
      </c>
      <c r="D55" s="70">
        <v>59.36</v>
      </c>
      <c r="E55" s="70">
        <v>69.099999999999994</v>
      </c>
      <c r="F55" s="70">
        <v>89.36</v>
      </c>
      <c r="G55" s="70">
        <v>111.08</v>
      </c>
      <c r="H55" s="70"/>
      <c r="I55" s="70"/>
      <c r="J55" s="70"/>
      <c r="K55" s="70"/>
      <c r="L55" s="70"/>
      <c r="M55" s="70"/>
      <c r="N55" s="70"/>
      <c r="O55" s="70"/>
      <c r="P55" s="70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58">
        <f t="shared" si="8"/>
        <v>64</v>
      </c>
      <c r="AB55" s="58">
        <f t="shared" si="8"/>
        <v>64</v>
      </c>
      <c r="AC55" s="70">
        <v>11.41</v>
      </c>
      <c r="AD55" s="70">
        <v>23.02</v>
      </c>
      <c r="AE55" s="70">
        <v>35.79</v>
      </c>
      <c r="AF55" s="70">
        <v>38.35</v>
      </c>
      <c r="AG55" s="70">
        <v>50.29</v>
      </c>
      <c r="AH55" s="70">
        <v>63.46</v>
      </c>
      <c r="AI55" s="70"/>
      <c r="AJ55" s="70"/>
      <c r="AK55" s="70"/>
      <c r="AL55" s="70"/>
      <c r="AM55" s="70"/>
      <c r="AN55" s="70"/>
      <c r="AO55" s="70"/>
      <c r="AP55" s="70"/>
      <c r="AQ55" s="70"/>
      <c r="AR55" s="71"/>
      <c r="AS55" s="71"/>
      <c r="AT55" s="71"/>
      <c r="AU55" s="71"/>
      <c r="AV55" s="71"/>
      <c r="AW55" s="70"/>
      <c r="AX55" s="71"/>
      <c r="AY55" s="71"/>
      <c r="AZ55" s="71"/>
      <c r="BA55" s="71"/>
      <c r="BB55" s="58">
        <f t="shared" si="9"/>
        <v>64</v>
      </c>
    </row>
    <row r="56" spans="1:54" ht="15" customHeight="1">
      <c r="A56" s="81">
        <f t="shared" si="7"/>
        <v>65</v>
      </c>
      <c r="B56" s="82">
        <v>21.38</v>
      </c>
      <c r="C56" s="82">
        <v>42.77</v>
      </c>
      <c r="D56" s="82">
        <v>65.760000000000005</v>
      </c>
      <c r="E56" s="82">
        <v>76.53</v>
      </c>
      <c r="F56" s="82">
        <v>98.93</v>
      </c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1">
        <f t="shared" si="8"/>
        <v>65</v>
      </c>
      <c r="AB56" s="81">
        <f t="shared" si="8"/>
        <v>65</v>
      </c>
      <c r="AC56" s="82">
        <v>12.91</v>
      </c>
      <c r="AD56" s="82">
        <v>26.07</v>
      </c>
      <c r="AE56" s="82">
        <v>40.58</v>
      </c>
      <c r="AF56" s="82">
        <v>43.53</v>
      </c>
      <c r="AG56" s="82">
        <v>57.12</v>
      </c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3"/>
      <c r="AS56" s="83"/>
      <c r="AT56" s="83"/>
      <c r="AU56" s="83"/>
      <c r="AV56" s="83"/>
      <c r="AW56" s="82"/>
      <c r="AX56" s="83"/>
      <c r="AY56" s="83"/>
      <c r="AZ56" s="83"/>
      <c r="BA56" s="83"/>
      <c r="BB56" s="81">
        <f t="shared" si="9"/>
        <v>65</v>
      </c>
    </row>
    <row r="57" spans="1:54" ht="15" customHeight="1">
      <c r="AC57" s="84"/>
      <c r="AD57" s="84"/>
      <c r="AE57" s="84"/>
      <c r="AF57" s="84"/>
    </row>
    <row r="58" spans="1:54" ht="15" customHeight="1">
      <c r="A58" s="85"/>
      <c r="AA58" s="86" t="s">
        <v>103</v>
      </c>
      <c r="AB58" s="85"/>
      <c r="AC58" s="84"/>
      <c r="AD58" s="84"/>
      <c r="AE58" s="84"/>
      <c r="AF58" s="84"/>
      <c r="BB58" s="86" t="s">
        <v>103</v>
      </c>
    </row>
    <row r="59" spans="1:54" ht="15" customHeight="1">
      <c r="AC59" s="84"/>
      <c r="AD59" s="84"/>
      <c r="AE59" s="84"/>
      <c r="AF59" s="84"/>
    </row>
    <row r="60" spans="1:54" ht="15" customHeight="1">
      <c r="AC60" s="84"/>
      <c r="AD60" s="84"/>
      <c r="AE60" s="84"/>
      <c r="AF60" s="84"/>
    </row>
    <row r="61" spans="1:54" ht="15" customHeight="1">
      <c r="AC61" s="84"/>
      <c r="AD61" s="84"/>
      <c r="AE61" s="84"/>
      <c r="AF61" s="84"/>
    </row>
    <row r="62" spans="1:54" ht="15" customHeight="1">
      <c r="AC62" s="84"/>
      <c r="AD62" s="84"/>
      <c r="AE62" s="84"/>
      <c r="AF62" s="84"/>
    </row>
    <row r="63" spans="1:54" ht="15" customHeight="1">
      <c r="AC63" s="84"/>
      <c r="AD63" s="84"/>
      <c r="AE63" s="84"/>
      <c r="AF63" s="84"/>
    </row>
    <row r="64" spans="1:54" ht="15" customHeight="1">
      <c r="AC64" s="84"/>
      <c r="AD64" s="84"/>
      <c r="AE64" s="84"/>
      <c r="AF64" s="84"/>
    </row>
    <row r="65" spans="29:32" ht="15" customHeight="1">
      <c r="AC65" s="84"/>
      <c r="AD65" s="84"/>
      <c r="AE65" s="84"/>
      <c r="AF65" s="84"/>
    </row>
    <row r="66" spans="29:32" ht="15" customHeight="1">
      <c r="AC66" s="84"/>
      <c r="AD66" s="84"/>
      <c r="AE66" s="84"/>
      <c r="AF66" s="84"/>
    </row>
    <row r="67" spans="29:32" ht="15" customHeight="1">
      <c r="AC67" s="84"/>
      <c r="AD67" s="84"/>
      <c r="AE67" s="84"/>
      <c r="AF67" s="84"/>
    </row>
    <row r="68" spans="29:32" ht="15" customHeight="1">
      <c r="AC68" s="84"/>
      <c r="AD68" s="84"/>
      <c r="AE68" s="84"/>
      <c r="AF68" s="84"/>
    </row>
    <row r="69" spans="29:32" ht="15" customHeight="1">
      <c r="AC69" s="84"/>
      <c r="AD69" s="84"/>
      <c r="AE69" s="84"/>
      <c r="AF69" s="84"/>
    </row>
    <row r="70" spans="29:32" ht="9.9499999999999993" customHeight="1">
      <c r="AC70" s="84"/>
      <c r="AD70" s="84"/>
      <c r="AE70" s="84"/>
      <c r="AF70" s="84"/>
    </row>
    <row r="71" spans="29:32" ht="9.9499999999999993" customHeight="1">
      <c r="AC71" s="84"/>
      <c r="AD71" s="84"/>
      <c r="AE71" s="84"/>
      <c r="AF71" s="84"/>
    </row>
    <row r="72" spans="29:32" ht="9.9499999999999993" customHeight="1">
      <c r="AC72" s="84"/>
      <c r="AD72" s="84"/>
      <c r="AE72" s="84"/>
      <c r="AF72" s="84"/>
    </row>
    <row r="73" spans="29:32" ht="9.9499999999999993" customHeight="1">
      <c r="AC73" s="84"/>
      <c r="AD73" s="84"/>
      <c r="AE73" s="84"/>
      <c r="AF73" s="84"/>
    </row>
    <row r="74" spans="29:32" ht="9.9499999999999993" customHeight="1">
      <c r="AC74" s="84"/>
      <c r="AD74" s="84"/>
      <c r="AE74" s="84"/>
      <c r="AF74" s="84"/>
    </row>
    <row r="75" spans="29:32" ht="9.9499999999999993" customHeight="1">
      <c r="AC75" s="84"/>
      <c r="AD75" s="84"/>
      <c r="AE75" s="84"/>
      <c r="AF75" s="84"/>
    </row>
    <row r="76" spans="29:32" ht="9.9499999999999993" customHeight="1">
      <c r="AC76" s="84"/>
      <c r="AD76" s="84"/>
      <c r="AE76" s="84"/>
      <c r="AF76" s="84"/>
    </row>
    <row r="77" spans="29:32" ht="9.9499999999999993" customHeight="1">
      <c r="AC77" s="84"/>
      <c r="AD77" s="84"/>
      <c r="AE77" s="84"/>
      <c r="AF77" s="84"/>
    </row>
    <row r="78" spans="29:32" ht="9.9499999999999993" customHeight="1">
      <c r="AC78" s="84"/>
      <c r="AD78" s="84"/>
      <c r="AE78" s="84"/>
      <c r="AF78" s="84"/>
    </row>
    <row r="79" spans="29:32" ht="9.9499999999999993" customHeight="1">
      <c r="AC79" s="84"/>
      <c r="AD79" s="84"/>
      <c r="AE79" s="84"/>
      <c r="AF79" s="84"/>
    </row>
    <row r="80" spans="29:32" ht="9.9499999999999993" customHeight="1">
      <c r="AC80" s="84"/>
      <c r="AD80" s="84"/>
      <c r="AE80" s="84"/>
      <c r="AF80" s="84"/>
    </row>
    <row r="81" spans="29:32" ht="9.9499999999999993" customHeight="1">
      <c r="AC81" s="84"/>
      <c r="AD81" s="84"/>
      <c r="AE81" s="84"/>
      <c r="AF81" s="84"/>
    </row>
    <row r="82" spans="29:32" ht="9.9499999999999993" customHeight="1">
      <c r="AC82" s="84"/>
      <c r="AD82" s="84"/>
      <c r="AE82" s="84"/>
      <c r="AF82" s="84"/>
    </row>
    <row r="83" spans="29:32" ht="9.9499999999999993" customHeight="1">
      <c r="AC83" s="84"/>
      <c r="AD83" s="84"/>
      <c r="AE83" s="84"/>
      <c r="AF83" s="84"/>
    </row>
    <row r="84" spans="29:32" ht="9.9499999999999993" customHeight="1">
      <c r="AC84" s="84"/>
      <c r="AD84" s="84"/>
      <c r="AE84" s="84"/>
      <c r="AF84" s="84"/>
    </row>
    <row r="85" spans="29:32" ht="9.9499999999999993" customHeight="1">
      <c r="AC85" s="84"/>
      <c r="AD85" s="84"/>
      <c r="AE85" s="84"/>
      <c r="AF85" s="84"/>
    </row>
    <row r="86" spans="29:32" ht="9.9499999999999993" customHeight="1">
      <c r="AC86" s="84"/>
      <c r="AD86" s="84"/>
      <c r="AE86" s="84"/>
      <c r="AF86" s="84"/>
    </row>
    <row r="87" spans="29:32" ht="9.9499999999999993" customHeight="1">
      <c r="AC87" s="84"/>
      <c r="AD87" s="84"/>
      <c r="AE87" s="84"/>
      <c r="AF87" s="84"/>
    </row>
    <row r="88" spans="29:32" ht="9.9499999999999993" customHeight="1">
      <c r="AC88" s="84"/>
      <c r="AD88" s="84"/>
      <c r="AE88" s="84"/>
      <c r="AF88" s="84"/>
    </row>
    <row r="89" spans="29:32" ht="9.9499999999999993" customHeight="1">
      <c r="AC89" s="84"/>
      <c r="AD89" s="84"/>
      <c r="AE89" s="84"/>
      <c r="AF89" s="84"/>
    </row>
    <row r="90" spans="29:32" ht="9.9499999999999993" customHeight="1">
      <c r="AC90" s="84"/>
      <c r="AD90" s="84"/>
      <c r="AE90" s="84"/>
      <c r="AF90" s="84"/>
    </row>
    <row r="91" spans="29:32" ht="9.9499999999999993" customHeight="1">
      <c r="AC91" s="84"/>
      <c r="AD91" s="84"/>
      <c r="AE91" s="84"/>
      <c r="AF91" s="84"/>
    </row>
    <row r="92" spans="29:32" ht="9.9499999999999993" customHeight="1">
      <c r="AC92" s="84"/>
      <c r="AD92" s="84"/>
      <c r="AE92" s="84"/>
      <c r="AF92" s="84"/>
    </row>
    <row r="93" spans="29:32" ht="9.9499999999999993" customHeight="1">
      <c r="AC93" s="84"/>
      <c r="AD93" s="84"/>
      <c r="AE93" s="84"/>
      <c r="AF93" s="84"/>
    </row>
    <row r="94" spans="29:32" ht="9.9499999999999993" customHeight="1"/>
    <row r="95" spans="29:32" ht="9.9499999999999993" customHeight="1">
      <c r="AC95" s="84"/>
      <c r="AD95" s="84"/>
      <c r="AE95" s="84"/>
      <c r="AF95" s="84"/>
    </row>
    <row r="96" spans="29:32" ht="9.9499999999999993" customHeight="1">
      <c r="AC96" s="84"/>
      <c r="AD96" s="84"/>
      <c r="AE96" s="84"/>
      <c r="AF96" s="84"/>
    </row>
    <row r="97" spans="29:32" ht="9.9499999999999993" customHeight="1">
      <c r="AC97" s="84"/>
      <c r="AD97" s="84"/>
      <c r="AE97" s="84"/>
      <c r="AF97" s="84"/>
    </row>
    <row r="98" spans="29:32" ht="9.9499999999999993" customHeight="1">
      <c r="AC98" s="84"/>
      <c r="AD98" s="84"/>
      <c r="AE98" s="84"/>
      <c r="AF98" s="84"/>
    </row>
    <row r="99" spans="29:32" ht="9.9499999999999993" customHeight="1">
      <c r="AC99" s="84"/>
      <c r="AD99" s="84"/>
      <c r="AE99" s="84"/>
      <c r="AF99" s="84"/>
    </row>
    <row r="100" spans="29:32" ht="9.9499999999999993" customHeight="1">
      <c r="AC100" s="84"/>
      <c r="AD100" s="84"/>
      <c r="AE100" s="84"/>
      <c r="AF100" s="84"/>
    </row>
    <row r="101" spans="29:32" ht="9.9499999999999993" customHeight="1">
      <c r="AC101" s="84"/>
      <c r="AD101" s="84"/>
      <c r="AE101" s="84"/>
      <c r="AF101" s="84"/>
    </row>
    <row r="102" spans="29:32" ht="9.9499999999999993" customHeight="1">
      <c r="AC102" s="84"/>
      <c r="AD102" s="84"/>
      <c r="AE102" s="84"/>
      <c r="AF102" s="84"/>
    </row>
    <row r="103" spans="29:32" ht="9.9499999999999993" customHeight="1">
      <c r="AC103" s="84"/>
      <c r="AD103" s="84"/>
      <c r="AE103" s="84"/>
      <c r="AF103" s="84"/>
    </row>
    <row r="104" spans="29:32" ht="9.9499999999999993" customHeight="1">
      <c r="AC104" s="84"/>
      <c r="AD104" s="84"/>
      <c r="AE104" s="84"/>
      <c r="AF104" s="84"/>
    </row>
    <row r="105" spans="29:32" ht="9.9499999999999993" customHeight="1">
      <c r="AC105" s="84"/>
      <c r="AD105" s="84"/>
      <c r="AE105" s="84"/>
      <c r="AF105" s="84"/>
    </row>
    <row r="106" spans="29:32" ht="9.9499999999999993" customHeight="1">
      <c r="AC106" s="84"/>
      <c r="AD106" s="84"/>
      <c r="AE106" s="84"/>
      <c r="AF106" s="84"/>
    </row>
    <row r="107" spans="29:32" ht="9.9499999999999993" customHeight="1">
      <c r="AC107" s="84"/>
      <c r="AD107" s="84"/>
      <c r="AE107" s="84"/>
      <c r="AF107" s="84"/>
    </row>
    <row r="108" spans="29:32" ht="9.9499999999999993" customHeight="1">
      <c r="AC108" s="84"/>
      <c r="AD108" s="84"/>
      <c r="AE108" s="84"/>
      <c r="AF108" s="84"/>
    </row>
    <row r="109" spans="29:32" ht="9.9499999999999993" customHeight="1">
      <c r="AC109" s="84"/>
      <c r="AD109" s="84"/>
      <c r="AE109" s="84"/>
      <c r="AF109" s="84"/>
    </row>
    <row r="110" spans="29:32" ht="9.9499999999999993" customHeight="1">
      <c r="AC110" s="84"/>
      <c r="AD110" s="84"/>
      <c r="AE110" s="84"/>
      <c r="AF110" s="84"/>
    </row>
    <row r="111" spans="29:32" ht="9.9499999999999993" customHeight="1">
      <c r="AC111" s="84"/>
      <c r="AD111" s="84"/>
      <c r="AE111" s="84"/>
      <c r="AF111" s="84"/>
    </row>
    <row r="112" spans="29:32" ht="9.9499999999999993" customHeight="1">
      <c r="AC112" s="84"/>
      <c r="AD112" s="84"/>
      <c r="AE112" s="84"/>
      <c r="AF112" s="84"/>
    </row>
    <row r="113" spans="29:32" ht="9.9499999999999993" customHeight="1">
      <c r="AC113" s="84"/>
      <c r="AD113" s="84"/>
      <c r="AE113" s="84"/>
      <c r="AF113" s="84"/>
    </row>
    <row r="114" spans="29:32" ht="9.9499999999999993" customHeight="1">
      <c r="AC114" s="84"/>
      <c r="AD114" s="84"/>
      <c r="AE114" s="84"/>
      <c r="AF114" s="84"/>
    </row>
    <row r="115" spans="29:32" ht="9.9499999999999993" customHeight="1">
      <c r="AC115" s="84"/>
      <c r="AD115" s="84"/>
      <c r="AE115" s="84"/>
      <c r="AF115" s="84"/>
    </row>
    <row r="116" spans="29:32" ht="9.9499999999999993" customHeight="1">
      <c r="AC116" s="84"/>
      <c r="AD116" s="84"/>
      <c r="AE116" s="84"/>
      <c r="AF116" s="84"/>
    </row>
    <row r="117" spans="29:32" ht="9.9499999999999993" customHeight="1">
      <c r="AC117" s="84"/>
      <c r="AD117" s="84"/>
      <c r="AE117" s="84"/>
      <c r="AF117" s="84"/>
    </row>
    <row r="118" spans="29:32" ht="9.9499999999999993" customHeight="1">
      <c r="AC118" s="84"/>
      <c r="AD118" s="84"/>
      <c r="AE118" s="84"/>
      <c r="AF118" s="84"/>
    </row>
    <row r="119" spans="29:32" ht="9.9499999999999993" customHeight="1">
      <c r="AC119" s="84"/>
      <c r="AD119" s="84"/>
      <c r="AE119" s="84"/>
      <c r="AF119" s="84"/>
    </row>
    <row r="120" spans="29:32" ht="9.9499999999999993" customHeight="1">
      <c r="AC120" s="84"/>
      <c r="AD120" s="84"/>
      <c r="AE120" s="84"/>
      <c r="AF120" s="84"/>
    </row>
    <row r="121" spans="29:32" ht="9.9499999999999993" customHeight="1">
      <c r="AC121" s="84"/>
      <c r="AD121" s="84"/>
      <c r="AE121" s="84"/>
      <c r="AF121" s="84"/>
    </row>
    <row r="122" spans="29:32" ht="9.9499999999999993" customHeight="1">
      <c r="AC122" s="84"/>
      <c r="AD122" s="84"/>
      <c r="AE122" s="84"/>
      <c r="AF122" s="84"/>
    </row>
    <row r="123" spans="29:32" ht="9.9499999999999993" customHeight="1">
      <c r="AC123" s="84"/>
      <c r="AD123" s="84"/>
      <c r="AE123" s="84"/>
      <c r="AF123" s="84"/>
    </row>
    <row r="124" spans="29:32" ht="9.9499999999999993" customHeight="1">
      <c r="AC124" s="84"/>
      <c r="AD124" s="84"/>
      <c r="AE124" s="84"/>
      <c r="AF124" s="84"/>
    </row>
    <row r="125" spans="29:32" ht="9.9499999999999993" customHeight="1">
      <c r="AC125" s="84"/>
      <c r="AD125" s="84"/>
      <c r="AE125" s="84"/>
      <c r="AF125" s="84"/>
    </row>
    <row r="126" spans="29:32" ht="9.9499999999999993" customHeight="1">
      <c r="AC126" s="84"/>
      <c r="AD126" s="84"/>
      <c r="AE126" s="84"/>
      <c r="AF126" s="84"/>
    </row>
    <row r="127" spans="29:32" ht="9.9499999999999993" customHeight="1">
      <c r="AC127" s="84"/>
      <c r="AD127" s="84"/>
      <c r="AE127" s="84"/>
      <c r="AF127" s="84"/>
    </row>
    <row r="128" spans="29:32" ht="9.9499999999999993" customHeight="1">
      <c r="AC128" s="84"/>
      <c r="AD128" s="84"/>
      <c r="AE128" s="84"/>
      <c r="AF128" s="84"/>
    </row>
    <row r="129" spans="29:32" ht="9.9499999999999993" customHeight="1">
      <c r="AC129" s="84"/>
      <c r="AD129" s="84"/>
      <c r="AE129" s="84"/>
      <c r="AF129" s="84"/>
    </row>
    <row r="130" spans="29:32" ht="9.9499999999999993" customHeight="1">
      <c r="AC130" s="84"/>
      <c r="AD130" s="84"/>
      <c r="AE130" s="84"/>
      <c r="AF130" s="84"/>
    </row>
    <row r="131" spans="29:32" ht="9.9499999999999993" customHeight="1">
      <c r="AC131" s="84"/>
      <c r="AD131" s="84"/>
      <c r="AE131" s="84"/>
      <c r="AF131" s="84"/>
    </row>
    <row r="132" spans="29:32" ht="9.9499999999999993" customHeight="1">
      <c r="AC132" s="84"/>
      <c r="AD132" s="84"/>
      <c r="AE132" s="84"/>
      <c r="AF132" s="84"/>
    </row>
    <row r="133" spans="29:32" ht="9.9499999999999993" customHeight="1">
      <c r="AC133" s="84"/>
      <c r="AD133" s="84"/>
      <c r="AE133" s="84"/>
      <c r="AF133" s="84"/>
    </row>
    <row r="134" spans="29:32" ht="9.9499999999999993" customHeight="1">
      <c r="AC134" s="84"/>
      <c r="AD134" s="84"/>
      <c r="AE134" s="84"/>
      <c r="AF134" s="84"/>
    </row>
    <row r="135" spans="29:32" ht="9.9499999999999993" customHeight="1">
      <c r="AC135" s="84"/>
      <c r="AD135" s="84"/>
      <c r="AE135" s="84"/>
      <c r="AF135" s="84"/>
    </row>
    <row r="136" spans="29:32" ht="9.9499999999999993" customHeight="1">
      <c r="AC136" s="84"/>
      <c r="AD136" s="84"/>
      <c r="AE136" s="84"/>
      <c r="AF136" s="84"/>
    </row>
    <row r="137" spans="29:32" ht="9.9499999999999993" customHeight="1">
      <c r="AC137" s="84"/>
      <c r="AD137" s="84"/>
      <c r="AE137" s="84"/>
      <c r="AF137" s="84"/>
    </row>
    <row r="138" spans="29:32" ht="9.9499999999999993" customHeight="1">
      <c r="AC138" s="84"/>
      <c r="AD138" s="84"/>
      <c r="AE138" s="84"/>
      <c r="AF138" s="84"/>
    </row>
    <row r="139" spans="29:32" ht="9.9499999999999993" customHeight="1">
      <c r="AC139" s="84"/>
      <c r="AD139" s="84"/>
      <c r="AE139" s="84"/>
      <c r="AF139" s="84"/>
    </row>
  </sheetData>
  <sheetProtection sheet="1" objects="1" scenarios="1"/>
  <mergeCells count="18">
    <mergeCell ref="A1:AA1"/>
    <mergeCell ref="AB1:BB1"/>
    <mergeCell ref="A2:AA2"/>
    <mergeCell ref="AB2:BB2"/>
    <mergeCell ref="A3:AA3"/>
    <mergeCell ref="AB3:BB3"/>
    <mergeCell ref="BB7:BB8"/>
    <mergeCell ref="A4:AA4"/>
    <mergeCell ref="AB4:BB4"/>
    <mergeCell ref="A5:Z5"/>
    <mergeCell ref="AB5:BA5"/>
    <mergeCell ref="A6:AA6"/>
    <mergeCell ref="AB6:BB6"/>
    <mergeCell ref="A7:A8"/>
    <mergeCell ref="B7:Z7"/>
    <mergeCell ref="AA7:AA8"/>
    <mergeCell ref="AB7:AB8"/>
    <mergeCell ref="AC7:BA7"/>
  </mergeCells>
  <pageMargins left="0.70866141732283472" right="0.23622047244094491" top="0.37" bottom="0.23622047244094491" header="0.4" footer="0.19685039370078741"/>
  <pageSetup paperSize="9" scale="57" fitToWidth="75" orientation="landscape" r:id="rId1"/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2:V25"/>
  <sheetViews>
    <sheetView workbookViewId="0">
      <selection activeCell="G5" sqref="G5"/>
    </sheetView>
  </sheetViews>
  <sheetFormatPr defaultRowHeight="15"/>
  <cols>
    <col min="1" max="1" width="13.85546875" bestFit="1" customWidth="1"/>
    <col min="2" max="2" width="14.28515625" bestFit="1" customWidth="1"/>
    <col min="4" max="4" width="9.42578125" bestFit="1" customWidth="1"/>
    <col min="5" max="5" width="11.140625" bestFit="1" customWidth="1"/>
    <col min="10" max="11" width="9.42578125" bestFit="1" customWidth="1"/>
    <col min="12" max="12" width="10" bestFit="1" customWidth="1"/>
    <col min="16" max="16" width="34.42578125" bestFit="1" customWidth="1"/>
    <col min="17" max="17" width="13.85546875" customWidth="1"/>
  </cols>
  <sheetData>
    <row r="2" spans="1:22">
      <c r="A2" t="s">
        <v>32</v>
      </c>
      <c r="B2">
        <f>'Member Input'!B23</f>
        <v>1</v>
      </c>
      <c r="D2" t="s">
        <v>26</v>
      </c>
    </row>
    <row r="3" spans="1:22">
      <c r="A3" t="s">
        <v>0</v>
      </c>
      <c r="B3" s="35" t="str">
        <f>VLOOKUP(B2,$O$5:$V$5,3,0)</f>
        <v>SP GMRTA</v>
      </c>
      <c r="D3" t="s">
        <v>25</v>
      </c>
      <c r="E3" t="s">
        <v>11</v>
      </c>
      <c r="F3" t="s">
        <v>27</v>
      </c>
      <c r="G3" t="s">
        <v>28</v>
      </c>
      <c r="O3" t="s">
        <v>31</v>
      </c>
      <c r="P3" s="37" t="s">
        <v>58</v>
      </c>
    </row>
    <row r="4" spans="1:22">
      <c r="A4" t="s">
        <v>1</v>
      </c>
      <c r="B4" s="2">
        <v>0.1</v>
      </c>
      <c r="D4" s="33" t="str">
        <f>'Member Input'!$B$21</f>
        <v>ชาย</v>
      </c>
      <c r="E4" s="33">
        <f ca="1">'Member Input'!$B$20</f>
        <v>42</v>
      </c>
      <c r="F4" s="33">
        <f>'Member Input'!$B$27</f>
        <v>9</v>
      </c>
      <c r="G4" s="33">
        <f>IF(D4="ชาย",-12,52)</f>
        <v>-12</v>
      </c>
      <c r="I4" t="s">
        <v>15</v>
      </c>
      <c r="J4">
        <v>1</v>
      </c>
      <c r="O4" s="32" t="s">
        <v>32</v>
      </c>
      <c r="P4" s="32" t="s">
        <v>33</v>
      </c>
      <c r="Q4" s="32" t="s">
        <v>0</v>
      </c>
      <c r="R4" s="38" t="s">
        <v>3</v>
      </c>
      <c r="S4" s="38" t="s">
        <v>4</v>
      </c>
      <c r="T4" s="38" t="s">
        <v>5</v>
      </c>
      <c r="U4" s="38" t="s">
        <v>6</v>
      </c>
      <c r="V4" s="39" t="s">
        <v>29</v>
      </c>
    </row>
    <row r="5" spans="1:22">
      <c r="A5" t="s">
        <v>3</v>
      </c>
      <c r="B5" s="41">
        <f>VLOOKUP($B$2,$O$5:$V$5,4,0)</f>
        <v>1</v>
      </c>
      <c r="D5" s="31">
        <f ca="1">IFERROR(HLOOKUP($B$2,$J$4:$M$9,$I5,0),0)*$B5</f>
        <v>25.03</v>
      </c>
      <c r="I5">
        <v>2</v>
      </c>
      <c r="J5" s="31">
        <f ca="1">INDEX('Life plan1'!$A:$AE,$E$4+$G$4,$F$4+1)</f>
        <v>25.03</v>
      </c>
      <c r="K5" s="31"/>
      <c r="L5" s="31"/>
      <c r="M5" s="31"/>
      <c r="O5" s="32">
        <v>1</v>
      </c>
      <c r="P5" s="44" t="s">
        <v>34</v>
      </c>
      <c r="Q5" s="44" t="s">
        <v>18</v>
      </c>
      <c r="R5" s="45">
        <v>1</v>
      </c>
      <c r="S5" s="45">
        <v>1</v>
      </c>
      <c r="T5" s="45">
        <v>0</v>
      </c>
      <c r="U5" s="45">
        <v>0</v>
      </c>
      <c r="V5" s="46">
        <v>0</v>
      </c>
    </row>
    <row r="6" spans="1:22">
      <c r="A6" t="s">
        <v>4</v>
      </c>
      <c r="B6" s="41">
        <f>VLOOKUP($B$2,$O$5:$V$5,5,0)</f>
        <v>1</v>
      </c>
      <c r="D6" s="31">
        <f t="shared" ref="D6:D9" ca="1" si="0">IFERROR(HLOOKUP($B$2,$J$4:$M$9,$I6,0),0)*$B6</f>
        <v>3.71</v>
      </c>
      <c r="I6">
        <v>3</v>
      </c>
      <c r="J6" s="31">
        <f ca="1">(INDEX('TPD plan1'!$A:$AE,$E$4+$G$4,$F$4+1))</f>
        <v>3.71</v>
      </c>
      <c r="K6" s="31"/>
      <c r="L6" s="31"/>
      <c r="M6" s="31"/>
    </row>
    <row r="7" spans="1:22">
      <c r="A7" t="s">
        <v>5</v>
      </c>
      <c r="B7" s="41">
        <f>VLOOKUP($B$2,$O$5:$V$5,6,0)</f>
        <v>0</v>
      </c>
      <c r="D7" s="31">
        <f t="shared" si="0"/>
        <v>0</v>
      </c>
      <c r="I7">
        <v>4</v>
      </c>
      <c r="J7" s="40"/>
      <c r="K7" s="31"/>
      <c r="L7" s="31"/>
      <c r="M7" s="31"/>
    </row>
    <row r="8" spans="1:22">
      <c r="A8" t="s">
        <v>6</v>
      </c>
      <c r="B8" s="41">
        <f>VLOOKUP($B$2,$O$5:$V$5,7,0)</f>
        <v>0</v>
      </c>
      <c r="D8" s="31">
        <f t="shared" si="0"/>
        <v>0</v>
      </c>
      <c r="I8">
        <v>5</v>
      </c>
      <c r="J8" s="40"/>
      <c r="K8" s="31"/>
      <c r="L8" s="31"/>
      <c r="M8" s="31"/>
    </row>
    <row r="9" spans="1:22">
      <c r="A9" t="s">
        <v>7</v>
      </c>
      <c r="B9" s="42">
        <f>VLOOKUP($B$2,$O$5:$V$5,8,0)</f>
        <v>0</v>
      </c>
      <c r="D9" s="31">
        <f t="shared" si="0"/>
        <v>0</v>
      </c>
      <c r="I9">
        <v>6</v>
      </c>
      <c r="J9" s="40"/>
      <c r="K9" s="31"/>
      <c r="L9" s="31"/>
      <c r="M9" s="31"/>
    </row>
    <row r="10" spans="1:22">
      <c r="A10" t="s">
        <v>8</v>
      </c>
      <c r="B10" s="1">
        <v>1</v>
      </c>
    </row>
    <row r="11" spans="1:22">
      <c r="A11" t="s">
        <v>9</v>
      </c>
      <c r="B11" s="1">
        <v>25</v>
      </c>
    </row>
    <row r="12" spans="1:22">
      <c r="A12" t="s">
        <v>10</v>
      </c>
      <c r="B12" s="1">
        <v>20</v>
      </c>
    </row>
    <row r="13" spans="1:22">
      <c r="A13" t="s">
        <v>23</v>
      </c>
      <c r="B13" s="1">
        <v>65</v>
      </c>
    </row>
    <row r="14" spans="1:22">
      <c r="A14" t="s">
        <v>24</v>
      </c>
      <c r="B14" s="1">
        <v>70</v>
      </c>
    </row>
    <row r="15" spans="1:22">
      <c r="A15" t="s">
        <v>21</v>
      </c>
      <c r="B15" s="3">
        <v>100000</v>
      </c>
    </row>
    <row r="16" spans="1:22">
      <c r="A16" t="s">
        <v>22</v>
      </c>
      <c r="B16" s="3">
        <v>4000000</v>
      </c>
    </row>
    <row r="22" spans="2:2">
      <c r="B22" s="2"/>
    </row>
    <row r="23" spans="2:2">
      <c r="B23" s="2"/>
    </row>
    <row r="24" spans="2:2">
      <c r="B24" s="2"/>
    </row>
    <row r="25" spans="2:2">
      <c r="B25" s="2"/>
    </row>
  </sheetData>
  <conditionalFormatting sqref="B4">
    <cfRule type="expression" dxfId="4" priority="9">
      <formula>$B$3&lt;&gt;"SP GMRTA"</formula>
    </cfRule>
  </conditionalFormatting>
  <conditionalFormatting sqref="B9">
    <cfRule type="cellIs" dxfId="3" priority="3" operator="equal">
      <formula>0</formula>
    </cfRule>
    <cfRule type="cellIs" dxfId="2" priority="4" operator="lessThan">
      <formula>5000</formula>
    </cfRule>
    <cfRule type="cellIs" dxfId="1" priority="5" operator="lessThan">
      <formula>5000</formula>
    </cfRule>
    <cfRule type="expression" dxfId="0" priority="6">
      <formula>MOD($B$9,1000)&lt;&gt;0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107"/>
  <sheetViews>
    <sheetView topLeftCell="A56" zoomScale="55" zoomScaleNormal="55" workbookViewId="0">
      <selection activeCell="G5" sqref="G5"/>
    </sheetView>
  </sheetViews>
  <sheetFormatPr defaultRowHeight="15"/>
  <cols>
    <col min="3" max="4" width="7" customWidth="1"/>
    <col min="5" max="6" width="7.7109375" customWidth="1"/>
    <col min="7" max="22" width="8" customWidth="1"/>
  </cols>
  <sheetData>
    <row r="1" spans="1:63">
      <c r="A1" s="43" t="s">
        <v>50</v>
      </c>
    </row>
    <row r="2" spans="1:63" ht="29.25">
      <c r="A2" s="26" t="s">
        <v>52</v>
      </c>
      <c r="AG2" s="26" t="s">
        <v>51</v>
      </c>
    </row>
    <row r="3" spans="1:63" ht="29.25">
      <c r="A3" s="26" t="s">
        <v>12</v>
      </c>
      <c r="AG3" s="26" t="s">
        <v>12</v>
      </c>
    </row>
    <row r="4" spans="1:63" ht="47.25">
      <c r="A4" s="27" t="s">
        <v>13</v>
      </c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  <c r="K4" s="14">
        <v>10</v>
      </c>
      <c r="L4" s="14">
        <v>11</v>
      </c>
      <c r="M4" s="14">
        <v>12</v>
      </c>
      <c r="N4" s="14">
        <v>13</v>
      </c>
      <c r="O4" s="14">
        <v>14</v>
      </c>
      <c r="P4" s="14">
        <v>15</v>
      </c>
      <c r="Q4" s="14">
        <v>16</v>
      </c>
      <c r="R4" s="14">
        <v>17</v>
      </c>
      <c r="S4" s="14">
        <v>18</v>
      </c>
      <c r="T4" s="14">
        <v>19</v>
      </c>
      <c r="U4" s="14">
        <v>20</v>
      </c>
      <c r="V4" s="14">
        <v>21</v>
      </c>
      <c r="W4" s="14">
        <v>22</v>
      </c>
      <c r="X4" s="14">
        <v>23</v>
      </c>
      <c r="Y4" s="14">
        <v>24</v>
      </c>
      <c r="Z4" s="14">
        <v>25</v>
      </c>
      <c r="AA4" s="14">
        <v>26</v>
      </c>
      <c r="AB4" s="14">
        <v>27</v>
      </c>
      <c r="AC4" s="14">
        <v>28</v>
      </c>
      <c r="AD4" s="14">
        <v>29</v>
      </c>
      <c r="AE4" s="14">
        <v>30</v>
      </c>
      <c r="AG4" s="27" t="s">
        <v>13</v>
      </c>
      <c r="AH4" s="14">
        <v>1</v>
      </c>
      <c r="AI4" s="14">
        <v>2</v>
      </c>
      <c r="AJ4" s="14">
        <v>3</v>
      </c>
      <c r="AK4" s="14">
        <v>4</v>
      </c>
      <c r="AL4" s="14">
        <v>5</v>
      </c>
      <c r="AM4" s="14">
        <v>6</v>
      </c>
      <c r="AN4" s="14">
        <v>7</v>
      </c>
      <c r="AO4" s="14">
        <v>8</v>
      </c>
      <c r="AP4" s="14">
        <v>9</v>
      </c>
      <c r="AQ4" s="14">
        <v>10</v>
      </c>
      <c r="AR4" s="14">
        <v>11</v>
      </c>
      <c r="AS4" s="14">
        <v>12</v>
      </c>
      <c r="AT4" s="14">
        <v>13</v>
      </c>
      <c r="AU4" s="14">
        <v>14</v>
      </c>
      <c r="AV4" s="14">
        <v>15</v>
      </c>
      <c r="AW4" s="14">
        <v>16</v>
      </c>
      <c r="AX4" s="14">
        <v>17</v>
      </c>
      <c r="AY4" s="14">
        <v>18</v>
      </c>
      <c r="AZ4" s="14">
        <v>19</v>
      </c>
      <c r="BA4" s="14">
        <v>20</v>
      </c>
      <c r="BB4" s="14">
        <v>21</v>
      </c>
      <c r="BC4" s="14">
        <v>22</v>
      </c>
      <c r="BD4" s="14">
        <v>23</v>
      </c>
      <c r="BE4" s="14">
        <v>24</v>
      </c>
      <c r="BF4" s="14">
        <v>25</v>
      </c>
      <c r="BG4" s="14">
        <v>26</v>
      </c>
      <c r="BH4" s="14">
        <v>27</v>
      </c>
      <c r="BI4" s="14">
        <v>28</v>
      </c>
      <c r="BJ4" s="14">
        <v>29</v>
      </c>
      <c r="BK4" s="14">
        <v>30</v>
      </c>
    </row>
    <row r="5" spans="1:63">
      <c r="A5" s="15" t="s">
        <v>11</v>
      </c>
      <c r="B5" s="15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G5" s="15" t="s">
        <v>11</v>
      </c>
      <c r="AH5" s="15"/>
      <c r="AI5" s="15"/>
      <c r="AJ5" s="15"/>
      <c r="AK5" s="15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</row>
    <row r="6" spans="1:63">
      <c r="A6" s="17">
        <v>18</v>
      </c>
      <c r="B6" s="18">
        <f>'[1]GMRTA Life+TPD'!C7</f>
        <v>1.37</v>
      </c>
      <c r="C6" s="18">
        <f>'[1]GMRTA Life+TPD'!D7</f>
        <v>2.72</v>
      </c>
      <c r="D6" s="18">
        <f>'[1]GMRTA Life+TPD'!E7</f>
        <v>4.16</v>
      </c>
      <c r="E6" s="18">
        <f>'[1]GMRTA Life+TPD'!F7</f>
        <v>4.8</v>
      </c>
      <c r="F6" s="18">
        <f>'[1]GMRTA Life+TPD'!G7</f>
        <v>6.13</v>
      </c>
      <c r="G6" s="18">
        <f>'[1]GMRTA Life+TPD'!H7</f>
        <v>7.51</v>
      </c>
      <c r="H6" s="18">
        <f>'[1]GMRTA Life+TPD'!I7</f>
        <v>8.2899999999999991</v>
      </c>
      <c r="I6" s="18">
        <f>'[1]GMRTA Life+TPD'!J7</f>
        <v>9.64</v>
      </c>
      <c r="J6" s="18">
        <f>'[1]GMRTA Life+TPD'!K7</f>
        <v>11.01</v>
      </c>
      <c r="K6" s="18">
        <f>'[1]GMRTA Life+TPD'!L7</f>
        <v>12.41</v>
      </c>
      <c r="L6" s="18">
        <f>'[1]GMRTA Life+TPD'!M7</f>
        <v>13.84</v>
      </c>
      <c r="M6" s="18">
        <f>'[1]GMRTA Life+TPD'!N7</f>
        <v>15.29</v>
      </c>
      <c r="N6" s="18">
        <f>'[1]GMRTA Life+TPD'!O7</f>
        <v>16.760000000000002</v>
      </c>
      <c r="O6" s="18">
        <f>'[1]GMRTA Life+TPD'!P7</f>
        <v>18.27</v>
      </c>
      <c r="P6" s="18">
        <f>'[1]GMRTA Life+TPD'!Q7</f>
        <v>19.8</v>
      </c>
      <c r="Q6" s="18">
        <f>'[1]GMRTA Life+TPD'!R7</f>
        <v>21.36</v>
      </c>
      <c r="R6" s="18">
        <f>'[1]GMRTA Life+TPD'!S7</f>
        <v>22.96</v>
      </c>
      <c r="S6" s="18">
        <f>'[1]GMRTA Life+TPD'!T7</f>
        <v>24.61</v>
      </c>
      <c r="T6" s="18">
        <f>'[1]GMRTA Life+TPD'!U7</f>
        <v>26.3</v>
      </c>
      <c r="U6" s="18">
        <f>'[1]GMRTA Life+TPD'!V7</f>
        <v>28.04</v>
      </c>
      <c r="V6" s="18">
        <f>'[1]GMRTA Life+TPD'!W7</f>
        <v>29.83</v>
      </c>
      <c r="W6" s="18">
        <f>'[1]GMRTA Life+TPD'!X7</f>
        <v>31.68</v>
      </c>
      <c r="X6" s="18">
        <f>'[1]GMRTA Life+TPD'!Y7</f>
        <v>33.590000000000003</v>
      </c>
      <c r="Y6" s="18">
        <f>'[1]GMRTA Life+TPD'!Z7</f>
        <v>35.57</v>
      </c>
      <c r="Z6" s="18">
        <f>'[1]GMRTA Life+TPD'!AA7</f>
        <v>37.61</v>
      </c>
      <c r="AA6" s="18">
        <f>'[1]GMRTA Life+TPD'!AB7</f>
        <v>0</v>
      </c>
      <c r="AB6" s="18">
        <f>'[1]GMRTA Life+TPD'!AC7</f>
        <v>0</v>
      </c>
      <c r="AC6" s="18">
        <f>'[1]GMRTA Life+TPD'!AD7</f>
        <v>0</v>
      </c>
      <c r="AD6" s="18">
        <f>'[1]GMRTA Life+TPD'!AE7</f>
        <v>0</v>
      </c>
      <c r="AE6" s="18">
        <f>'[1]GMRTA Life+TPD'!AF7</f>
        <v>0</v>
      </c>
      <c r="AG6" s="17">
        <v>18</v>
      </c>
      <c r="AH6" s="47">
        <f>B6-'Total Plan 1'!B6</f>
        <v>0</v>
      </c>
      <c r="AI6" s="47">
        <f>C6-'Total Plan 1'!C6</f>
        <v>0</v>
      </c>
      <c r="AJ6" s="47">
        <f>D6-'Total Plan 1'!D6</f>
        <v>0</v>
      </c>
      <c r="AK6" s="47">
        <f>E6-'Total Plan 1'!E6</f>
        <v>0</v>
      </c>
      <c r="AL6" s="47">
        <f>F6-'Total Plan 1'!F6</f>
        <v>0</v>
      </c>
      <c r="AM6" s="47">
        <f>G6-'Total Plan 1'!G6</f>
        <v>0</v>
      </c>
      <c r="AN6" s="47">
        <f>H6-'Total Plan 1'!H6</f>
        <v>0</v>
      </c>
      <c r="AO6" s="47">
        <f>I6-'Total Plan 1'!I6</f>
        <v>0</v>
      </c>
      <c r="AP6" s="47">
        <f>J6-'Total Plan 1'!J6</f>
        <v>0</v>
      </c>
      <c r="AQ6" s="47">
        <f>K6-'Total Plan 1'!K6</f>
        <v>0</v>
      </c>
      <c r="AR6" s="47">
        <f>L6-'Total Plan 1'!L6</f>
        <v>0</v>
      </c>
      <c r="AS6" s="47">
        <f>M6-'Total Plan 1'!M6</f>
        <v>0</v>
      </c>
      <c r="AT6" s="47">
        <f>N6-'Total Plan 1'!N6</f>
        <v>0</v>
      </c>
      <c r="AU6" s="47">
        <f>O6-'Total Plan 1'!O6</f>
        <v>0</v>
      </c>
      <c r="AV6" s="47">
        <f>P6-'Total Plan 1'!P6</f>
        <v>0</v>
      </c>
      <c r="AW6" s="47">
        <f>Q6-'Total Plan 1'!Q6</f>
        <v>0</v>
      </c>
      <c r="AX6" s="47">
        <f>R6-'Total Plan 1'!R6</f>
        <v>0</v>
      </c>
      <c r="AY6" s="47">
        <f>S6-'Total Plan 1'!S6</f>
        <v>0</v>
      </c>
      <c r="AZ6" s="47">
        <f>T6-'Total Plan 1'!T6</f>
        <v>0</v>
      </c>
      <c r="BA6" s="47">
        <f>U6-'Total Plan 1'!U6</f>
        <v>0</v>
      </c>
      <c r="BB6" s="47">
        <f>V6-'Total Plan 1'!V6</f>
        <v>0</v>
      </c>
      <c r="BC6" s="47">
        <f>W6-'Total Plan 1'!W6</f>
        <v>0</v>
      </c>
      <c r="BD6" s="47">
        <f>X6-'Total Plan 1'!X6</f>
        <v>0</v>
      </c>
      <c r="BE6" s="47">
        <f>Y6-'Total Plan 1'!Y6</f>
        <v>0</v>
      </c>
      <c r="BF6" s="47">
        <f>Z6-'Total Plan 1'!Z6</f>
        <v>0</v>
      </c>
      <c r="BG6" s="47">
        <f>AA6-'Total Plan 1'!AA6</f>
        <v>0</v>
      </c>
      <c r="BH6" s="47">
        <f>AB6-'Total Plan 1'!AB6</f>
        <v>0</v>
      </c>
      <c r="BI6" s="47">
        <f>AC6-'Total Plan 1'!AC6</f>
        <v>0</v>
      </c>
      <c r="BJ6" s="47">
        <f>AD6-'Total Plan 1'!AD6</f>
        <v>0</v>
      </c>
      <c r="BK6" s="47">
        <f>AE6-'Total Plan 1'!AE6</f>
        <v>0</v>
      </c>
    </row>
    <row r="7" spans="1:63">
      <c r="A7" s="19">
        <v>19</v>
      </c>
      <c r="B7" s="20">
        <f>'[1]GMRTA Life+TPD'!C8</f>
        <v>1.47</v>
      </c>
      <c r="C7" s="20">
        <f>'[1]GMRTA Life+TPD'!D8</f>
        <v>2.91</v>
      </c>
      <c r="D7" s="20">
        <f>'[1]GMRTA Life+TPD'!E8</f>
        <v>4.43</v>
      </c>
      <c r="E7" s="20">
        <f>'[1]GMRTA Life+TPD'!F8</f>
        <v>5.08</v>
      </c>
      <c r="F7" s="20">
        <f>'[1]GMRTA Life+TPD'!G8</f>
        <v>6.46</v>
      </c>
      <c r="G7" s="20">
        <f>'[1]GMRTA Life+TPD'!H8</f>
        <v>7.87</v>
      </c>
      <c r="H7" s="20">
        <f>'[1]GMRTA Life+TPD'!I8</f>
        <v>8.66</v>
      </c>
      <c r="I7" s="20">
        <f>'[1]GMRTA Life+TPD'!J8</f>
        <v>10.029999999999999</v>
      </c>
      <c r="J7" s="20">
        <f>'[1]GMRTA Life+TPD'!K8</f>
        <v>11.43</v>
      </c>
      <c r="K7" s="20">
        <f>'[1]GMRTA Life+TPD'!L8</f>
        <v>12.86</v>
      </c>
      <c r="L7" s="20">
        <f>'[1]GMRTA Life+TPD'!M8</f>
        <v>14.31</v>
      </c>
      <c r="M7" s="20">
        <f>'[1]GMRTA Life+TPD'!N8</f>
        <v>15.78</v>
      </c>
      <c r="N7" s="20">
        <f>'[1]GMRTA Life+TPD'!O8</f>
        <v>17.28</v>
      </c>
      <c r="O7" s="20">
        <f>'[1]GMRTA Life+TPD'!P8</f>
        <v>18.82</v>
      </c>
      <c r="P7" s="20">
        <f>'[1]GMRTA Life+TPD'!Q8</f>
        <v>20.39</v>
      </c>
      <c r="Q7" s="20">
        <f>'[1]GMRTA Life+TPD'!R8</f>
        <v>22</v>
      </c>
      <c r="R7" s="20">
        <f>'[1]GMRTA Life+TPD'!S8</f>
        <v>23.65</v>
      </c>
      <c r="S7" s="20">
        <f>'[1]GMRTA Life+TPD'!T8</f>
        <v>25.35</v>
      </c>
      <c r="T7" s="20">
        <f>'[1]GMRTA Life+TPD'!U8</f>
        <v>27.1</v>
      </c>
      <c r="U7" s="20">
        <f>'[1]GMRTA Life+TPD'!V8</f>
        <v>28.91</v>
      </c>
      <c r="V7" s="20">
        <f>'[1]GMRTA Life+TPD'!W8</f>
        <v>30.78</v>
      </c>
      <c r="W7" s="20">
        <f>'[1]GMRTA Life+TPD'!X8</f>
        <v>32.71</v>
      </c>
      <c r="X7" s="20">
        <f>'[1]GMRTA Life+TPD'!Y8</f>
        <v>34.71</v>
      </c>
      <c r="Y7" s="20">
        <f>'[1]GMRTA Life+TPD'!Z8</f>
        <v>36.78</v>
      </c>
      <c r="Z7" s="20">
        <f>'[1]GMRTA Life+TPD'!AA8</f>
        <v>38.92</v>
      </c>
      <c r="AA7" s="20">
        <f>'[1]GMRTA Life+TPD'!AB8</f>
        <v>0</v>
      </c>
      <c r="AB7" s="20">
        <f>'[1]GMRTA Life+TPD'!AC8</f>
        <v>0</v>
      </c>
      <c r="AC7" s="20">
        <f>'[1]GMRTA Life+TPD'!AD8</f>
        <v>0</v>
      </c>
      <c r="AD7" s="20">
        <f>'[1]GMRTA Life+TPD'!AE8</f>
        <v>0</v>
      </c>
      <c r="AE7" s="20">
        <f>'[1]GMRTA Life+TPD'!AF8</f>
        <v>0</v>
      </c>
      <c r="AG7" s="19">
        <v>19</v>
      </c>
      <c r="AH7" s="48">
        <f>B7-'Total Plan 1'!B7</f>
        <v>0</v>
      </c>
      <c r="AI7" s="48">
        <f>C7-'Total Plan 1'!C7</f>
        <v>0</v>
      </c>
      <c r="AJ7" s="48">
        <f>D7-'Total Plan 1'!D7</f>
        <v>0</v>
      </c>
      <c r="AK7" s="48">
        <f>E7-'Total Plan 1'!E7</f>
        <v>0</v>
      </c>
      <c r="AL7" s="48">
        <f>F7-'Total Plan 1'!F7</f>
        <v>0</v>
      </c>
      <c r="AM7" s="48">
        <f>G7-'Total Plan 1'!G7</f>
        <v>0</v>
      </c>
      <c r="AN7" s="48">
        <f>H7-'Total Plan 1'!H7</f>
        <v>0</v>
      </c>
      <c r="AO7" s="48">
        <f>I7-'Total Plan 1'!I7</f>
        <v>0</v>
      </c>
      <c r="AP7" s="48">
        <f>J7-'Total Plan 1'!J7</f>
        <v>0</v>
      </c>
      <c r="AQ7" s="48">
        <f>K7-'Total Plan 1'!K7</f>
        <v>0</v>
      </c>
      <c r="AR7" s="48">
        <f>L7-'Total Plan 1'!L7</f>
        <v>0</v>
      </c>
      <c r="AS7" s="48">
        <f>M7-'Total Plan 1'!M7</f>
        <v>0</v>
      </c>
      <c r="AT7" s="48">
        <f>N7-'Total Plan 1'!N7</f>
        <v>0</v>
      </c>
      <c r="AU7" s="48">
        <f>O7-'Total Plan 1'!O7</f>
        <v>0</v>
      </c>
      <c r="AV7" s="48">
        <f>P7-'Total Plan 1'!P7</f>
        <v>0</v>
      </c>
      <c r="AW7" s="48">
        <f>Q7-'Total Plan 1'!Q7</f>
        <v>0</v>
      </c>
      <c r="AX7" s="48">
        <f>R7-'Total Plan 1'!R7</f>
        <v>0</v>
      </c>
      <c r="AY7" s="48">
        <f>S7-'Total Plan 1'!S7</f>
        <v>0</v>
      </c>
      <c r="AZ7" s="48">
        <f>T7-'Total Plan 1'!T7</f>
        <v>0</v>
      </c>
      <c r="BA7" s="48">
        <f>U7-'Total Plan 1'!U7</f>
        <v>0</v>
      </c>
      <c r="BB7" s="48">
        <f>V7-'Total Plan 1'!V7</f>
        <v>0</v>
      </c>
      <c r="BC7" s="48">
        <f>W7-'Total Plan 1'!W7</f>
        <v>0</v>
      </c>
      <c r="BD7" s="48">
        <f>X7-'Total Plan 1'!X7</f>
        <v>0</v>
      </c>
      <c r="BE7" s="48">
        <f>Y7-'Total Plan 1'!Y7</f>
        <v>0</v>
      </c>
      <c r="BF7" s="48">
        <f>Z7-'Total Plan 1'!Z7</f>
        <v>0</v>
      </c>
      <c r="BG7" s="48">
        <f>AA7-'Total Plan 1'!AA7</f>
        <v>0</v>
      </c>
      <c r="BH7" s="48">
        <f>AB7-'Total Plan 1'!AB7</f>
        <v>0</v>
      </c>
      <c r="BI7" s="48">
        <f>AC7-'Total Plan 1'!AC7</f>
        <v>0</v>
      </c>
      <c r="BJ7" s="48">
        <f>AD7-'Total Plan 1'!AD7</f>
        <v>0</v>
      </c>
      <c r="BK7" s="48">
        <f>AE7-'Total Plan 1'!AE7</f>
        <v>0</v>
      </c>
    </row>
    <row r="8" spans="1:63">
      <c r="A8" s="21">
        <v>20</v>
      </c>
      <c r="B8" s="22">
        <f>'[1]GMRTA Life+TPD'!C9</f>
        <v>1.55</v>
      </c>
      <c r="C8" s="22">
        <f>'[1]GMRTA Life+TPD'!D9</f>
        <v>3.06</v>
      </c>
      <c r="D8" s="22">
        <f>'[1]GMRTA Life+TPD'!E9</f>
        <v>4.6399999999999997</v>
      </c>
      <c r="E8" s="22">
        <f>'[1]GMRTA Life+TPD'!F9</f>
        <v>5.3</v>
      </c>
      <c r="F8" s="22">
        <f>'[1]GMRTA Life+TPD'!G9</f>
        <v>6.71</v>
      </c>
      <c r="G8" s="22">
        <f>'[1]GMRTA Life+TPD'!H9</f>
        <v>8.15</v>
      </c>
      <c r="H8" s="22">
        <f>'[1]GMRTA Life+TPD'!I9</f>
        <v>8.94</v>
      </c>
      <c r="I8" s="22">
        <f>'[1]GMRTA Life+TPD'!J9</f>
        <v>10.34</v>
      </c>
      <c r="J8" s="22">
        <f>'[1]GMRTA Life+TPD'!K9</f>
        <v>11.76</v>
      </c>
      <c r="K8" s="22">
        <f>'[1]GMRTA Life+TPD'!L9</f>
        <v>13.21</v>
      </c>
      <c r="L8" s="22">
        <f>'[1]GMRTA Life+TPD'!M9</f>
        <v>14.68</v>
      </c>
      <c r="M8" s="22">
        <f>'[1]GMRTA Life+TPD'!N9</f>
        <v>16.18</v>
      </c>
      <c r="N8" s="22">
        <f>'[1]GMRTA Life+TPD'!O9</f>
        <v>17.72</v>
      </c>
      <c r="O8" s="22">
        <f>'[1]GMRTA Life+TPD'!P9</f>
        <v>19.29</v>
      </c>
      <c r="P8" s="22">
        <f>'[1]GMRTA Life+TPD'!Q9</f>
        <v>20.91</v>
      </c>
      <c r="Q8" s="22">
        <f>'[1]GMRTA Life+TPD'!R9</f>
        <v>22.57</v>
      </c>
      <c r="R8" s="22">
        <f>'[1]GMRTA Life+TPD'!S9</f>
        <v>24.28</v>
      </c>
      <c r="S8" s="22">
        <f>'[1]GMRTA Life+TPD'!T9</f>
        <v>26.04</v>
      </c>
      <c r="T8" s="22">
        <f>'[1]GMRTA Life+TPD'!U9</f>
        <v>27.86</v>
      </c>
      <c r="U8" s="22">
        <f>'[1]GMRTA Life+TPD'!V9</f>
        <v>29.75</v>
      </c>
      <c r="V8" s="22">
        <f>'[1]GMRTA Life+TPD'!W9</f>
        <v>31.7</v>
      </c>
      <c r="W8" s="22">
        <f>'[1]GMRTA Life+TPD'!X9</f>
        <v>33.72</v>
      </c>
      <c r="X8" s="22">
        <f>'[1]GMRTA Life+TPD'!Y9</f>
        <v>35.81</v>
      </c>
      <c r="Y8" s="22">
        <f>'[1]GMRTA Life+TPD'!Z9</f>
        <v>37.979999999999997</v>
      </c>
      <c r="Z8" s="22">
        <f>'[1]GMRTA Life+TPD'!AA9</f>
        <v>40.229999999999997</v>
      </c>
      <c r="AA8" s="22">
        <f>'[1]GMRTA Life+TPD'!AB9</f>
        <v>0</v>
      </c>
      <c r="AB8" s="22">
        <f>'[1]GMRTA Life+TPD'!AC9</f>
        <v>0</v>
      </c>
      <c r="AC8" s="22">
        <f>'[1]GMRTA Life+TPD'!AD9</f>
        <v>0</v>
      </c>
      <c r="AD8" s="22">
        <f>'[1]GMRTA Life+TPD'!AE9</f>
        <v>0</v>
      </c>
      <c r="AE8" s="22">
        <f>'[1]GMRTA Life+TPD'!AF9</f>
        <v>0</v>
      </c>
      <c r="AG8" s="21">
        <v>20</v>
      </c>
      <c r="AH8" s="49">
        <f>B8-'Total Plan 1'!B8</f>
        <v>0</v>
      </c>
      <c r="AI8" s="49">
        <f>C8-'Total Plan 1'!C8</f>
        <v>0</v>
      </c>
      <c r="AJ8" s="49">
        <f>D8-'Total Plan 1'!D8</f>
        <v>0</v>
      </c>
      <c r="AK8" s="49">
        <f>E8-'Total Plan 1'!E8</f>
        <v>0</v>
      </c>
      <c r="AL8" s="49">
        <f>F8-'Total Plan 1'!F8</f>
        <v>0</v>
      </c>
      <c r="AM8" s="49">
        <f>G8-'Total Plan 1'!G8</f>
        <v>0</v>
      </c>
      <c r="AN8" s="49">
        <f>H8-'Total Plan 1'!H8</f>
        <v>0</v>
      </c>
      <c r="AO8" s="49">
        <f>I8-'Total Plan 1'!I8</f>
        <v>0</v>
      </c>
      <c r="AP8" s="49">
        <f>J8-'Total Plan 1'!J8</f>
        <v>0</v>
      </c>
      <c r="AQ8" s="49">
        <f>K8-'Total Plan 1'!K8</f>
        <v>0</v>
      </c>
      <c r="AR8" s="49">
        <f>L8-'Total Plan 1'!L8</f>
        <v>0</v>
      </c>
      <c r="AS8" s="49">
        <f>M8-'Total Plan 1'!M8</f>
        <v>0</v>
      </c>
      <c r="AT8" s="49">
        <f>N8-'Total Plan 1'!N8</f>
        <v>0</v>
      </c>
      <c r="AU8" s="49">
        <f>O8-'Total Plan 1'!O8</f>
        <v>0</v>
      </c>
      <c r="AV8" s="49">
        <f>P8-'Total Plan 1'!P8</f>
        <v>0</v>
      </c>
      <c r="AW8" s="49">
        <f>Q8-'Total Plan 1'!Q8</f>
        <v>0</v>
      </c>
      <c r="AX8" s="49">
        <f>R8-'Total Plan 1'!R8</f>
        <v>0</v>
      </c>
      <c r="AY8" s="49">
        <f>S8-'Total Plan 1'!S8</f>
        <v>0</v>
      </c>
      <c r="AZ8" s="49">
        <f>T8-'Total Plan 1'!T8</f>
        <v>0</v>
      </c>
      <c r="BA8" s="49">
        <f>U8-'Total Plan 1'!U8</f>
        <v>0</v>
      </c>
      <c r="BB8" s="49">
        <f>V8-'Total Plan 1'!V8</f>
        <v>0</v>
      </c>
      <c r="BC8" s="49">
        <f>W8-'Total Plan 1'!W8</f>
        <v>0</v>
      </c>
      <c r="BD8" s="49">
        <f>X8-'Total Plan 1'!X8</f>
        <v>0</v>
      </c>
      <c r="BE8" s="49">
        <f>Y8-'Total Plan 1'!Y8</f>
        <v>0</v>
      </c>
      <c r="BF8" s="49">
        <f>Z8-'Total Plan 1'!Z8</f>
        <v>0</v>
      </c>
      <c r="BG8" s="49">
        <f>AA8-'Total Plan 1'!AA8</f>
        <v>0</v>
      </c>
      <c r="BH8" s="49">
        <f>AB8-'Total Plan 1'!AB8</f>
        <v>0</v>
      </c>
      <c r="BI8" s="49">
        <f>AC8-'Total Plan 1'!AC8</f>
        <v>0</v>
      </c>
      <c r="BJ8" s="49">
        <f>AD8-'Total Plan 1'!AD8</f>
        <v>0</v>
      </c>
      <c r="BK8" s="49">
        <f>AE8-'Total Plan 1'!AE8</f>
        <v>0</v>
      </c>
    </row>
    <row r="9" spans="1:63">
      <c r="A9" s="17">
        <v>21</v>
      </c>
      <c r="B9" s="18">
        <f>'[1]GMRTA Life+TPD'!C10</f>
        <v>1.61</v>
      </c>
      <c r="C9" s="18">
        <f>'[1]GMRTA Life+TPD'!D10</f>
        <v>3.18</v>
      </c>
      <c r="D9" s="18">
        <f>'[1]GMRTA Life+TPD'!E10</f>
        <v>4.79</v>
      </c>
      <c r="E9" s="18">
        <f>'[1]GMRTA Life+TPD'!F10</f>
        <v>5.46</v>
      </c>
      <c r="F9" s="18">
        <f>'[1]GMRTA Life+TPD'!G10</f>
        <v>6.9</v>
      </c>
      <c r="G9" s="18">
        <f>'[1]GMRTA Life+TPD'!H10</f>
        <v>8.3699999999999992</v>
      </c>
      <c r="H9" s="18">
        <f>'[1]GMRTA Life+TPD'!I10</f>
        <v>9.16</v>
      </c>
      <c r="I9" s="18">
        <f>'[1]GMRTA Life+TPD'!J10</f>
        <v>10.57</v>
      </c>
      <c r="J9" s="18">
        <f>'[1]GMRTA Life+TPD'!K10</f>
        <v>12.01</v>
      </c>
      <c r="K9" s="18">
        <f>'[1]GMRTA Life+TPD'!L10</f>
        <v>13.48</v>
      </c>
      <c r="L9" s="18">
        <f>'[1]GMRTA Life+TPD'!M10</f>
        <v>14.98</v>
      </c>
      <c r="M9" s="18">
        <f>'[1]GMRTA Life+TPD'!N10</f>
        <v>16.52</v>
      </c>
      <c r="N9" s="18">
        <f>'[1]GMRTA Life+TPD'!O10</f>
        <v>18.100000000000001</v>
      </c>
      <c r="O9" s="18">
        <f>'[1]GMRTA Life+TPD'!P10</f>
        <v>19.71</v>
      </c>
      <c r="P9" s="18">
        <f>'[1]GMRTA Life+TPD'!Q10</f>
        <v>21.38</v>
      </c>
      <c r="Q9" s="18">
        <f>'[1]GMRTA Life+TPD'!R10</f>
        <v>23.1</v>
      </c>
      <c r="R9" s="18">
        <f>'[1]GMRTA Life+TPD'!S10</f>
        <v>24.88</v>
      </c>
      <c r="S9" s="18">
        <f>'[1]GMRTA Life+TPD'!T10</f>
        <v>26.71</v>
      </c>
      <c r="T9" s="18">
        <f>'[1]GMRTA Life+TPD'!U10</f>
        <v>28.61</v>
      </c>
      <c r="U9" s="18">
        <f>'[1]GMRTA Life+TPD'!V10</f>
        <v>30.58</v>
      </c>
      <c r="V9" s="18">
        <f>'[1]GMRTA Life+TPD'!W10</f>
        <v>32.619999999999997</v>
      </c>
      <c r="W9" s="18">
        <f>'[1]GMRTA Life+TPD'!X10</f>
        <v>34.74</v>
      </c>
      <c r="X9" s="18">
        <f>'[1]GMRTA Life+TPD'!Y10</f>
        <v>36.93</v>
      </c>
      <c r="Y9" s="18">
        <f>'[1]GMRTA Life+TPD'!Z10</f>
        <v>39.22</v>
      </c>
      <c r="Z9" s="18">
        <f>'[1]GMRTA Life+TPD'!AA10</f>
        <v>41.6</v>
      </c>
      <c r="AA9" s="18">
        <f>'[1]GMRTA Life+TPD'!AB10</f>
        <v>0</v>
      </c>
      <c r="AB9" s="18">
        <f>'[1]GMRTA Life+TPD'!AC10</f>
        <v>0</v>
      </c>
      <c r="AC9" s="18">
        <f>'[1]GMRTA Life+TPD'!AD10</f>
        <v>0</v>
      </c>
      <c r="AD9" s="18">
        <f>'[1]GMRTA Life+TPD'!AE10</f>
        <v>0</v>
      </c>
      <c r="AE9" s="18">
        <f>'[1]GMRTA Life+TPD'!AF10</f>
        <v>0</v>
      </c>
      <c r="AG9" s="17">
        <v>21</v>
      </c>
      <c r="AH9" s="47">
        <f>B9-'Total Plan 1'!B9</f>
        <v>0</v>
      </c>
      <c r="AI9" s="47">
        <f>C9-'Total Plan 1'!C9</f>
        <v>0</v>
      </c>
      <c r="AJ9" s="47">
        <f>D9-'Total Plan 1'!D9</f>
        <v>0</v>
      </c>
      <c r="AK9" s="47">
        <f>E9-'Total Plan 1'!E9</f>
        <v>0</v>
      </c>
      <c r="AL9" s="47">
        <f>F9-'Total Plan 1'!F9</f>
        <v>0</v>
      </c>
      <c r="AM9" s="47">
        <f>G9-'Total Plan 1'!G9</f>
        <v>0</v>
      </c>
      <c r="AN9" s="47">
        <f>H9-'Total Plan 1'!H9</f>
        <v>0</v>
      </c>
      <c r="AO9" s="47">
        <f>I9-'Total Plan 1'!I9</f>
        <v>0</v>
      </c>
      <c r="AP9" s="47">
        <f>J9-'Total Plan 1'!J9</f>
        <v>0</v>
      </c>
      <c r="AQ9" s="47">
        <f>K9-'Total Plan 1'!K9</f>
        <v>0</v>
      </c>
      <c r="AR9" s="47">
        <f>L9-'Total Plan 1'!L9</f>
        <v>0</v>
      </c>
      <c r="AS9" s="47">
        <f>M9-'Total Plan 1'!M9</f>
        <v>0</v>
      </c>
      <c r="AT9" s="47">
        <f>N9-'Total Plan 1'!N9</f>
        <v>0</v>
      </c>
      <c r="AU9" s="47">
        <f>O9-'Total Plan 1'!O9</f>
        <v>0</v>
      </c>
      <c r="AV9" s="47">
        <f>P9-'Total Plan 1'!P9</f>
        <v>0</v>
      </c>
      <c r="AW9" s="47">
        <f>Q9-'Total Plan 1'!Q9</f>
        <v>0</v>
      </c>
      <c r="AX9" s="47">
        <f>R9-'Total Plan 1'!R9</f>
        <v>0</v>
      </c>
      <c r="AY9" s="47">
        <f>S9-'Total Plan 1'!S9</f>
        <v>0</v>
      </c>
      <c r="AZ9" s="47">
        <f>T9-'Total Plan 1'!T9</f>
        <v>0</v>
      </c>
      <c r="BA9" s="47">
        <f>U9-'Total Plan 1'!U9</f>
        <v>0</v>
      </c>
      <c r="BB9" s="47">
        <f>V9-'Total Plan 1'!V9</f>
        <v>0</v>
      </c>
      <c r="BC9" s="47">
        <f>W9-'Total Plan 1'!W9</f>
        <v>0</v>
      </c>
      <c r="BD9" s="47">
        <f>X9-'Total Plan 1'!X9</f>
        <v>0</v>
      </c>
      <c r="BE9" s="47">
        <f>Y9-'Total Plan 1'!Y9</f>
        <v>0</v>
      </c>
      <c r="BF9" s="47">
        <f>Z9-'Total Plan 1'!Z9</f>
        <v>0</v>
      </c>
      <c r="BG9" s="47">
        <f>AA9-'Total Plan 1'!AA9</f>
        <v>0</v>
      </c>
      <c r="BH9" s="47">
        <f>AB9-'Total Plan 1'!AB9</f>
        <v>0</v>
      </c>
      <c r="BI9" s="47">
        <f>AC9-'Total Plan 1'!AC9</f>
        <v>0</v>
      </c>
      <c r="BJ9" s="47">
        <f>AD9-'Total Plan 1'!AD9</f>
        <v>0</v>
      </c>
      <c r="BK9" s="47">
        <f>AE9-'Total Plan 1'!AE9</f>
        <v>0</v>
      </c>
    </row>
    <row r="10" spans="1:63">
      <c r="A10" s="19">
        <v>22</v>
      </c>
      <c r="B10" s="20">
        <f>'[1]GMRTA Life+TPD'!C11</f>
        <v>1.66</v>
      </c>
      <c r="C10" s="20">
        <f>'[1]GMRTA Life+TPD'!D11</f>
        <v>3.26</v>
      </c>
      <c r="D10" s="20">
        <f>'[1]GMRTA Life+TPD'!E11</f>
        <v>4.91</v>
      </c>
      <c r="E10" s="20">
        <f>'[1]GMRTA Life+TPD'!F11</f>
        <v>5.58</v>
      </c>
      <c r="F10" s="20">
        <f>'[1]GMRTA Life+TPD'!G11</f>
        <v>7.04</v>
      </c>
      <c r="G10" s="20">
        <f>'[1]GMRTA Life+TPD'!H11</f>
        <v>8.5299999999999994</v>
      </c>
      <c r="H10" s="20">
        <f>'[1]GMRTA Life+TPD'!I11</f>
        <v>9.32</v>
      </c>
      <c r="I10" s="20">
        <f>'[1]GMRTA Life+TPD'!J11</f>
        <v>10.76</v>
      </c>
      <c r="J10" s="20">
        <f>'[1]GMRTA Life+TPD'!K11</f>
        <v>12.22</v>
      </c>
      <c r="K10" s="20">
        <f>'[1]GMRTA Life+TPD'!L11</f>
        <v>13.72</v>
      </c>
      <c r="L10" s="20">
        <f>'[1]GMRTA Life+TPD'!M11</f>
        <v>15.25</v>
      </c>
      <c r="M10" s="20">
        <f>'[1]GMRTA Life+TPD'!N11</f>
        <v>16.829999999999998</v>
      </c>
      <c r="N10" s="20">
        <f>'[1]GMRTA Life+TPD'!O11</f>
        <v>18.45</v>
      </c>
      <c r="O10" s="20">
        <f>'[1]GMRTA Life+TPD'!P11</f>
        <v>20.12</v>
      </c>
      <c r="P10" s="20">
        <f>'[1]GMRTA Life+TPD'!Q11</f>
        <v>21.85</v>
      </c>
      <c r="Q10" s="20">
        <f>'[1]GMRTA Life+TPD'!R11</f>
        <v>23.64</v>
      </c>
      <c r="R10" s="20">
        <f>'[1]GMRTA Life+TPD'!S11</f>
        <v>25.49</v>
      </c>
      <c r="S10" s="20">
        <f>'[1]GMRTA Life+TPD'!T11</f>
        <v>27.4</v>
      </c>
      <c r="T10" s="20">
        <f>'[1]GMRTA Life+TPD'!U11</f>
        <v>29.39</v>
      </c>
      <c r="U10" s="20">
        <f>'[1]GMRTA Life+TPD'!V11</f>
        <v>31.45</v>
      </c>
      <c r="V10" s="20">
        <f>'[1]GMRTA Life+TPD'!W11</f>
        <v>33.590000000000003</v>
      </c>
      <c r="W10" s="20">
        <f>'[1]GMRTA Life+TPD'!X11</f>
        <v>35.81</v>
      </c>
      <c r="X10" s="20">
        <f>'[1]GMRTA Life+TPD'!Y11</f>
        <v>38.119999999999997</v>
      </c>
      <c r="Y10" s="20">
        <f>'[1]GMRTA Life+TPD'!Z11</f>
        <v>40.53</v>
      </c>
      <c r="Z10" s="20">
        <f>'[1]GMRTA Life+TPD'!AA11</f>
        <v>43.04</v>
      </c>
      <c r="AA10" s="20">
        <f>'[1]GMRTA Life+TPD'!AB11</f>
        <v>0</v>
      </c>
      <c r="AB10" s="20">
        <f>'[1]GMRTA Life+TPD'!AC11</f>
        <v>0</v>
      </c>
      <c r="AC10" s="20">
        <f>'[1]GMRTA Life+TPD'!AD11</f>
        <v>0</v>
      </c>
      <c r="AD10" s="20">
        <f>'[1]GMRTA Life+TPD'!AE11</f>
        <v>0</v>
      </c>
      <c r="AE10" s="20">
        <f>'[1]GMRTA Life+TPD'!AF11</f>
        <v>0</v>
      </c>
      <c r="AG10" s="19">
        <v>22</v>
      </c>
      <c r="AH10" s="48">
        <f>B10-'Total Plan 1'!B10</f>
        <v>0</v>
      </c>
      <c r="AI10" s="48">
        <f>C10-'Total Plan 1'!C10</f>
        <v>0</v>
      </c>
      <c r="AJ10" s="48">
        <f>D10-'Total Plan 1'!D10</f>
        <v>0</v>
      </c>
      <c r="AK10" s="48">
        <f>E10-'Total Plan 1'!E10</f>
        <v>0</v>
      </c>
      <c r="AL10" s="48">
        <f>F10-'Total Plan 1'!F10</f>
        <v>0</v>
      </c>
      <c r="AM10" s="48">
        <f>G10-'Total Plan 1'!G10</f>
        <v>0</v>
      </c>
      <c r="AN10" s="48">
        <f>H10-'Total Plan 1'!H10</f>
        <v>0</v>
      </c>
      <c r="AO10" s="48">
        <f>I10-'Total Plan 1'!I10</f>
        <v>0</v>
      </c>
      <c r="AP10" s="48">
        <f>J10-'Total Plan 1'!J10</f>
        <v>0</v>
      </c>
      <c r="AQ10" s="48">
        <f>K10-'Total Plan 1'!K10</f>
        <v>0</v>
      </c>
      <c r="AR10" s="48">
        <f>L10-'Total Plan 1'!L10</f>
        <v>0</v>
      </c>
      <c r="AS10" s="48">
        <f>M10-'Total Plan 1'!M10</f>
        <v>0</v>
      </c>
      <c r="AT10" s="48">
        <f>N10-'Total Plan 1'!N10</f>
        <v>0</v>
      </c>
      <c r="AU10" s="48">
        <f>O10-'Total Plan 1'!O10</f>
        <v>0</v>
      </c>
      <c r="AV10" s="48">
        <f>P10-'Total Plan 1'!P10</f>
        <v>0</v>
      </c>
      <c r="AW10" s="48">
        <f>Q10-'Total Plan 1'!Q10</f>
        <v>0</v>
      </c>
      <c r="AX10" s="48">
        <f>R10-'Total Plan 1'!R10</f>
        <v>0</v>
      </c>
      <c r="AY10" s="48">
        <f>S10-'Total Plan 1'!S10</f>
        <v>0</v>
      </c>
      <c r="AZ10" s="48">
        <f>T10-'Total Plan 1'!T10</f>
        <v>0</v>
      </c>
      <c r="BA10" s="48">
        <f>U10-'Total Plan 1'!U10</f>
        <v>0</v>
      </c>
      <c r="BB10" s="48">
        <f>V10-'Total Plan 1'!V10</f>
        <v>0</v>
      </c>
      <c r="BC10" s="48">
        <f>W10-'Total Plan 1'!W10</f>
        <v>0</v>
      </c>
      <c r="BD10" s="48">
        <f>X10-'Total Plan 1'!X10</f>
        <v>0</v>
      </c>
      <c r="BE10" s="48">
        <f>Y10-'Total Plan 1'!Y10</f>
        <v>0</v>
      </c>
      <c r="BF10" s="48">
        <f>Z10-'Total Plan 1'!Z10</f>
        <v>0</v>
      </c>
      <c r="BG10" s="48">
        <f>AA10-'Total Plan 1'!AA10</f>
        <v>0</v>
      </c>
      <c r="BH10" s="48">
        <f>AB10-'Total Plan 1'!AB10</f>
        <v>0</v>
      </c>
      <c r="BI10" s="48">
        <f>AC10-'Total Plan 1'!AC10</f>
        <v>0</v>
      </c>
      <c r="BJ10" s="48">
        <f>AD10-'Total Plan 1'!AD10</f>
        <v>0</v>
      </c>
      <c r="BK10" s="48">
        <f>AE10-'Total Plan 1'!AE10</f>
        <v>0</v>
      </c>
    </row>
    <row r="11" spans="1:63">
      <c r="A11" s="19">
        <v>23</v>
      </c>
      <c r="B11" s="20">
        <f>'[1]GMRTA Life+TPD'!C12</f>
        <v>1.69</v>
      </c>
      <c r="C11" s="20">
        <f>'[1]GMRTA Life+TPD'!D12</f>
        <v>3.32</v>
      </c>
      <c r="D11" s="20">
        <f>'[1]GMRTA Life+TPD'!E12</f>
        <v>4.99</v>
      </c>
      <c r="E11" s="20">
        <f>'[1]GMRTA Life+TPD'!F12</f>
        <v>5.67</v>
      </c>
      <c r="F11" s="20">
        <f>'[1]GMRTA Life+TPD'!G12</f>
        <v>7.15</v>
      </c>
      <c r="G11" s="20">
        <f>'[1]GMRTA Life+TPD'!H12</f>
        <v>8.65</v>
      </c>
      <c r="H11" s="20">
        <f>'[1]GMRTA Life+TPD'!I12</f>
        <v>9.4600000000000009</v>
      </c>
      <c r="I11" s="20">
        <f>'[1]GMRTA Life+TPD'!J12</f>
        <v>10.92</v>
      </c>
      <c r="J11" s="20">
        <f>'[1]GMRTA Life+TPD'!K12</f>
        <v>12.41</v>
      </c>
      <c r="K11" s="20">
        <f>'[1]GMRTA Life+TPD'!L12</f>
        <v>13.94</v>
      </c>
      <c r="L11" s="20">
        <f>'[1]GMRTA Life+TPD'!M12</f>
        <v>15.52</v>
      </c>
      <c r="M11" s="20">
        <f>'[1]GMRTA Life+TPD'!N12</f>
        <v>17.14</v>
      </c>
      <c r="N11" s="20">
        <f>'[1]GMRTA Life+TPD'!O12</f>
        <v>18.82</v>
      </c>
      <c r="O11" s="20">
        <f>'[1]GMRTA Life+TPD'!P12</f>
        <v>20.55</v>
      </c>
      <c r="P11" s="20">
        <f>'[1]GMRTA Life+TPD'!Q12</f>
        <v>22.35</v>
      </c>
      <c r="Q11" s="20">
        <f>'[1]GMRTA Life+TPD'!R12</f>
        <v>24.21</v>
      </c>
      <c r="R11" s="20">
        <f>'[1]GMRTA Life+TPD'!S12</f>
        <v>26.14</v>
      </c>
      <c r="S11" s="20">
        <f>'[1]GMRTA Life+TPD'!T12</f>
        <v>28.14</v>
      </c>
      <c r="T11" s="20">
        <f>'[1]GMRTA Life+TPD'!U12</f>
        <v>30.22</v>
      </c>
      <c r="U11" s="20">
        <f>'[1]GMRTA Life+TPD'!V12</f>
        <v>32.380000000000003</v>
      </c>
      <c r="V11" s="20">
        <f>'[1]GMRTA Life+TPD'!W12</f>
        <v>34.630000000000003</v>
      </c>
      <c r="W11" s="20">
        <f>'[1]GMRTA Life+TPD'!X12</f>
        <v>36.97</v>
      </c>
      <c r="X11" s="20">
        <f>'[1]GMRTA Life+TPD'!Y12</f>
        <v>39.409999999999997</v>
      </c>
      <c r="Y11" s="20">
        <f>'[1]GMRTA Life+TPD'!Z12</f>
        <v>41.96</v>
      </c>
      <c r="Z11" s="20">
        <f>'[1]GMRTA Life+TPD'!AA12</f>
        <v>44.62</v>
      </c>
      <c r="AA11" s="20">
        <f>'[1]GMRTA Life+TPD'!AB12</f>
        <v>0</v>
      </c>
      <c r="AB11" s="20">
        <f>'[1]GMRTA Life+TPD'!AC12</f>
        <v>0</v>
      </c>
      <c r="AC11" s="20">
        <f>'[1]GMRTA Life+TPD'!AD12</f>
        <v>0</v>
      </c>
      <c r="AD11" s="20">
        <f>'[1]GMRTA Life+TPD'!AE12</f>
        <v>0</v>
      </c>
      <c r="AE11" s="20">
        <f>'[1]GMRTA Life+TPD'!AF12</f>
        <v>0</v>
      </c>
      <c r="AG11" s="19">
        <v>23</v>
      </c>
      <c r="AH11" s="48">
        <f>B11-'Total Plan 1'!B11</f>
        <v>0</v>
      </c>
      <c r="AI11" s="48">
        <f>C11-'Total Plan 1'!C11</f>
        <v>0</v>
      </c>
      <c r="AJ11" s="48">
        <f>D11-'Total Plan 1'!D11</f>
        <v>0</v>
      </c>
      <c r="AK11" s="48">
        <f>E11-'Total Plan 1'!E11</f>
        <v>0</v>
      </c>
      <c r="AL11" s="48">
        <f>F11-'Total Plan 1'!F11</f>
        <v>0</v>
      </c>
      <c r="AM11" s="48">
        <f>G11-'Total Plan 1'!G11</f>
        <v>0</v>
      </c>
      <c r="AN11" s="48">
        <f>H11-'Total Plan 1'!H11</f>
        <v>0</v>
      </c>
      <c r="AO11" s="48">
        <f>I11-'Total Plan 1'!I11</f>
        <v>0</v>
      </c>
      <c r="AP11" s="48">
        <f>J11-'Total Plan 1'!J11</f>
        <v>0</v>
      </c>
      <c r="AQ11" s="48">
        <f>K11-'Total Plan 1'!K11</f>
        <v>0</v>
      </c>
      <c r="AR11" s="48">
        <f>L11-'Total Plan 1'!L11</f>
        <v>0</v>
      </c>
      <c r="AS11" s="48">
        <f>M11-'Total Plan 1'!M11</f>
        <v>0</v>
      </c>
      <c r="AT11" s="48">
        <f>N11-'Total Plan 1'!N11</f>
        <v>0</v>
      </c>
      <c r="AU11" s="48">
        <f>O11-'Total Plan 1'!O11</f>
        <v>0</v>
      </c>
      <c r="AV11" s="48">
        <f>P11-'Total Plan 1'!P11</f>
        <v>0</v>
      </c>
      <c r="AW11" s="48">
        <f>Q11-'Total Plan 1'!Q11</f>
        <v>0</v>
      </c>
      <c r="AX11" s="48">
        <f>R11-'Total Plan 1'!R11</f>
        <v>0</v>
      </c>
      <c r="AY11" s="48">
        <f>S11-'Total Plan 1'!S11</f>
        <v>0</v>
      </c>
      <c r="AZ11" s="48">
        <f>T11-'Total Plan 1'!T11</f>
        <v>0</v>
      </c>
      <c r="BA11" s="48">
        <f>U11-'Total Plan 1'!U11</f>
        <v>0</v>
      </c>
      <c r="BB11" s="48">
        <f>V11-'Total Plan 1'!V11</f>
        <v>0</v>
      </c>
      <c r="BC11" s="48">
        <f>W11-'Total Plan 1'!W11</f>
        <v>0</v>
      </c>
      <c r="BD11" s="48">
        <f>X11-'Total Plan 1'!X11</f>
        <v>0</v>
      </c>
      <c r="BE11" s="48">
        <f>Y11-'Total Plan 1'!Y11</f>
        <v>0</v>
      </c>
      <c r="BF11" s="48">
        <f>Z11-'Total Plan 1'!Z11</f>
        <v>0</v>
      </c>
      <c r="BG11" s="48">
        <f>AA11-'Total Plan 1'!AA11</f>
        <v>0</v>
      </c>
      <c r="BH11" s="48">
        <f>AB11-'Total Plan 1'!AB11</f>
        <v>0</v>
      </c>
      <c r="BI11" s="48">
        <f>AC11-'Total Plan 1'!AC11</f>
        <v>0</v>
      </c>
      <c r="BJ11" s="48">
        <f>AD11-'Total Plan 1'!AD11</f>
        <v>0</v>
      </c>
      <c r="BK11" s="48">
        <f>AE11-'Total Plan 1'!AE11</f>
        <v>0</v>
      </c>
    </row>
    <row r="12" spans="1:63">
      <c r="A12" s="19">
        <v>24</v>
      </c>
      <c r="B12" s="20">
        <f>'[1]GMRTA Life+TPD'!C13</f>
        <v>1.72</v>
      </c>
      <c r="C12" s="20">
        <f>'[1]GMRTA Life+TPD'!D13</f>
        <v>3.37</v>
      </c>
      <c r="D12" s="20">
        <f>'[1]GMRTA Life+TPD'!E13</f>
        <v>5.0599999999999996</v>
      </c>
      <c r="E12" s="20">
        <f>'[1]GMRTA Life+TPD'!F13</f>
        <v>5.75</v>
      </c>
      <c r="F12" s="20">
        <f>'[1]GMRTA Life+TPD'!G13</f>
        <v>7.24</v>
      </c>
      <c r="G12" s="20">
        <f>'[1]GMRTA Life+TPD'!H13</f>
        <v>8.76</v>
      </c>
      <c r="H12" s="20">
        <f>'[1]GMRTA Life+TPD'!I13</f>
        <v>9.59</v>
      </c>
      <c r="I12" s="20">
        <f>'[1]GMRTA Life+TPD'!J13</f>
        <v>11.07</v>
      </c>
      <c r="J12" s="20">
        <f>'[1]GMRTA Life+TPD'!K13</f>
        <v>12.6</v>
      </c>
      <c r="K12" s="20">
        <f>'[1]GMRTA Life+TPD'!L13</f>
        <v>14.17</v>
      </c>
      <c r="L12" s="20">
        <f>'[1]GMRTA Life+TPD'!M13</f>
        <v>15.8</v>
      </c>
      <c r="M12" s="20">
        <f>'[1]GMRTA Life+TPD'!N13</f>
        <v>17.48</v>
      </c>
      <c r="N12" s="20">
        <f>'[1]GMRTA Life+TPD'!O13</f>
        <v>19.22</v>
      </c>
      <c r="O12" s="20">
        <f>'[1]GMRTA Life+TPD'!P13</f>
        <v>21.02</v>
      </c>
      <c r="P12" s="20">
        <f>'[1]GMRTA Life+TPD'!Q13</f>
        <v>22.9</v>
      </c>
      <c r="Q12" s="20">
        <f>'[1]GMRTA Life+TPD'!R13</f>
        <v>24.84</v>
      </c>
      <c r="R12" s="20">
        <f>'[1]GMRTA Life+TPD'!S13</f>
        <v>26.86</v>
      </c>
      <c r="S12" s="20">
        <f>'[1]GMRTA Life+TPD'!T13</f>
        <v>28.96</v>
      </c>
      <c r="T12" s="20">
        <f>'[1]GMRTA Life+TPD'!U13</f>
        <v>31.14</v>
      </c>
      <c r="U12" s="20">
        <f>'[1]GMRTA Life+TPD'!V13</f>
        <v>33.42</v>
      </c>
      <c r="V12" s="20">
        <f>'[1]GMRTA Life+TPD'!W13</f>
        <v>35.79</v>
      </c>
      <c r="W12" s="20">
        <f>'[1]GMRTA Life+TPD'!X13</f>
        <v>38.26</v>
      </c>
      <c r="X12" s="20">
        <f>'[1]GMRTA Life+TPD'!Y13</f>
        <v>40.840000000000003</v>
      </c>
      <c r="Y12" s="20">
        <f>'[1]GMRTA Life+TPD'!Z13</f>
        <v>43.54</v>
      </c>
      <c r="Z12" s="20">
        <f>'[1]GMRTA Life+TPD'!AA13</f>
        <v>46.36</v>
      </c>
      <c r="AA12" s="20">
        <f>'[1]GMRTA Life+TPD'!AB13</f>
        <v>0</v>
      </c>
      <c r="AB12" s="20">
        <f>'[1]GMRTA Life+TPD'!AC13</f>
        <v>0</v>
      </c>
      <c r="AC12" s="20">
        <f>'[1]GMRTA Life+TPD'!AD13</f>
        <v>0</v>
      </c>
      <c r="AD12" s="20">
        <f>'[1]GMRTA Life+TPD'!AE13</f>
        <v>0</v>
      </c>
      <c r="AE12" s="20">
        <f>'[1]GMRTA Life+TPD'!AF13</f>
        <v>0</v>
      </c>
      <c r="AG12" s="19">
        <v>24</v>
      </c>
      <c r="AH12" s="48">
        <f>B12-'Total Plan 1'!B12</f>
        <v>0</v>
      </c>
      <c r="AI12" s="48">
        <f>C12-'Total Plan 1'!C12</f>
        <v>0</v>
      </c>
      <c r="AJ12" s="48">
        <f>D12-'Total Plan 1'!D12</f>
        <v>0</v>
      </c>
      <c r="AK12" s="48">
        <f>E12-'Total Plan 1'!E12</f>
        <v>0</v>
      </c>
      <c r="AL12" s="48">
        <f>F12-'Total Plan 1'!F12</f>
        <v>0</v>
      </c>
      <c r="AM12" s="48">
        <f>G12-'Total Plan 1'!G12</f>
        <v>0</v>
      </c>
      <c r="AN12" s="48">
        <f>H12-'Total Plan 1'!H12</f>
        <v>0</v>
      </c>
      <c r="AO12" s="48">
        <f>I12-'Total Plan 1'!I12</f>
        <v>0</v>
      </c>
      <c r="AP12" s="48">
        <f>J12-'Total Plan 1'!J12</f>
        <v>0</v>
      </c>
      <c r="AQ12" s="48">
        <f>K12-'Total Plan 1'!K12</f>
        <v>0</v>
      </c>
      <c r="AR12" s="48">
        <f>L12-'Total Plan 1'!L12</f>
        <v>0</v>
      </c>
      <c r="AS12" s="48">
        <f>M12-'Total Plan 1'!M12</f>
        <v>0</v>
      </c>
      <c r="AT12" s="48">
        <f>N12-'Total Plan 1'!N12</f>
        <v>0</v>
      </c>
      <c r="AU12" s="48">
        <f>O12-'Total Plan 1'!O12</f>
        <v>0</v>
      </c>
      <c r="AV12" s="48">
        <f>P12-'Total Plan 1'!P12</f>
        <v>0</v>
      </c>
      <c r="AW12" s="48">
        <f>Q12-'Total Plan 1'!Q12</f>
        <v>0</v>
      </c>
      <c r="AX12" s="48">
        <f>R12-'Total Plan 1'!R12</f>
        <v>0</v>
      </c>
      <c r="AY12" s="48">
        <f>S12-'Total Plan 1'!S12</f>
        <v>0</v>
      </c>
      <c r="AZ12" s="48">
        <f>T12-'Total Plan 1'!T12</f>
        <v>0</v>
      </c>
      <c r="BA12" s="48">
        <f>U12-'Total Plan 1'!U12</f>
        <v>0</v>
      </c>
      <c r="BB12" s="48">
        <f>V12-'Total Plan 1'!V12</f>
        <v>0</v>
      </c>
      <c r="BC12" s="48">
        <f>W12-'Total Plan 1'!W12</f>
        <v>0</v>
      </c>
      <c r="BD12" s="48">
        <f>X12-'Total Plan 1'!X12</f>
        <v>0</v>
      </c>
      <c r="BE12" s="48">
        <f>Y12-'Total Plan 1'!Y12</f>
        <v>0</v>
      </c>
      <c r="BF12" s="48">
        <f>Z12-'Total Plan 1'!Z12</f>
        <v>0</v>
      </c>
      <c r="BG12" s="48">
        <f>AA12-'Total Plan 1'!AA12</f>
        <v>0</v>
      </c>
      <c r="BH12" s="48">
        <f>AB12-'Total Plan 1'!AB12</f>
        <v>0</v>
      </c>
      <c r="BI12" s="48">
        <f>AC12-'Total Plan 1'!AC12</f>
        <v>0</v>
      </c>
      <c r="BJ12" s="48">
        <f>AD12-'Total Plan 1'!AD12</f>
        <v>0</v>
      </c>
      <c r="BK12" s="48">
        <f>AE12-'Total Plan 1'!AE12</f>
        <v>0</v>
      </c>
    </row>
    <row r="13" spans="1:63">
      <c r="A13" s="21">
        <v>25</v>
      </c>
      <c r="B13" s="22">
        <f>'[1]GMRTA Life+TPD'!C14</f>
        <v>1.74</v>
      </c>
      <c r="C13" s="22">
        <f>'[1]GMRTA Life+TPD'!D14</f>
        <v>3.41</v>
      </c>
      <c r="D13" s="22">
        <f>'[1]GMRTA Life+TPD'!E14</f>
        <v>5.12</v>
      </c>
      <c r="E13" s="22">
        <f>'[1]GMRTA Life+TPD'!F14</f>
        <v>5.81</v>
      </c>
      <c r="F13" s="22">
        <f>'[1]GMRTA Life+TPD'!G14</f>
        <v>7.32</v>
      </c>
      <c r="G13" s="22">
        <f>'[1]GMRTA Life+TPD'!H14</f>
        <v>8.8699999999999992</v>
      </c>
      <c r="H13" s="22">
        <f>'[1]GMRTA Life+TPD'!I14</f>
        <v>9.7200000000000006</v>
      </c>
      <c r="I13" s="22">
        <f>'[1]GMRTA Life+TPD'!J14</f>
        <v>11.24</v>
      </c>
      <c r="J13" s="22">
        <f>'[1]GMRTA Life+TPD'!K14</f>
        <v>12.81</v>
      </c>
      <c r="K13" s="22">
        <f>'[1]GMRTA Life+TPD'!L14</f>
        <v>14.44</v>
      </c>
      <c r="L13" s="22">
        <f>'[1]GMRTA Life+TPD'!M14</f>
        <v>16.12</v>
      </c>
      <c r="M13" s="22">
        <f>'[1]GMRTA Life+TPD'!N14</f>
        <v>17.87</v>
      </c>
      <c r="N13" s="22">
        <f>'[1]GMRTA Life+TPD'!O14</f>
        <v>19.68</v>
      </c>
      <c r="O13" s="22">
        <f>'[1]GMRTA Life+TPD'!P14</f>
        <v>21.56</v>
      </c>
      <c r="P13" s="22">
        <f>'[1]GMRTA Life+TPD'!Q14</f>
        <v>23.52</v>
      </c>
      <c r="Q13" s="22">
        <f>'[1]GMRTA Life+TPD'!R14</f>
        <v>25.56</v>
      </c>
      <c r="R13" s="22">
        <f>'[1]GMRTA Life+TPD'!S14</f>
        <v>27.68</v>
      </c>
      <c r="S13" s="22">
        <f>'[1]GMRTA Life+TPD'!T14</f>
        <v>29.88</v>
      </c>
      <c r="T13" s="22">
        <f>'[1]GMRTA Life+TPD'!U14</f>
        <v>32.18</v>
      </c>
      <c r="U13" s="22">
        <f>'[1]GMRTA Life+TPD'!V14</f>
        <v>34.58</v>
      </c>
      <c r="V13" s="22">
        <f>'[1]GMRTA Life+TPD'!W14</f>
        <v>37.08</v>
      </c>
      <c r="W13" s="22">
        <f>'[1]GMRTA Life+TPD'!X14</f>
        <v>39.700000000000003</v>
      </c>
      <c r="X13" s="22">
        <f>'[1]GMRTA Life+TPD'!Y14</f>
        <v>42.43</v>
      </c>
      <c r="Y13" s="22">
        <f>'[1]GMRTA Life+TPD'!Z14</f>
        <v>45.3</v>
      </c>
      <c r="Z13" s="22">
        <f>'[1]GMRTA Life+TPD'!AA14</f>
        <v>48.3</v>
      </c>
      <c r="AA13" s="22">
        <f>'[1]GMRTA Life+TPD'!AB14</f>
        <v>0</v>
      </c>
      <c r="AB13" s="22">
        <f>'[1]GMRTA Life+TPD'!AC14</f>
        <v>0</v>
      </c>
      <c r="AC13" s="22">
        <f>'[1]GMRTA Life+TPD'!AD14</f>
        <v>0</v>
      </c>
      <c r="AD13" s="22">
        <f>'[1]GMRTA Life+TPD'!AE14</f>
        <v>0</v>
      </c>
      <c r="AE13" s="22">
        <f>'[1]GMRTA Life+TPD'!AF14</f>
        <v>0</v>
      </c>
      <c r="AG13" s="21">
        <v>25</v>
      </c>
      <c r="AH13" s="49">
        <f>B13-'Total Plan 1'!B13</f>
        <v>0</v>
      </c>
      <c r="AI13" s="49">
        <f>C13-'Total Plan 1'!C13</f>
        <v>0</v>
      </c>
      <c r="AJ13" s="49">
        <f>D13-'Total Plan 1'!D13</f>
        <v>0</v>
      </c>
      <c r="AK13" s="49">
        <f>E13-'Total Plan 1'!E13</f>
        <v>0</v>
      </c>
      <c r="AL13" s="49">
        <f>F13-'Total Plan 1'!F13</f>
        <v>0</v>
      </c>
      <c r="AM13" s="49">
        <f>G13-'Total Plan 1'!G13</f>
        <v>0</v>
      </c>
      <c r="AN13" s="49">
        <f>H13-'Total Plan 1'!H13</f>
        <v>0</v>
      </c>
      <c r="AO13" s="49">
        <f>I13-'Total Plan 1'!I13</f>
        <v>0</v>
      </c>
      <c r="AP13" s="49">
        <f>J13-'Total Plan 1'!J13</f>
        <v>0</v>
      </c>
      <c r="AQ13" s="49">
        <f>K13-'Total Plan 1'!K13</f>
        <v>0</v>
      </c>
      <c r="AR13" s="49">
        <f>L13-'Total Plan 1'!L13</f>
        <v>0</v>
      </c>
      <c r="AS13" s="49">
        <f>M13-'Total Plan 1'!M13</f>
        <v>0</v>
      </c>
      <c r="AT13" s="49">
        <f>N13-'Total Plan 1'!N13</f>
        <v>0</v>
      </c>
      <c r="AU13" s="49">
        <f>O13-'Total Plan 1'!O13</f>
        <v>0</v>
      </c>
      <c r="AV13" s="49">
        <f>P13-'Total Plan 1'!P13</f>
        <v>0</v>
      </c>
      <c r="AW13" s="49">
        <f>Q13-'Total Plan 1'!Q13</f>
        <v>0</v>
      </c>
      <c r="AX13" s="49">
        <f>R13-'Total Plan 1'!R13</f>
        <v>0</v>
      </c>
      <c r="AY13" s="49">
        <f>S13-'Total Plan 1'!S13</f>
        <v>0</v>
      </c>
      <c r="AZ13" s="49">
        <f>T13-'Total Plan 1'!T13</f>
        <v>0</v>
      </c>
      <c r="BA13" s="49">
        <f>U13-'Total Plan 1'!U13</f>
        <v>0</v>
      </c>
      <c r="BB13" s="49">
        <f>V13-'Total Plan 1'!V13</f>
        <v>0</v>
      </c>
      <c r="BC13" s="49">
        <f>W13-'Total Plan 1'!W13</f>
        <v>0</v>
      </c>
      <c r="BD13" s="49">
        <f>X13-'Total Plan 1'!X13</f>
        <v>0</v>
      </c>
      <c r="BE13" s="49">
        <f>Y13-'Total Plan 1'!Y13</f>
        <v>0</v>
      </c>
      <c r="BF13" s="49">
        <f>Z13-'Total Plan 1'!Z13</f>
        <v>0</v>
      </c>
      <c r="BG13" s="49">
        <f>AA13-'Total Plan 1'!AA13</f>
        <v>0</v>
      </c>
      <c r="BH13" s="49">
        <f>AB13-'Total Plan 1'!AB13</f>
        <v>0</v>
      </c>
      <c r="BI13" s="49">
        <f>AC13-'Total Plan 1'!AC13</f>
        <v>0</v>
      </c>
      <c r="BJ13" s="49">
        <f>AD13-'Total Plan 1'!AD13</f>
        <v>0</v>
      </c>
      <c r="BK13" s="49">
        <f>AE13-'Total Plan 1'!AE13</f>
        <v>0</v>
      </c>
    </row>
    <row r="14" spans="1:63">
      <c r="A14" s="17">
        <v>26</v>
      </c>
      <c r="B14" s="18">
        <f>'[1]GMRTA Life+TPD'!C15</f>
        <v>1.76</v>
      </c>
      <c r="C14" s="18">
        <f>'[1]GMRTA Life+TPD'!D15</f>
        <v>3.44</v>
      </c>
      <c r="D14" s="18">
        <f>'[1]GMRTA Life+TPD'!E15</f>
        <v>5.17</v>
      </c>
      <c r="E14" s="18">
        <f>'[1]GMRTA Life+TPD'!F15</f>
        <v>5.88</v>
      </c>
      <c r="F14" s="18">
        <f>'[1]GMRTA Life+TPD'!G15</f>
        <v>7.42</v>
      </c>
      <c r="G14" s="18">
        <f>'[1]GMRTA Life+TPD'!H15</f>
        <v>9</v>
      </c>
      <c r="H14" s="18">
        <f>'[1]GMRTA Life+TPD'!I15</f>
        <v>9.8699999999999992</v>
      </c>
      <c r="I14" s="18">
        <f>'[1]GMRTA Life+TPD'!J15</f>
        <v>11.44</v>
      </c>
      <c r="J14" s="18">
        <f>'[1]GMRTA Life+TPD'!K15</f>
        <v>13.07</v>
      </c>
      <c r="K14" s="18">
        <f>'[1]GMRTA Life+TPD'!L15</f>
        <v>14.75</v>
      </c>
      <c r="L14" s="18">
        <f>'[1]GMRTA Life+TPD'!M15</f>
        <v>16.510000000000002</v>
      </c>
      <c r="M14" s="18">
        <f>'[1]GMRTA Life+TPD'!N15</f>
        <v>18.329999999999998</v>
      </c>
      <c r="N14" s="18">
        <f>'[1]GMRTA Life+TPD'!O15</f>
        <v>20.22</v>
      </c>
      <c r="O14" s="18">
        <f>'[1]GMRTA Life+TPD'!P15</f>
        <v>22.19</v>
      </c>
      <c r="P14" s="18">
        <f>'[1]GMRTA Life+TPD'!Q15</f>
        <v>24.24</v>
      </c>
      <c r="Q14" s="18">
        <f>'[1]GMRTA Life+TPD'!R15</f>
        <v>26.38</v>
      </c>
      <c r="R14" s="18">
        <f>'[1]GMRTA Life+TPD'!S15</f>
        <v>28.61</v>
      </c>
      <c r="S14" s="18">
        <f>'[1]GMRTA Life+TPD'!T15</f>
        <v>30.93</v>
      </c>
      <c r="T14" s="18">
        <f>'[1]GMRTA Life+TPD'!U15</f>
        <v>33.36</v>
      </c>
      <c r="U14" s="18">
        <f>'[1]GMRTA Life+TPD'!V15</f>
        <v>35.89</v>
      </c>
      <c r="V14" s="18">
        <f>'[1]GMRTA Life+TPD'!W15</f>
        <v>38.54</v>
      </c>
      <c r="W14" s="18">
        <f>'[1]GMRTA Life+TPD'!X15</f>
        <v>41.32</v>
      </c>
      <c r="X14" s="18">
        <f>'[1]GMRTA Life+TPD'!Y15</f>
        <v>44.22</v>
      </c>
      <c r="Y14" s="18">
        <f>'[1]GMRTA Life+TPD'!Z15</f>
        <v>47.26</v>
      </c>
      <c r="Z14" s="18">
        <f>'[1]GMRTA Life+TPD'!AA15</f>
        <v>50.46</v>
      </c>
      <c r="AA14" s="18">
        <f>'[1]GMRTA Life+TPD'!AB15</f>
        <v>0</v>
      </c>
      <c r="AB14" s="18">
        <f>'[1]GMRTA Life+TPD'!AC15</f>
        <v>0</v>
      </c>
      <c r="AC14" s="18">
        <f>'[1]GMRTA Life+TPD'!AD15</f>
        <v>0</v>
      </c>
      <c r="AD14" s="18">
        <f>'[1]GMRTA Life+TPD'!AE15</f>
        <v>0</v>
      </c>
      <c r="AE14" s="18">
        <f>'[1]GMRTA Life+TPD'!AF15</f>
        <v>0</v>
      </c>
      <c r="AG14" s="17">
        <v>26</v>
      </c>
      <c r="AH14" s="47">
        <f>B14-'Total Plan 1'!B14</f>
        <v>0</v>
      </c>
      <c r="AI14" s="47">
        <f>C14-'Total Plan 1'!C14</f>
        <v>0</v>
      </c>
      <c r="AJ14" s="47">
        <f>D14-'Total Plan 1'!D14</f>
        <v>0</v>
      </c>
      <c r="AK14" s="47">
        <f>E14-'Total Plan 1'!E14</f>
        <v>0</v>
      </c>
      <c r="AL14" s="47">
        <f>F14-'Total Plan 1'!F14</f>
        <v>0</v>
      </c>
      <c r="AM14" s="47">
        <f>G14-'Total Plan 1'!G14</f>
        <v>0</v>
      </c>
      <c r="AN14" s="47">
        <f>H14-'Total Plan 1'!H14</f>
        <v>0</v>
      </c>
      <c r="AO14" s="47">
        <f>I14-'Total Plan 1'!I14</f>
        <v>0</v>
      </c>
      <c r="AP14" s="47">
        <f>J14-'Total Plan 1'!J14</f>
        <v>0</v>
      </c>
      <c r="AQ14" s="47">
        <f>K14-'Total Plan 1'!K14</f>
        <v>0</v>
      </c>
      <c r="AR14" s="47">
        <f>L14-'Total Plan 1'!L14</f>
        <v>0</v>
      </c>
      <c r="AS14" s="47">
        <f>M14-'Total Plan 1'!M14</f>
        <v>0</v>
      </c>
      <c r="AT14" s="47">
        <f>N14-'Total Plan 1'!N14</f>
        <v>0</v>
      </c>
      <c r="AU14" s="47">
        <f>O14-'Total Plan 1'!O14</f>
        <v>0</v>
      </c>
      <c r="AV14" s="47">
        <f>P14-'Total Plan 1'!P14</f>
        <v>0</v>
      </c>
      <c r="AW14" s="47">
        <f>Q14-'Total Plan 1'!Q14</f>
        <v>0</v>
      </c>
      <c r="AX14" s="47">
        <f>R14-'Total Plan 1'!R14</f>
        <v>0</v>
      </c>
      <c r="AY14" s="47">
        <f>S14-'Total Plan 1'!S14</f>
        <v>0</v>
      </c>
      <c r="AZ14" s="47">
        <f>T14-'Total Plan 1'!T14</f>
        <v>0</v>
      </c>
      <c r="BA14" s="47">
        <f>U14-'Total Plan 1'!U14</f>
        <v>0</v>
      </c>
      <c r="BB14" s="47">
        <f>V14-'Total Plan 1'!V14</f>
        <v>0</v>
      </c>
      <c r="BC14" s="47">
        <f>W14-'Total Plan 1'!W14</f>
        <v>0</v>
      </c>
      <c r="BD14" s="47">
        <f>X14-'Total Plan 1'!X14</f>
        <v>0</v>
      </c>
      <c r="BE14" s="47">
        <f>Y14-'Total Plan 1'!Y14</f>
        <v>0</v>
      </c>
      <c r="BF14" s="47">
        <f>Z14-'Total Plan 1'!Z14</f>
        <v>0</v>
      </c>
      <c r="BG14" s="47">
        <f>AA14-'Total Plan 1'!AA14</f>
        <v>0</v>
      </c>
      <c r="BH14" s="47">
        <f>AB14-'Total Plan 1'!AB14</f>
        <v>0</v>
      </c>
      <c r="BI14" s="47">
        <f>AC14-'Total Plan 1'!AC14</f>
        <v>0</v>
      </c>
      <c r="BJ14" s="47">
        <f>AD14-'Total Plan 1'!AD14</f>
        <v>0</v>
      </c>
      <c r="BK14" s="47">
        <f>AE14-'Total Plan 1'!AE14</f>
        <v>0</v>
      </c>
    </row>
    <row r="15" spans="1:63">
      <c r="A15" s="19">
        <v>27</v>
      </c>
      <c r="B15" s="20">
        <f>'[1]GMRTA Life+TPD'!C16</f>
        <v>1.78</v>
      </c>
      <c r="C15" s="20">
        <f>'[1]GMRTA Life+TPD'!D16</f>
        <v>3.48</v>
      </c>
      <c r="D15" s="20">
        <f>'[1]GMRTA Life+TPD'!E16</f>
        <v>5.24</v>
      </c>
      <c r="E15" s="20">
        <f>'[1]GMRTA Life+TPD'!F16</f>
        <v>5.96</v>
      </c>
      <c r="F15" s="20">
        <f>'[1]GMRTA Life+TPD'!G16</f>
        <v>7.54</v>
      </c>
      <c r="G15" s="20">
        <f>'[1]GMRTA Life+TPD'!H16</f>
        <v>9.16</v>
      </c>
      <c r="H15" s="20">
        <f>'[1]GMRTA Life+TPD'!I16</f>
        <v>10.08</v>
      </c>
      <c r="I15" s="20">
        <f>'[1]GMRTA Life+TPD'!J16</f>
        <v>11.7</v>
      </c>
      <c r="J15" s="20">
        <f>'[1]GMRTA Life+TPD'!K16</f>
        <v>13.39</v>
      </c>
      <c r="K15" s="20">
        <f>'[1]GMRTA Life+TPD'!L16</f>
        <v>15.14</v>
      </c>
      <c r="L15" s="20">
        <f>'[1]GMRTA Life+TPD'!M16</f>
        <v>16.97</v>
      </c>
      <c r="M15" s="20">
        <f>'[1]GMRTA Life+TPD'!N16</f>
        <v>18.88</v>
      </c>
      <c r="N15" s="20">
        <f>'[1]GMRTA Life+TPD'!O16</f>
        <v>20.86</v>
      </c>
      <c r="O15" s="20">
        <f>'[1]GMRTA Life+TPD'!P16</f>
        <v>22.93</v>
      </c>
      <c r="P15" s="20">
        <f>'[1]GMRTA Life+TPD'!Q16</f>
        <v>25.09</v>
      </c>
      <c r="Q15" s="20">
        <f>'[1]GMRTA Life+TPD'!R16</f>
        <v>27.34</v>
      </c>
      <c r="R15" s="20">
        <f>'[1]GMRTA Life+TPD'!S16</f>
        <v>29.68</v>
      </c>
      <c r="S15" s="20">
        <f>'[1]GMRTA Life+TPD'!T16</f>
        <v>32.14</v>
      </c>
      <c r="T15" s="20">
        <f>'[1]GMRTA Life+TPD'!U16</f>
        <v>34.700000000000003</v>
      </c>
      <c r="U15" s="20">
        <f>'[1]GMRTA Life+TPD'!V16</f>
        <v>37.380000000000003</v>
      </c>
      <c r="V15" s="20">
        <f>'[1]GMRTA Life+TPD'!W16</f>
        <v>40.19</v>
      </c>
      <c r="W15" s="20">
        <f>'[1]GMRTA Life+TPD'!X16</f>
        <v>43.14</v>
      </c>
      <c r="X15" s="20">
        <f>'[1]GMRTA Life+TPD'!Y16</f>
        <v>46.23</v>
      </c>
      <c r="Y15" s="20">
        <f>'[1]GMRTA Life+TPD'!Z16</f>
        <v>49.47</v>
      </c>
      <c r="Z15" s="20">
        <f>'[1]GMRTA Life+TPD'!AA16</f>
        <v>52.88</v>
      </c>
      <c r="AA15" s="20">
        <f>'[1]GMRTA Life+TPD'!AB16</f>
        <v>0</v>
      </c>
      <c r="AB15" s="20">
        <f>'[1]GMRTA Life+TPD'!AC16</f>
        <v>0</v>
      </c>
      <c r="AC15" s="20">
        <f>'[1]GMRTA Life+TPD'!AD16</f>
        <v>0</v>
      </c>
      <c r="AD15" s="20">
        <f>'[1]GMRTA Life+TPD'!AE16</f>
        <v>0</v>
      </c>
      <c r="AE15" s="20">
        <f>'[1]GMRTA Life+TPD'!AF16</f>
        <v>0</v>
      </c>
      <c r="AG15" s="19">
        <v>27</v>
      </c>
      <c r="AH15" s="48">
        <f>B15-'Total Plan 1'!B15</f>
        <v>0</v>
      </c>
      <c r="AI15" s="48">
        <f>C15-'Total Plan 1'!C15</f>
        <v>0</v>
      </c>
      <c r="AJ15" s="48">
        <f>D15-'Total Plan 1'!D15</f>
        <v>0</v>
      </c>
      <c r="AK15" s="48">
        <f>E15-'Total Plan 1'!E15</f>
        <v>0</v>
      </c>
      <c r="AL15" s="48">
        <f>F15-'Total Plan 1'!F15</f>
        <v>0</v>
      </c>
      <c r="AM15" s="48">
        <f>G15-'Total Plan 1'!G15</f>
        <v>0</v>
      </c>
      <c r="AN15" s="48">
        <f>H15-'Total Plan 1'!H15</f>
        <v>0</v>
      </c>
      <c r="AO15" s="48">
        <f>I15-'Total Plan 1'!I15</f>
        <v>0</v>
      </c>
      <c r="AP15" s="48">
        <f>J15-'Total Plan 1'!J15</f>
        <v>0</v>
      </c>
      <c r="AQ15" s="48">
        <f>K15-'Total Plan 1'!K15</f>
        <v>0</v>
      </c>
      <c r="AR15" s="48">
        <f>L15-'Total Plan 1'!L15</f>
        <v>0</v>
      </c>
      <c r="AS15" s="48">
        <f>M15-'Total Plan 1'!M15</f>
        <v>0</v>
      </c>
      <c r="AT15" s="48">
        <f>N15-'Total Plan 1'!N15</f>
        <v>0</v>
      </c>
      <c r="AU15" s="48">
        <f>O15-'Total Plan 1'!O15</f>
        <v>0</v>
      </c>
      <c r="AV15" s="48">
        <f>P15-'Total Plan 1'!P15</f>
        <v>0</v>
      </c>
      <c r="AW15" s="48">
        <f>Q15-'Total Plan 1'!Q15</f>
        <v>0</v>
      </c>
      <c r="AX15" s="48">
        <f>R15-'Total Plan 1'!R15</f>
        <v>0</v>
      </c>
      <c r="AY15" s="48">
        <f>S15-'Total Plan 1'!S15</f>
        <v>0</v>
      </c>
      <c r="AZ15" s="48">
        <f>T15-'Total Plan 1'!T15</f>
        <v>0</v>
      </c>
      <c r="BA15" s="48">
        <f>U15-'Total Plan 1'!U15</f>
        <v>0</v>
      </c>
      <c r="BB15" s="48">
        <f>V15-'Total Plan 1'!V15</f>
        <v>0</v>
      </c>
      <c r="BC15" s="48">
        <f>W15-'Total Plan 1'!W15</f>
        <v>0</v>
      </c>
      <c r="BD15" s="48">
        <f>X15-'Total Plan 1'!X15</f>
        <v>0</v>
      </c>
      <c r="BE15" s="48">
        <f>Y15-'Total Plan 1'!Y15</f>
        <v>0</v>
      </c>
      <c r="BF15" s="48">
        <f>Z15-'Total Plan 1'!Z15</f>
        <v>0</v>
      </c>
      <c r="BG15" s="48">
        <f>AA15-'Total Plan 1'!AA15</f>
        <v>0</v>
      </c>
      <c r="BH15" s="48">
        <f>AB15-'Total Plan 1'!AB15</f>
        <v>0</v>
      </c>
      <c r="BI15" s="48">
        <f>AC15-'Total Plan 1'!AC15</f>
        <v>0</v>
      </c>
      <c r="BJ15" s="48">
        <f>AD15-'Total Plan 1'!AD15</f>
        <v>0</v>
      </c>
      <c r="BK15" s="48">
        <f>AE15-'Total Plan 1'!AE15</f>
        <v>0</v>
      </c>
    </row>
    <row r="16" spans="1:63">
      <c r="A16" s="19">
        <v>28</v>
      </c>
      <c r="B16" s="20">
        <f>'[1]GMRTA Life+TPD'!C17</f>
        <v>1.8</v>
      </c>
      <c r="C16" s="20">
        <f>'[1]GMRTA Life+TPD'!D17</f>
        <v>3.54</v>
      </c>
      <c r="D16" s="20">
        <f>'[1]GMRTA Life+TPD'!E17</f>
        <v>5.33</v>
      </c>
      <c r="E16" s="20">
        <f>'[1]GMRTA Life+TPD'!F17</f>
        <v>6.08</v>
      </c>
      <c r="F16" s="20">
        <f>'[1]GMRTA Life+TPD'!G17</f>
        <v>7.7</v>
      </c>
      <c r="G16" s="20">
        <f>'[1]GMRTA Life+TPD'!H17</f>
        <v>9.3800000000000008</v>
      </c>
      <c r="H16" s="20">
        <f>'[1]GMRTA Life+TPD'!I17</f>
        <v>10.33</v>
      </c>
      <c r="I16" s="20">
        <f>'[1]GMRTA Life+TPD'!J17</f>
        <v>12.02</v>
      </c>
      <c r="J16" s="20">
        <f>'[1]GMRTA Life+TPD'!K17</f>
        <v>13.79</v>
      </c>
      <c r="K16" s="20">
        <f>'[1]GMRTA Life+TPD'!L17</f>
        <v>15.62</v>
      </c>
      <c r="L16" s="20">
        <f>'[1]GMRTA Life+TPD'!M17</f>
        <v>17.54</v>
      </c>
      <c r="M16" s="20">
        <f>'[1]GMRTA Life+TPD'!N17</f>
        <v>19.53</v>
      </c>
      <c r="N16" s="20">
        <f>'[1]GMRTA Life+TPD'!O17</f>
        <v>21.62</v>
      </c>
      <c r="O16" s="20">
        <f>'[1]GMRTA Life+TPD'!P17</f>
        <v>23.79</v>
      </c>
      <c r="P16" s="20">
        <f>'[1]GMRTA Life+TPD'!Q17</f>
        <v>26.06</v>
      </c>
      <c r="Q16" s="20">
        <f>'[1]GMRTA Life+TPD'!R17</f>
        <v>28.43</v>
      </c>
      <c r="R16" s="20">
        <f>'[1]GMRTA Life+TPD'!S17</f>
        <v>30.91</v>
      </c>
      <c r="S16" s="20">
        <f>'[1]GMRTA Life+TPD'!T17</f>
        <v>33.51</v>
      </c>
      <c r="T16" s="20">
        <f>'[1]GMRTA Life+TPD'!U17</f>
        <v>36.22</v>
      </c>
      <c r="U16" s="20">
        <f>'[1]GMRTA Life+TPD'!V17</f>
        <v>39.07</v>
      </c>
      <c r="V16" s="20">
        <f>'[1]GMRTA Life+TPD'!W17</f>
        <v>42.06</v>
      </c>
      <c r="W16" s="20">
        <f>'[1]GMRTA Life+TPD'!X17</f>
        <v>45.19</v>
      </c>
      <c r="X16" s="20">
        <f>'[1]GMRTA Life+TPD'!Y17</f>
        <v>48.49</v>
      </c>
      <c r="Y16" s="20">
        <f>'[1]GMRTA Life+TPD'!Z17</f>
        <v>51.94</v>
      </c>
      <c r="Z16" s="20">
        <f>'[1]GMRTA Life+TPD'!AA17</f>
        <v>55.57</v>
      </c>
      <c r="AA16" s="20">
        <f>'[1]GMRTA Life+TPD'!AB17</f>
        <v>0</v>
      </c>
      <c r="AB16" s="20">
        <f>'[1]GMRTA Life+TPD'!AC17</f>
        <v>0</v>
      </c>
      <c r="AC16" s="20">
        <f>'[1]GMRTA Life+TPD'!AD17</f>
        <v>0</v>
      </c>
      <c r="AD16" s="20">
        <f>'[1]GMRTA Life+TPD'!AE17</f>
        <v>0</v>
      </c>
      <c r="AE16" s="20">
        <f>'[1]GMRTA Life+TPD'!AF17</f>
        <v>0</v>
      </c>
      <c r="AG16" s="19">
        <v>28</v>
      </c>
      <c r="AH16" s="48">
        <f>B16-'Total Plan 1'!B16</f>
        <v>0</v>
      </c>
      <c r="AI16" s="48">
        <f>C16-'Total Plan 1'!C16</f>
        <v>0</v>
      </c>
      <c r="AJ16" s="48">
        <f>D16-'Total Plan 1'!D16</f>
        <v>0</v>
      </c>
      <c r="AK16" s="48">
        <f>E16-'Total Plan 1'!E16</f>
        <v>0</v>
      </c>
      <c r="AL16" s="48">
        <f>F16-'Total Plan 1'!F16</f>
        <v>0</v>
      </c>
      <c r="AM16" s="48">
        <f>G16-'Total Plan 1'!G16</f>
        <v>0</v>
      </c>
      <c r="AN16" s="48">
        <f>H16-'Total Plan 1'!H16</f>
        <v>0</v>
      </c>
      <c r="AO16" s="48">
        <f>I16-'Total Plan 1'!I16</f>
        <v>0</v>
      </c>
      <c r="AP16" s="48">
        <f>J16-'Total Plan 1'!J16</f>
        <v>0</v>
      </c>
      <c r="AQ16" s="48">
        <f>K16-'Total Plan 1'!K16</f>
        <v>0</v>
      </c>
      <c r="AR16" s="48">
        <f>L16-'Total Plan 1'!L16</f>
        <v>0</v>
      </c>
      <c r="AS16" s="48">
        <f>M16-'Total Plan 1'!M16</f>
        <v>0</v>
      </c>
      <c r="AT16" s="48">
        <f>N16-'Total Plan 1'!N16</f>
        <v>0</v>
      </c>
      <c r="AU16" s="48">
        <f>O16-'Total Plan 1'!O16</f>
        <v>0</v>
      </c>
      <c r="AV16" s="48">
        <f>P16-'Total Plan 1'!P16</f>
        <v>0</v>
      </c>
      <c r="AW16" s="48">
        <f>Q16-'Total Plan 1'!Q16</f>
        <v>0</v>
      </c>
      <c r="AX16" s="48">
        <f>R16-'Total Plan 1'!R16</f>
        <v>0</v>
      </c>
      <c r="AY16" s="48">
        <f>S16-'Total Plan 1'!S16</f>
        <v>0</v>
      </c>
      <c r="AZ16" s="48">
        <f>T16-'Total Plan 1'!T16</f>
        <v>0</v>
      </c>
      <c r="BA16" s="48">
        <f>U16-'Total Plan 1'!U16</f>
        <v>0</v>
      </c>
      <c r="BB16" s="48">
        <f>V16-'Total Plan 1'!V16</f>
        <v>0</v>
      </c>
      <c r="BC16" s="48">
        <f>W16-'Total Plan 1'!W16</f>
        <v>0</v>
      </c>
      <c r="BD16" s="48">
        <f>X16-'Total Plan 1'!X16</f>
        <v>0</v>
      </c>
      <c r="BE16" s="48">
        <f>Y16-'Total Plan 1'!Y16</f>
        <v>0</v>
      </c>
      <c r="BF16" s="48">
        <f>Z16-'Total Plan 1'!Z16</f>
        <v>0</v>
      </c>
      <c r="BG16" s="48">
        <f>AA16-'Total Plan 1'!AA16</f>
        <v>0</v>
      </c>
      <c r="BH16" s="48">
        <f>AB16-'Total Plan 1'!AB16</f>
        <v>0</v>
      </c>
      <c r="BI16" s="48">
        <f>AC16-'Total Plan 1'!AC16</f>
        <v>0</v>
      </c>
      <c r="BJ16" s="48">
        <f>AD16-'Total Plan 1'!AD16</f>
        <v>0</v>
      </c>
      <c r="BK16" s="48">
        <f>AE16-'Total Plan 1'!AE16</f>
        <v>0</v>
      </c>
    </row>
    <row r="17" spans="1:63">
      <c r="A17" s="19">
        <v>29</v>
      </c>
      <c r="B17" s="20">
        <f>'[1]GMRTA Life+TPD'!C18</f>
        <v>1.83</v>
      </c>
      <c r="C17" s="20">
        <f>'[1]GMRTA Life+TPD'!D18</f>
        <v>3.61</v>
      </c>
      <c r="D17" s="20">
        <f>'[1]GMRTA Life+TPD'!E18</f>
        <v>5.45</v>
      </c>
      <c r="E17" s="20">
        <f>'[1]GMRTA Life+TPD'!F18</f>
        <v>6.23</v>
      </c>
      <c r="F17" s="20">
        <f>'[1]GMRTA Life+TPD'!G18</f>
        <v>7.91</v>
      </c>
      <c r="G17" s="20">
        <f>'[1]GMRTA Life+TPD'!H18</f>
        <v>9.66</v>
      </c>
      <c r="H17" s="20">
        <f>'[1]GMRTA Life+TPD'!I18</f>
        <v>10.66</v>
      </c>
      <c r="I17" s="20">
        <f>'[1]GMRTA Life+TPD'!J18</f>
        <v>12.42</v>
      </c>
      <c r="J17" s="20">
        <f>'[1]GMRTA Life+TPD'!K18</f>
        <v>14.27</v>
      </c>
      <c r="K17" s="20">
        <f>'[1]GMRTA Life+TPD'!L18</f>
        <v>16.190000000000001</v>
      </c>
      <c r="L17" s="20">
        <f>'[1]GMRTA Life+TPD'!M18</f>
        <v>18.2</v>
      </c>
      <c r="M17" s="20">
        <f>'[1]GMRTA Life+TPD'!N18</f>
        <v>20.3</v>
      </c>
      <c r="N17" s="20">
        <f>'[1]GMRTA Life+TPD'!O18</f>
        <v>22.49</v>
      </c>
      <c r="O17" s="20">
        <f>'[1]GMRTA Life+TPD'!P18</f>
        <v>24.78</v>
      </c>
      <c r="P17" s="20">
        <f>'[1]GMRTA Life+TPD'!Q18</f>
        <v>27.18</v>
      </c>
      <c r="Q17" s="20">
        <f>'[1]GMRTA Life+TPD'!R18</f>
        <v>29.68</v>
      </c>
      <c r="R17" s="20">
        <f>'[1]GMRTA Life+TPD'!S18</f>
        <v>32.31</v>
      </c>
      <c r="S17" s="20">
        <f>'[1]GMRTA Life+TPD'!T18</f>
        <v>35.06</v>
      </c>
      <c r="T17" s="20">
        <f>'[1]GMRTA Life+TPD'!U18</f>
        <v>37.94</v>
      </c>
      <c r="U17" s="20">
        <f>'[1]GMRTA Life+TPD'!V18</f>
        <v>40.97</v>
      </c>
      <c r="V17" s="20">
        <f>'[1]GMRTA Life+TPD'!W18</f>
        <v>44.15</v>
      </c>
      <c r="W17" s="20">
        <f>'[1]GMRTA Life+TPD'!X18</f>
        <v>47.49</v>
      </c>
      <c r="X17" s="20">
        <f>'[1]GMRTA Life+TPD'!Y18</f>
        <v>51</v>
      </c>
      <c r="Y17" s="20">
        <f>'[1]GMRTA Life+TPD'!Z18</f>
        <v>54.69</v>
      </c>
      <c r="Z17" s="20">
        <f>'[1]GMRTA Life+TPD'!AA18</f>
        <v>58.57</v>
      </c>
      <c r="AA17" s="20">
        <f>'[1]GMRTA Life+TPD'!AB18</f>
        <v>0</v>
      </c>
      <c r="AB17" s="20">
        <f>'[1]GMRTA Life+TPD'!AC18</f>
        <v>0</v>
      </c>
      <c r="AC17" s="20">
        <f>'[1]GMRTA Life+TPD'!AD18</f>
        <v>0</v>
      </c>
      <c r="AD17" s="20">
        <f>'[1]GMRTA Life+TPD'!AE18</f>
        <v>0</v>
      </c>
      <c r="AE17" s="20">
        <f>'[1]GMRTA Life+TPD'!AF18</f>
        <v>0</v>
      </c>
      <c r="AG17" s="19">
        <v>29</v>
      </c>
      <c r="AH17" s="48">
        <f>B17-'Total Plan 1'!B17</f>
        <v>0</v>
      </c>
      <c r="AI17" s="48">
        <f>C17-'Total Plan 1'!C17</f>
        <v>0</v>
      </c>
      <c r="AJ17" s="48">
        <f>D17-'Total Plan 1'!D17</f>
        <v>0</v>
      </c>
      <c r="AK17" s="48">
        <f>E17-'Total Plan 1'!E17</f>
        <v>0</v>
      </c>
      <c r="AL17" s="48">
        <f>F17-'Total Plan 1'!F17</f>
        <v>0</v>
      </c>
      <c r="AM17" s="48">
        <f>G17-'Total Plan 1'!G17</f>
        <v>0</v>
      </c>
      <c r="AN17" s="48">
        <f>H17-'Total Plan 1'!H17</f>
        <v>0</v>
      </c>
      <c r="AO17" s="48">
        <f>I17-'Total Plan 1'!I17</f>
        <v>0</v>
      </c>
      <c r="AP17" s="48">
        <f>J17-'Total Plan 1'!J17</f>
        <v>0</v>
      </c>
      <c r="AQ17" s="48">
        <f>K17-'Total Plan 1'!K17</f>
        <v>0</v>
      </c>
      <c r="AR17" s="48">
        <f>L17-'Total Plan 1'!L17</f>
        <v>0</v>
      </c>
      <c r="AS17" s="48">
        <f>M17-'Total Plan 1'!M17</f>
        <v>0</v>
      </c>
      <c r="AT17" s="48">
        <f>N17-'Total Plan 1'!N17</f>
        <v>0</v>
      </c>
      <c r="AU17" s="48">
        <f>O17-'Total Plan 1'!O17</f>
        <v>0</v>
      </c>
      <c r="AV17" s="48">
        <f>P17-'Total Plan 1'!P17</f>
        <v>0</v>
      </c>
      <c r="AW17" s="48">
        <f>Q17-'Total Plan 1'!Q17</f>
        <v>0</v>
      </c>
      <c r="AX17" s="48">
        <f>R17-'Total Plan 1'!R17</f>
        <v>0</v>
      </c>
      <c r="AY17" s="48">
        <f>S17-'Total Plan 1'!S17</f>
        <v>0</v>
      </c>
      <c r="AZ17" s="48">
        <f>T17-'Total Plan 1'!T17</f>
        <v>0</v>
      </c>
      <c r="BA17" s="48">
        <f>U17-'Total Plan 1'!U17</f>
        <v>0</v>
      </c>
      <c r="BB17" s="48">
        <f>V17-'Total Plan 1'!V17</f>
        <v>0</v>
      </c>
      <c r="BC17" s="48">
        <f>W17-'Total Plan 1'!W17</f>
        <v>0</v>
      </c>
      <c r="BD17" s="48">
        <f>X17-'Total Plan 1'!X17</f>
        <v>0</v>
      </c>
      <c r="BE17" s="48">
        <f>Y17-'Total Plan 1'!Y17</f>
        <v>0</v>
      </c>
      <c r="BF17" s="48">
        <f>Z17-'Total Plan 1'!Z17</f>
        <v>0</v>
      </c>
      <c r="BG17" s="48">
        <f>AA17-'Total Plan 1'!AA17</f>
        <v>0</v>
      </c>
      <c r="BH17" s="48">
        <f>AB17-'Total Plan 1'!AB17</f>
        <v>0</v>
      </c>
      <c r="BI17" s="48">
        <f>AC17-'Total Plan 1'!AC17</f>
        <v>0</v>
      </c>
      <c r="BJ17" s="48">
        <f>AD17-'Total Plan 1'!AD17</f>
        <v>0</v>
      </c>
      <c r="BK17" s="48">
        <f>AE17-'Total Plan 1'!AE17</f>
        <v>0</v>
      </c>
    </row>
    <row r="18" spans="1:63">
      <c r="A18" s="21">
        <v>30</v>
      </c>
      <c r="B18" s="22">
        <f>'[1]GMRTA Life+TPD'!C19</f>
        <v>1.88</v>
      </c>
      <c r="C18" s="22">
        <f>'[1]GMRTA Life+TPD'!D19</f>
        <v>3.71</v>
      </c>
      <c r="D18" s="22">
        <f>'[1]GMRTA Life+TPD'!E19</f>
        <v>5.61</v>
      </c>
      <c r="E18" s="22">
        <f>'[1]GMRTA Life+TPD'!F19</f>
        <v>6.42</v>
      </c>
      <c r="F18" s="22">
        <f>'[1]GMRTA Life+TPD'!G19</f>
        <v>8.17</v>
      </c>
      <c r="G18" s="22">
        <f>'[1]GMRTA Life+TPD'!H19</f>
        <v>10</v>
      </c>
      <c r="H18" s="22">
        <f>'[1]GMRTA Life+TPD'!I19</f>
        <v>11.05</v>
      </c>
      <c r="I18" s="22">
        <f>'[1]GMRTA Life+TPD'!J19</f>
        <v>12.9</v>
      </c>
      <c r="J18" s="22">
        <f>'[1]GMRTA Life+TPD'!K19</f>
        <v>14.84</v>
      </c>
      <c r="K18" s="22">
        <f>'[1]GMRTA Life+TPD'!L19</f>
        <v>16.86</v>
      </c>
      <c r="L18" s="22">
        <f>'[1]GMRTA Life+TPD'!M19</f>
        <v>18.97</v>
      </c>
      <c r="M18" s="22">
        <f>'[1]GMRTA Life+TPD'!N19</f>
        <v>21.18</v>
      </c>
      <c r="N18" s="22">
        <f>'[1]GMRTA Life+TPD'!O19</f>
        <v>23.49</v>
      </c>
      <c r="O18" s="22">
        <f>'[1]GMRTA Life+TPD'!P19</f>
        <v>25.91</v>
      </c>
      <c r="P18" s="22">
        <f>'[1]GMRTA Life+TPD'!Q19</f>
        <v>28.44</v>
      </c>
      <c r="Q18" s="22">
        <f>'[1]GMRTA Life+TPD'!R19</f>
        <v>31.1</v>
      </c>
      <c r="R18" s="22">
        <f>'[1]GMRTA Life+TPD'!S19</f>
        <v>33.880000000000003</v>
      </c>
      <c r="S18" s="22">
        <f>'[1]GMRTA Life+TPD'!T19</f>
        <v>36.799999999999997</v>
      </c>
      <c r="T18" s="22">
        <f>'[1]GMRTA Life+TPD'!U19</f>
        <v>39.869999999999997</v>
      </c>
      <c r="U18" s="22">
        <f>'[1]GMRTA Life+TPD'!V19</f>
        <v>43.09</v>
      </c>
      <c r="V18" s="22">
        <f>'[1]GMRTA Life+TPD'!W19</f>
        <v>46.48</v>
      </c>
      <c r="W18" s="22">
        <f>'[1]GMRTA Life+TPD'!X19</f>
        <v>50.05</v>
      </c>
      <c r="X18" s="22">
        <f>'[1]GMRTA Life+TPD'!Y19</f>
        <v>53.8</v>
      </c>
      <c r="Y18" s="22">
        <f>'[1]GMRTA Life+TPD'!Z19</f>
        <v>57.74</v>
      </c>
      <c r="Z18" s="22">
        <f>'[1]GMRTA Life+TPD'!AA19</f>
        <v>61.88</v>
      </c>
      <c r="AA18" s="22">
        <f>'[1]GMRTA Life+TPD'!AB19</f>
        <v>0</v>
      </c>
      <c r="AB18" s="22">
        <f>'[1]GMRTA Life+TPD'!AC19</f>
        <v>0</v>
      </c>
      <c r="AC18" s="22">
        <f>'[1]GMRTA Life+TPD'!AD19</f>
        <v>0</v>
      </c>
      <c r="AD18" s="22">
        <f>'[1]GMRTA Life+TPD'!AE19</f>
        <v>0</v>
      </c>
      <c r="AE18" s="22">
        <f>'[1]GMRTA Life+TPD'!AF19</f>
        <v>0</v>
      </c>
      <c r="AG18" s="21">
        <v>30</v>
      </c>
      <c r="AH18" s="49">
        <f>B18-'Total Plan 1'!B18</f>
        <v>0</v>
      </c>
      <c r="AI18" s="49">
        <f>C18-'Total Plan 1'!C18</f>
        <v>0</v>
      </c>
      <c r="AJ18" s="49">
        <f>D18-'Total Plan 1'!D18</f>
        <v>0</v>
      </c>
      <c r="AK18" s="49">
        <f>E18-'Total Plan 1'!E18</f>
        <v>0</v>
      </c>
      <c r="AL18" s="49">
        <f>F18-'Total Plan 1'!F18</f>
        <v>0</v>
      </c>
      <c r="AM18" s="49">
        <f>G18-'Total Plan 1'!G18</f>
        <v>0</v>
      </c>
      <c r="AN18" s="49">
        <f>H18-'Total Plan 1'!H18</f>
        <v>0</v>
      </c>
      <c r="AO18" s="49">
        <f>I18-'Total Plan 1'!I18</f>
        <v>0</v>
      </c>
      <c r="AP18" s="49">
        <f>J18-'Total Plan 1'!J18</f>
        <v>0</v>
      </c>
      <c r="AQ18" s="49">
        <f>K18-'Total Plan 1'!K18</f>
        <v>0</v>
      </c>
      <c r="AR18" s="49">
        <f>L18-'Total Plan 1'!L18</f>
        <v>0</v>
      </c>
      <c r="AS18" s="49">
        <f>M18-'Total Plan 1'!M18</f>
        <v>0</v>
      </c>
      <c r="AT18" s="49">
        <f>N18-'Total Plan 1'!N18</f>
        <v>0</v>
      </c>
      <c r="AU18" s="49">
        <f>O18-'Total Plan 1'!O18</f>
        <v>0</v>
      </c>
      <c r="AV18" s="49">
        <f>P18-'Total Plan 1'!P18</f>
        <v>0</v>
      </c>
      <c r="AW18" s="49">
        <f>Q18-'Total Plan 1'!Q18</f>
        <v>0</v>
      </c>
      <c r="AX18" s="49">
        <f>R18-'Total Plan 1'!R18</f>
        <v>0</v>
      </c>
      <c r="AY18" s="49">
        <f>S18-'Total Plan 1'!S18</f>
        <v>0</v>
      </c>
      <c r="AZ18" s="49">
        <f>T18-'Total Plan 1'!T18</f>
        <v>0</v>
      </c>
      <c r="BA18" s="49">
        <f>U18-'Total Plan 1'!U18</f>
        <v>0</v>
      </c>
      <c r="BB18" s="49">
        <f>V18-'Total Plan 1'!V18</f>
        <v>0</v>
      </c>
      <c r="BC18" s="49">
        <f>W18-'Total Plan 1'!W18</f>
        <v>0</v>
      </c>
      <c r="BD18" s="49">
        <f>X18-'Total Plan 1'!X18</f>
        <v>0</v>
      </c>
      <c r="BE18" s="49">
        <f>Y18-'Total Plan 1'!Y18</f>
        <v>0</v>
      </c>
      <c r="BF18" s="49">
        <f>Z18-'Total Plan 1'!Z18</f>
        <v>0</v>
      </c>
      <c r="BG18" s="49">
        <f>AA18-'Total Plan 1'!AA18</f>
        <v>0</v>
      </c>
      <c r="BH18" s="49">
        <f>AB18-'Total Plan 1'!AB18</f>
        <v>0</v>
      </c>
      <c r="BI18" s="49">
        <f>AC18-'Total Plan 1'!AC18</f>
        <v>0</v>
      </c>
      <c r="BJ18" s="49">
        <f>AD18-'Total Plan 1'!AD18</f>
        <v>0</v>
      </c>
      <c r="BK18" s="49">
        <f>AE18-'Total Plan 1'!AE18</f>
        <v>0</v>
      </c>
    </row>
    <row r="19" spans="1:63">
      <c r="A19" s="17">
        <v>31</v>
      </c>
      <c r="B19" s="18">
        <f>'[1]GMRTA Life+TPD'!C20</f>
        <v>1.94</v>
      </c>
      <c r="C19" s="18">
        <f>'[1]GMRTA Life+TPD'!D20</f>
        <v>3.84</v>
      </c>
      <c r="D19" s="18">
        <f>'[1]GMRTA Life+TPD'!E20</f>
        <v>5.81</v>
      </c>
      <c r="E19" s="18">
        <f>'[1]GMRTA Life+TPD'!F20</f>
        <v>6.67</v>
      </c>
      <c r="F19" s="18">
        <f>'[1]GMRTA Life+TPD'!G20</f>
        <v>8.49</v>
      </c>
      <c r="G19" s="18">
        <f>'[1]GMRTA Life+TPD'!H20</f>
        <v>10.4</v>
      </c>
      <c r="H19" s="18">
        <f>'[1]GMRTA Life+TPD'!I20</f>
        <v>11.52</v>
      </c>
      <c r="I19" s="18">
        <f>'[1]GMRTA Life+TPD'!J20</f>
        <v>13.46</v>
      </c>
      <c r="J19" s="18">
        <f>'[1]GMRTA Life+TPD'!K20</f>
        <v>15.49</v>
      </c>
      <c r="K19" s="18">
        <f>'[1]GMRTA Life+TPD'!L20</f>
        <v>17.62</v>
      </c>
      <c r="L19" s="18">
        <f>'[1]GMRTA Life+TPD'!M20</f>
        <v>19.850000000000001</v>
      </c>
      <c r="M19" s="18">
        <f>'[1]GMRTA Life+TPD'!N20</f>
        <v>22.18</v>
      </c>
      <c r="N19" s="18">
        <f>'[1]GMRTA Life+TPD'!O20</f>
        <v>24.62</v>
      </c>
      <c r="O19" s="18">
        <f>'[1]GMRTA Life+TPD'!P20</f>
        <v>27.17</v>
      </c>
      <c r="P19" s="18">
        <f>'[1]GMRTA Life+TPD'!Q20</f>
        <v>29.86</v>
      </c>
      <c r="Q19" s="18">
        <f>'[1]GMRTA Life+TPD'!R20</f>
        <v>32.67</v>
      </c>
      <c r="R19" s="18">
        <f>'[1]GMRTA Life+TPD'!S20</f>
        <v>35.630000000000003</v>
      </c>
      <c r="S19" s="18">
        <f>'[1]GMRTA Life+TPD'!T20</f>
        <v>38.74</v>
      </c>
      <c r="T19" s="18">
        <f>'[1]GMRTA Life+TPD'!U20</f>
        <v>42.01</v>
      </c>
      <c r="U19" s="18">
        <f>'[1]GMRTA Life+TPD'!V20</f>
        <v>45.45</v>
      </c>
      <c r="V19" s="18">
        <f>'[1]GMRTA Life+TPD'!W20</f>
        <v>49.06</v>
      </c>
      <c r="W19" s="18">
        <f>'[1]GMRTA Life+TPD'!X20</f>
        <v>52.87</v>
      </c>
      <c r="X19" s="18">
        <f>'[1]GMRTA Life+TPD'!Y20</f>
        <v>56.87</v>
      </c>
      <c r="Y19" s="18">
        <f>'[1]GMRTA Life+TPD'!Z20</f>
        <v>61.09</v>
      </c>
      <c r="Z19" s="18">
        <f>'[1]GMRTA Life+TPD'!AA20</f>
        <v>65.52</v>
      </c>
      <c r="AA19" s="18">
        <f>'[1]GMRTA Life+TPD'!AB20</f>
        <v>0</v>
      </c>
      <c r="AB19" s="18">
        <f>'[1]GMRTA Life+TPD'!AC20</f>
        <v>0</v>
      </c>
      <c r="AC19" s="18">
        <f>'[1]GMRTA Life+TPD'!AD20</f>
        <v>0</v>
      </c>
      <c r="AD19" s="18">
        <f>'[1]GMRTA Life+TPD'!AE20</f>
        <v>0</v>
      </c>
      <c r="AE19" s="18">
        <f>'[1]GMRTA Life+TPD'!AF20</f>
        <v>0</v>
      </c>
      <c r="AG19" s="17">
        <v>31</v>
      </c>
      <c r="AH19" s="47">
        <f>B19-'Total Plan 1'!B19</f>
        <v>0</v>
      </c>
      <c r="AI19" s="47">
        <f>C19-'Total Plan 1'!C19</f>
        <v>0</v>
      </c>
      <c r="AJ19" s="47">
        <f>D19-'Total Plan 1'!D19</f>
        <v>0</v>
      </c>
      <c r="AK19" s="47">
        <f>E19-'Total Plan 1'!E19</f>
        <v>0</v>
      </c>
      <c r="AL19" s="47">
        <f>F19-'Total Plan 1'!F19</f>
        <v>0</v>
      </c>
      <c r="AM19" s="47">
        <f>G19-'Total Plan 1'!G19</f>
        <v>0</v>
      </c>
      <c r="AN19" s="47">
        <f>H19-'Total Plan 1'!H19</f>
        <v>0</v>
      </c>
      <c r="AO19" s="47">
        <f>I19-'Total Plan 1'!I19</f>
        <v>0</v>
      </c>
      <c r="AP19" s="47">
        <f>J19-'Total Plan 1'!J19</f>
        <v>0</v>
      </c>
      <c r="AQ19" s="47">
        <f>K19-'Total Plan 1'!K19</f>
        <v>0</v>
      </c>
      <c r="AR19" s="47">
        <f>L19-'Total Plan 1'!L19</f>
        <v>0</v>
      </c>
      <c r="AS19" s="47">
        <f>M19-'Total Plan 1'!M19</f>
        <v>0</v>
      </c>
      <c r="AT19" s="47">
        <f>N19-'Total Plan 1'!N19</f>
        <v>0</v>
      </c>
      <c r="AU19" s="47">
        <f>O19-'Total Plan 1'!O19</f>
        <v>0</v>
      </c>
      <c r="AV19" s="47">
        <f>P19-'Total Plan 1'!P19</f>
        <v>0</v>
      </c>
      <c r="AW19" s="47">
        <f>Q19-'Total Plan 1'!Q19</f>
        <v>0</v>
      </c>
      <c r="AX19" s="47">
        <f>R19-'Total Plan 1'!R19</f>
        <v>0</v>
      </c>
      <c r="AY19" s="47">
        <f>S19-'Total Plan 1'!S19</f>
        <v>0</v>
      </c>
      <c r="AZ19" s="47">
        <f>T19-'Total Plan 1'!T19</f>
        <v>0</v>
      </c>
      <c r="BA19" s="47">
        <f>U19-'Total Plan 1'!U19</f>
        <v>0</v>
      </c>
      <c r="BB19" s="47">
        <f>V19-'Total Plan 1'!V19</f>
        <v>0</v>
      </c>
      <c r="BC19" s="47">
        <f>W19-'Total Plan 1'!W19</f>
        <v>0</v>
      </c>
      <c r="BD19" s="47">
        <f>X19-'Total Plan 1'!X19</f>
        <v>0</v>
      </c>
      <c r="BE19" s="47">
        <f>Y19-'Total Plan 1'!Y19</f>
        <v>0</v>
      </c>
      <c r="BF19" s="47">
        <f>Z19-'Total Plan 1'!Z19</f>
        <v>0</v>
      </c>
      <c r="BG19" s="47">
        <f>AA19-'Total Plan 1'!AA19</f>
        <v>0</v>
      </c>
      <c r="BH19" s="47">
        <f>AB19-'Total Plan 1'!AB19</f>
        <v>0</v>
      </c>
      <c r="BI19" s="47">
        <f>AC19-'Total Plan 1'!AC19</f>
        <v>0</v>
      </c>
      <c r="BJ19" s="47">
        <f>AD19-'Total Plan 1'!AD19</f>
        <v>0</v>
      </c>
      <c r="BK19" s="47">
        <f>AE19-'Total Plan 1'!AE19</f>
        <v>0</v>
      </c>
    </row>
    <row r="20" spans="1:63">
      <c r="A20" s="19">
        <v>32</v>
      </c>
      <c r="B20" s="20">
        <f>'[1]GMRTA Life+TPD'!C21</f>
        <v>2.02</v>
      </c>
      <c r="C20" s="20">
        <f>'[1]GMRTA Life+TPD'!D21</f>
        <v>3.99</v>
      </c>
      <c r="D20" s="20">
        <f>'[1]GMRTA Life+TPD'!E21</f>
        <v>6.05</v>
      </c>
      <c r="E20" s="20">
        <f>'[1]GMRTA Life+TPD'!F21</f>
        <v>6.95</v>
      </c>
      <c r="F20" s="20">
        <f>'[1]GMRTA Life+TPD'!G21</f>
        <v>8.8699999999999992</v>
      </c>
      <c r="G20" s="20">
        <f>'[1]GMRTA Life+TPD'!H21</f>
        <v>10.87</v>
      </c>
      <c r="H20" s="20">
        <f>'[1]GMRTA Life+TPD'!I21</f>
        <v>12.05</v>
      </c>
      <c r="I20" s="20">
        <f>'[1]GMRTA Life+TPD'!J21</f>
        <v>14.09</v>
      </c>
      <c r="J20" s="20">
        <f>'[1]GMRTA Life+TPD'!K21</f>
        <v>16.23</v>
      </c>
      <c r="K20" s="20">
        <f>'[1]GMRTA Life+TPD'!L21</f>
        <v>18.47</v>
      </c>
      <c r="L20" s="20">
        <f>'[1]GMRTA Life+TPD'!M21</f>
        <v>20.82</v>
      </c>
      <c r="M20" s="20">
        <f>'[1]GMRTA Life+TPD'!N21</f>
        <v>23.28</v>
      </c>
      <c r="N20" s="20">
        <f>'[1]GMRTA Life+TPD'!O21</f>
        <v>25.87</v>
      </c>
      <c r="O20" s="20">
        <f>'[1]GMRTA Life+TPD'!P21</f>
        <v>28.58</v>
      </c>
      <c r="P20" s="20">
        <f>'[1]GMRTA Life+TPD'!Q21</f>
        <v>31.43</v>
      </c>
      <c r="Q20" s="20">
        <f>'[1]GMRTA Life+TPD'!R21</f>
        <v>34.42</v>
      </c>
      <c r="R20" s="20">
        <f>'[1]GMRTA Life+TPD'!S21</f>
        <v>37.57</v>
      </c>
      <c r="S20" s="20">
        <f>'[1]GMRTA Life+TPD'!T21</f>
        <v>40.880000000000003</v>
      </c>
      <c r="T20" s="20">
        <f>'[1]GMRTA Life+TPD'!U21</f>
        <v>44.37</v>
      </c>
      <c r="U20" s="20">
        <f>'[1]GMRTA Life+TPD'!V21</f>
        <v>48.04</v>
      </c>
      <c r="V20" s="20">
        <f>'[1]GMRTA Life+TPD'!W21</f>
        <v>51.9</v>
      </c>
      <c r="W20" s="20">
        <f>'[1]GMRTA Life+TPD'!X21</f>
        <v>55.97</v>
      </c>
      <c r="X20" s="20">
        <f>'[1]GMRTA Life+TPD'!Y21</f>
        <v>60.25</v>
      </c>
      <c r="Y20" s="20">
        <f>'[1]GMRTA Life+TPD'!Z21</f>
        <v>64.75</v>
      </c>
      <c r="Z20" s="20">
        <f>'[1]GMRTA Life+TPD'!AA21</f>
        <v>69.5</v>
      </c>
      <c r="AA20" s="20">
        <f>'[1]GMRTA Life+TPD'!AB21</f>
        <v>0</v>
      </c>
      <c r="AB20" s="20">
        <f>'[1]GMRTA Life+TPD'!AC21</f>
        <v>0</v>
      </c>
      <c r="AC20" s="20">
        <f>'[1]GMRTA Life+TPD'!AD21</f>
        <v>0</v>
      </c>
      <c r="AD20" s="20">
        <f>'[1]GMRTA Life+TPD'!AE21</f>
        <v>0</v>
      </c>
      <c r="AE20" s="20">
        <f>'[1]GMRTA Life+TPD'!AF21</f>
        <v>0</v>
      </c>
      <c r="AG20" s="19">
        <v>32</v>
      </c>
      <c r="AH20" s="48">
        <f>B20-'Total Plan 1'!B20</f>
        <v>0</v>
      </c>
      <c r="AI20" s="48">
        <f>C20-'Total Plan 1'!C20</f>
        <v>0</v>
      </c>
      <c r="AJ20" s="48">
        <f>D20-'Total Plan 1'!D20</f>
        <v>0</v>
      </c>
      <c r="AK20" s="48">
        <f>E20-'Total Plan 1'!E20</f>
        <v>0</v>
      </c>
      <c r="AL20" s="48">
        <f>F20-'Total Plan 1'!F20</f>
        <v>0</v>
      </c>
      <c r="AM20" s="48">
        <f>G20-'Total Plan 1'!G20</f>
        <v>0</v>
      </c>
      <c r="AN20" s="48">
        <f>H20-'Total Plan 1'!H20</f>
        <v>0</v>
      </c>
      <c r="AO20" s="48">
        <f>I20-'Total Plan 1'!I20</f>
        <v>0</v>
      </c>
      <c r="AP20" s="48">
        <f>J20-'Total Plan 1'!J20</f>
        <v>0</v>
      </c>
      <c r="AQ20" s="48">
        <f>K20-'Total Plan 1'!K20</f>
        <v>0</v>
      </c>
      <c r="AR20" s="48">
        <f>L20-'Total Plan 1'!L20</f>
        <v>0</v>
      </c>
      <c r="AS20" s="48">
        <f>M20-'Total Plan 1'!M20</f>
        <v>0</v>
      </c>
      <c r="AT20" s="48">
        <f>N20-'Total Plan 1'!N20</f>
        <v>0</v>
      </c>
      <c r="AU20" s="48">
        <f>O20-'Total Plan 1'!O20</f>
        <v>0</v>
      </c>
      <c r="AV20" s="48">
        <f>P20-'Total Plan 1'!P20</f>
        <v>0</v>
      </c>
      <c r="AW20" s="48">
        <f>Q20-'Total Plan 1'!Q20</f>
        <v>0</v>
      </c>
      <c r="AX20" s="48">
        <f>R20-'Total Plan 1'!R20</f>
        <v>0</v>
      </c>
      <c r="AY20" s="48">
        <f>S20-'Total Plan 1'!S20</f>
        <v>0</v>
      </c>
      <c r="AZ20" s="48">
        <f>T20-'Total Plan 1'!T20</f>
        <v>0</v>
      </c>
      <c r="BA20" s="48">
        <f>U20-'Total Plan 1'!U20</f>
        <v>0</v>
      </c>
      <c r="BB20" s="48">
        <f>V20-'Total Plan 1'!V20</f>
        <v>0</v>
      </c>
      <c r="BC20" s="48">
        <f>W20-'Total Plan 1'!W20</f>
        <v>0</v>
      </c>
      <c r="BD20" s="48">
        <f>X20-'Total Plan 1'!X20</f>
        <v>0</v>
      </c>
      <c r="BE20" s="48">
        <f>Y20-'Total Plan 1'!Y20</f>
        <v>0</v>
      </c>
      <c r="BF20" s="48">
        <f>Z20-'Total Plan 1'!Z20</f>
        <v>0</v>
      </c>
      <c r="BG20" s="48">
        <f>AA20-'Total Plan 1'!AA20</f>
        <v>0</v>
      </c>
      <c r="BH20" s="48">
        <f>AB20-'Total Plan 1'!AB20</f>
        <v>0</v>
      </c>
      <c r="BI20" s="48">
        <f>AC20-'Total Plan 1'!AC20</f>
        <v>0</v>
      </c>
      <c r="BJ20" s="48">
        <f>AD20-'Total Plan 1'!AD20</f>
        <v>0</v>
      </c>
      <c r="BK20" s="48">
        <f>AE20-'Total Plan 1'!AE20</f>
        <v>0</v>
      </c>
    </row>
    <row r="21" spans="1:63">
      <c r="A21" s="19">
        <v>33</v>
      </c>
      <c r="B21" s="20">
        <f>'[1]GMRTA Life+TPD'!C22</f>
        <v>2.1</v>
      </c>
      <c r="C21" s="20">
        <f>'[1]GMRTA Life+TPD'!D22</f>
        <v>4.17</v>
      </c>
      <c r="D21" s="20">
        <f>'[1]GMRTA Life+TPD'!E22</f>
        <v>6.33</v>
      </c>
      <c r="E21" s="20">
        <f>'[1]GMRTA Life+TPD'!F22</f>
        <v>7.27</v>
      </c>
      <c r="F21" s="20">
        <f>'[1]GMRTA Life+TPD'!G22</f>
        <v>9.2899999999999991</v>
      </c>
      <c r="G21" s="20">
        <f>'[1]GMRTA Life+TPD'!H22</f>
        <v>11.4</v>
      </c>
      <c r="H21" s="20">
        <f>'[1]GMRTA Life+TPD'!I22</f>
        <v>12.64</v>
      </c>
      <c r="I21" s="20">
        <f>'[1]GMRTA Life+TPD'!J22</f>
        <v>14.79</v>
      </c>
      <c r="J21" s="20">
        <f>'[1]GMRTA Life+TPD'!K22</f>
        <v>17.05</v>
      </c>
      <c r="K21" s="20">
        <f>'[1]GMRTA Life+TPD'!L22</f>
        <v>19.41</v>
      </c>
      <c r="L21" s="20">
        <f>'[1]GMRTA Life+TPD'!M22</f>
        <v>21.9</v>
      </c>
      <c r="M21" s="20">
        <f>'[1]GMRTA Life+TPD'!N22</f>
        <v>24.5</v>
      </c>
      <c r="N21" s="20">
        <f>'[1]GMRTA Life+TPD'!O22</f>
        <v>27.24</v>
      </c>
      <c r="O21" s="20">
        <f>'[1]GMRTA Life+TPD'!P22</f>
        <v>30.12</v>
      </c>
      <c r="P21" s="20">
        <f>'[1]GMRTA Life+TPD'!Q22</f>
        <v>33.15</v>
      </c>
      <c r="Q21" s="20">
        <f>'[1]GMRTA Life+TPD'!R22</f>
        <v>36.340000000000003</v>
      </c>
      <c r="R21" s="20">
        <f>'[1]GMRTA Life+TPD'!S22</f>
        <v>39.700000000000003</v>
      </c>
      <c r="S21" s="20">
        <f>'[1]GMRTA Life+TPD'!T22</f>
        <v>43.23</v>
      </c>
      <c r="T21" s="20">
        <f>'[1]GMRTA Life+TPD'!U22</f>
        <v>46.96</v>
      </c>
      <c r="U21" s="20">
        <f>'[1]GMRTA Life+TPD'!V22</f>
        <v>50.88</v>
      </c>
      <c r="V21" s="20">
        <f>'[1]GMRTA Life+TPD'!W22</f>
        <v>55.01</v>
      </c>
      <c r="W21" s="20">
        <f>'[1]GMRTA Life+TPD'!X22</f>
        <v>59.36</v>
      </c>
      <c r="X21" s="20">
        <f>'[1]GMRTA Life+TPD'!Y22</f>
        <v>63.94</v>
      </c>
      <c r="Y21" s="20">
        <f>'[1]GMRTA Life+TPD'!Z22</f>
        <v>68.760000000000005</v>
      </c>
      <c r="Z21" s="20">
        <f>'[1]GMRTA Life+TPD'!AA22</f>
        <v>73.83</v>
      </c>
      <c r="AA21" s="20">
        <f>'[1]GMRTA Life+TPD'!AB22</f>
        <v>0</v>
      </c>
      <c r="AB21" s="20">
        <f>'[1]GMRTA Life+TPD'!AC22</f>
        <v>0</v>
      </c>
      <c r="AC21" s="20">
        <f>'[1]GMRTA Life+TPD'!AD22</f>
        <v>0</v>
      </c>
      <c r="AD21" s="20">
        <f>'[1]GMRTA Life+TPD'!AE22</f>
        <v>0</v>
      </c>
      <c r="AE21" s="20">
        <f>'[1]GMRTA Life+TPD'!AF22</f>
        <v>0</v>
      </c>
      <c r="AG21" s="19">
        <v>33</v>
      </c>
      <c r="AH21" s="48">
        <f>B21-'Total Plan 1'!B21</f>
        <v>0</v>
      </c>
      <c r="AI21" s="48">
        <f>C21-'Total Plan 1'!C21</f>
        <v>0</v>
      </c>
      <c r="AJ21" s="48">
        <f>D21-'Total Plan 1'!D21</f>
        <v>0</v>
      </c>
      <c r="AK21" s="48">
        <f>E21-'Total Plan 1'!E21</f>
        <v>0</v>
      </c>
      <c r="AL21" s="48">
        <f>F21-'Total Plan 1'!F21</f>
        <v>0</v>
      </c>
      <c r="AM21" s="48">
        <f>G21-'Total Plan 1'!G21</f>
        <v>0</v>
      </c>
      <c r="AN21" s="48">
        <f>H21-'Total Plan 1'!H21</f>
        <v>0</v>
      </c>
      <c r="AO21" s="48">
        <f>I21-'Total Plan 1'!I21</f>
        <v>0</v>
      </c>
      <c r="AP21" s="48">
        <f>J21-'Total Plan 1'!J21</f>
        <v>0</v>
      </c>
      <c r="AQ21" s="48">
        <f>K21-'Total Plan 1'!K21</f>
        <v>0</v>
      </c>
      <c r="AR21" s="48">
        <f>L21-'Total Plan 1'!L21</f>
        <v>0</v>
      </c>
      <c r="AS21" s="48">
        <f>M21-'Total Plan 1'!M21</f>
        <v>0</v>
      </c>
      <c r="AT21" s="48">
        <f>N21-'Total Plan 1'!N21</f>
        <v>0</v>
      </c>
      <c r="AU21" s="48">
        <f>O21-'Total Plan 1'!O21</f>
        <v>0</v>
      </c>
      <c r="AV21" s="48">
        <f>P21-'Total Plan 1'!P21</f>
        <v>0</v>
      </c>
      <c r="AW21" s="48">
        <f>Q21-'Total Plan 1'!Q21</f>
        <v>0</v>
      </c>
      <c r="AX21" s="48">
        <f>R21-'Total Plan 1'!R21</f>
        <v>0</v>
      </c>
      <c r="AY21" s="48">
        <f>S21-'Total Plan 1'!S21</f>
        <v>0</v>
      </c>
      <c r="AZ21" s="48">
        <f>T21-'Total Plan 1'!T21</f>
        <v>0</v>
      </c>
      <c r="BA21" s="48">
        <f>U21-'Total Plan 1'!U21</f>
        <v>0</v>
      </c>
      <c r="BB21" s="48">
        <f>V21-'Total Plan 1'!V21</f>
        <v>0</v>
      </c>
      <c r="BC21" s="48">
        <f>W21-'Total Plan 1'!W21</f>
        <v>0</v>
      </c>
      <c r="BD21" s="48">
        <f>X21-'Total Plan 1'!X21</f>
        <v>0</v>
      </c>
      <c r="BE21" s="48">
        <f>Y21-'Total Plan 1'!Y21</f>
        <v>0</v>
      </c>
      <c r="BF21" s="48">
        <f>Z21-'Total Plan 1'!Z21</f>
        <v>0</v>
      </c>
      <c r="BG21" s="48">
        <f>AA21-'Total Plan 1'!AA21</f>
        <v>0</v>
      </c>
      <c r="BH21" s="48">
        <f>AB21-'Total Plan 1'!AB21</f>
        <v>0</v>
      </c>
      <c r="BI21" s="48">
        <f>AC21-'Total Plan 1'!AC21</f>
        <v>0</v>
      </c>
      <c r="BJ21" s="48">
        <f>AD21-'Total Plan 1'!AD21</f>
        <v>0</v>
      </c>
      <c r="BK21" s="48">
        <f>AE21-'Total Plan 1'!AE21</f>
        <v>0</v>
      </c>
    </row>
    <row r="22" spans="1:63">
      <c r="A22" s="19">
        <v>34</v>
      </c>
      <c r="B22" s="20">
        <f>'[1]GMRTA Life+TPD'!C23</f>
        <v>2.2000000000000002</v>
      </c>
      <c r="C22" s="20">
        <f>'[1]GMRTA Life+TPD'!D23</f>
        <v>4.37</v>
      </c>
      <c r="D22" s="20">
        <f>'[1]GMRTA Life+TPD'!E23</f>
        <v>6.64</v>
      </c>
      <c r="E22" s="20">
        <f>'[1]GMRTA Life+TPD'!F23</f>
        <v>7.64</v>
      </c>
      <c r="F22" s="20">
        <f>'[1]GMRTA Life+TPD'!G23</f>
        <v>9.75</v>
      </c>
      <c r="G22" s="20">
        <f>'[1]GMRTA Life+TPD'!H23</f>
        <v>11.97</v>
      </c>
      <c r="H22" s="20">
        <f>'[1]GMRTA Life+TPD'!I23</f>
        <v>13.28</v>
      </c>
      <c r="I22" s="20">
        <f>'[1]GMRTA Life+TPD'!J23</f>
        <v>15.56</v>
      </c>
      <c r="J22" s="20">
        <f>'[1]GMRTA Life+TPD'!K23</f>
        <v>17.940000000000001</v>
      </c>
      <c r="K22" s="20">
        <f>'[1]GMRTA Life+TPD'!L23</f>
        <v>20.440000000000001</v>
      </c>
      <c r="L22" s="20">
        <f>'[1]GMRTA Life+TPD'!M23</f>
        <v>23.07</v>
      </c>
      <c r="M22" s="20">
        <f>'[1]GMRTA Life+TPD'!N23</f>
        <v>25.84</v>
      </c>
      <c r="N22" s="20">
        <f>'[1]GMRTA Life+TPD'!O23</f>
        <v>28.75</v>
      </c>
      <c r="O22" s="20">
        <f>'[1]GMRTA Life+TPD'!P23</f>
        <v>31.81</v>
      </c>
      <c r="P22" s="20">
        <f>'[1]GMRTA Life+TPD'!Q23</f>
        <v>35.04</v>
      </c>
      <c r="Q22" s="20">
        <f>'[1]GMRTA Life+TPD'!R23</f>
        <v>38.44</v>
      </c>
      <c r="R22" s="20">
        <f>'[1]GMRTA Life+TPD'!S23</f>
        <v>42.02</v>
      </c>
      <c r="S22" s="20">
        <f>'[1]GMRTA Life+TPD'!T23</f>
        <v>45.8</v>
      </c>
      <c r="T22" s="20">
        <f>'[1]GMRTA Life+TPD'!U23</f>
        <v>49.78</v>
      </c>
      <c r="U22" s="20">
        <f>'[1]GMRTA Life+TPD'!V23</f>
        <v>53.98</v>
      </c>
      <c r="V22" s="20">
        <f>'[1]GMRTA Life+TPD'!W23</f>
        <v>58.39</v>
      </c>
      <c r="W22" s="20">
        <f>'[1]GMRTA Life+TPD'!X23</f>
        <v>63.05</v>
      </c>
      <c r="X22" s="20">
        <f>'[1]GMRTA Life+TPD'!Y23</f>
        <v>67.95</v>
      </c>
      <c r="Y22" s="20">
        <f>'[1]GMRTA Life+TPD'!Z23</f>
        <v>73.11</v>
      </c>
      <c r="Z22" s="20">
        <f>'[1]GMRTA Life+TPD'!AA23</f>
        <v>78.56</v>
      </c>
      <c r="AA22" s="20">
        <f>'[1]GMRTA Life+TPD'!AB23</f>
        <v>0</v>
      </c>
      <c r="AB22" s="20">
        <f>'[1]GMRTA Life+TPD'!AC23</f>
        <v>0</v>
      </c>
      <c r="AC22" s="20">
        <f>'[1]GMRTA Life+TPD'!AD23</f>
        <v>0</v>
      </c>
      <c r="AD22" s="20">
        <f>'[1]GMRTA Life+TPD'!AE23</f>
        <v>0</v>
      </c>
      <c r="AE22" s="20">
        <f>'[1]GMRTA Life+TPD'!AF23</f>
        <v>0</v>
      </c>
      <c r="AG22" s="19">
        <v>34</v>
      </c>
      <c r="AH22" s="48">
        <f>B22-'Total Plan 1'!B22</f>
        <v>0</v>
      </c>
      <c r="AI22" s="48">
        <f>C22-'Total Plan 1'!C22</f>
        <v>0</v>
      </c>
      <c r="AJ22" s="48">
        <f>D22-'Total Plan 1'!D22</f>
        <v>0</v>
      </c>
      <c r="AK22" s="48">
        <f>E22-'Total Plan 1'!E22</f>
        <v>0</v>
      </c>
      <c r="AL22" s="48">
        <f>F22-'Total Plan 1'!F22</f>
        <v>0</v>
      </c>
      <c r="AM22" s="48">
        <f>G22-'Total Plan 1'!G22</f>
        <v>0</v>
      </c>
      <c r="AN22" s="48">
        <f>H22-'Total Plan 1'!H22</f>
        <v>0</v>
      </c>
      <c r="AO22" s="48">
        <f>I22-'Total Plan 1'!I22</f>
        <v>0</v>
      </c>
      <c r="AP22" s="48">
        <f>J22-'Total Plan 1'!J22</f>
        <v>0</v>
      </c>
      <c r="AQ22" s="48">
        <f>K22-'Total Plan 1'!K22</f>
        <v>0</v>
      </c>
      <c r="AR22" s="48">
        <f>L22-'Total Plan 1'!L22</f>
        <v>0</v>
      </c>
      <c r="AS22" s="48">
        <f>M22-'Total Plan 1'!M22</f>
        <v>0</v>
      </c>
      <c r="AT22" s="48">
        <f>N22-'Total Plan 1'!N22</f>
        <v>0</v>
      </c>
      <c r="AU22" s="48">
        <f>O22-'Total Plan 1'!O22</f>
        <v>0</v>
      </c>
      <c r="AV22" s="48">
        <f>P22-'Total Plan 1'!P22</f>
        <v>0</v>
      </c>
      <c r="AW22" s="48">
        <f>Q22-'Total Plan 1'!Q22</f>
        <v>0</v>
      </c>
      <c r="AX22" s="48">
        <f>R22-'Total Plan 1'!R22</f>
        <v>0</v>
      </c>
      <c r="AY22" s="48">
        <f>S22-'Total Plan 1'!S22</f>
        <v>0</v>
      </c>
      <c r="AZ22" s="48">
        <f>T22-'Total Plan 1'!T22</f>
        <v>0</v>
      </c>
      <c r="BA22" s="48">
        <f>U22-'Total Plan 1'!U22</f>
        <v>0</v>
      </c>
      <c r="BB22" s="48">
        <f>V22-'Total Plan 1'!V22</f>
        <v>0</v>
      </c>
      <c r="BC22" s="48">
        <f>W22-'Total Plan 1'!W22</f>
        <v>0</v>
      </c>
      <c r="BD22" s="48">
        <f>X22-'Total Plan 1'!X22</f>
        <v>0</v>
      </c>
      <c r="BE22" s="48">
        <f>Y22-'Total Plan 1'!Y22</f>
        <v>0</v>
      </c>
      <c r="BF22" s="48">
        <f>Z22-'Total Plan 1'!Z22</f>
        <v>0</v>
      </c>
      <c r="BG22" s="48">
        <f>AA22-'Total Plan 1'!AA22</f>
        <v>0</v>
      </c>
      <c r="BH22" s="48">
        <f>AB22-'Total Plan 1'!AB22</f>
        <v>0</v>
      </c>
      <c r="BI22" s="48">
        <f>AC22-'Total Plan 1'!AC22</f>
        <v>0</v>
      </c>
      <c r="BJ22" s="48">
        <f>AD22-'Total Plan 1'!AD22</f>
        <v>0</v>
      </c>
      <c r="BK22" s="48">
        <f>AE22-'Total Plan 1'!AE22</f>
        <v>0</v>
      </c>
    </row>
    <row r="23" spans="1:63">
      <c r="A23" s="21">
        <v>35</v>
      </c>
      <c r="B23" s="22">
        <f>'[1]GMRTA Life+TPD'!C24</f>
        <v>2.3199999999999998</v>
      </c>
      <c r="C23" s="22">
        <f>'[1]GMRTA Life+TPD'!D24</f>
        <v>4.59</v>
      </c>
      <c r="D23" s="22">
        <f>'[1]GMRTA Life+TPD'!E24</f>
        <v>6.98</v>
      </c>
      <c r="E23" s="22">
        <f>'[1]GMRTA Life+TPD'!F24</f>
        <v>8.0299999999999994</v>
      </c>
      <c r="F23" s="22">
        <f>'[1]GMRTA Life+TPD'!G24</f>
        <v>10.26</v>
      </c>
      <c r="G23" s="22">
        <f>'[1]GMRTA Life+TPD'!H24</f>
        <v>12.6</v>
      </c>
      <c r="H23" s="22">
        <f>'[1]GMRTA Life+TPD'!I24</f>
        <v>13.99</v>
      </c>
      <c r="I23" s="22">
        <f>'[1]GMRTA Life+TPD'!J24</f>
        <v>16.39</v>
      </c>
      <c r="J23" s="22">
        <f>'[1]GMRTA Life+TPD'!K24</f>
        <v>18.91</v>
      </c>
      <c r="K23" s="22">
        <f>'[1]GMRTA Life+TPD'!L24</f>
        <v>21.56</v>
      </c>
      <c r="L23" s="22">
        <f>'[1]GMRTA Life+TPD'!M24</f>
        <v>24.36</v>
      </c>
      <c r="M23" s="22">
        <f>'[1]GMRTA Life+TPD'!N24</f>
        <v>27.3</v>
      </c>
      <c r="N23" s="22">
        <f>'[1]GMRTA Life+TPD'!O24</f>
        <v>30.39</v>
      </c>
      <c r="O23" s="22">
        <f>'[1]GMRTA Life+TPD'!P24</f>
        <v>33.659999999999997</v>
      </c>
      <c r="P23" s="22">
        <f>'[1]GMRTA Life+TPD'!Q24</f>
        <v>37.1</v>
      </c>
      <c r="Q23" s="22">
        <f>'[1]GMRTA Life+TPD'!R24</f>
        <v>40.729999999999997</v>
      </c>
      <c r="R23" s="22">
        <f>'[1]GMRTA Life+TPD'!S24</f>
        <v>44.57</v>
      </c>
      <c r="S23" s="22">
        <f>'[1]GMRTA Life+TPD'!T24</f>
        <v>48.6</v>
      </c>
      <c r="T23" s="22">
        <f>'[1]GMRTA Life+TPD'!U24</f>
        <v>52.86</v>
      </c>
      <c r="U23" s="22">
        <f>'[1]GMRTA Life+TPD'!V24</f>
        <v>57.35</v>
      </c>
      <c r="V23" s="22">
        <f>'[1]GMRTA Life+TPD'!W24</f>
        <v>62.08</v>
      </c>
      <c r="W23" s="22">
        <f>'[1]GMRTA Life+TPD'!X24</f>
        <v>67.06</v>
      </c>
      <c r="X23" s="22">
        <f>'[1]GMRTA Life+TPD'!Y24</f>
        <v>72.31</v>
      </c>
      <c r="Y23" s="22">
        <f>'[1]GMRTA Life+TPD'!Z24</f>
        <v>77.849999999999994</v>
      </c>
      <c r="Z23" s="22">
        <f>'[1]GMRTA Life+TPD'!AA24</f>
        <v>83.7</v>
      </c>
      <c r="AA23" s="22">
        <f>'[1]GMRTA Life+TPD'!AB24</f>
        <v>0</v>
      </c>
      <c r="AB23" s="22">
        <f>'[1]GMRTA Life+TPD'!AC24</f>
        <v>0</v>
      </c>
      <c r="AC23" s="22">
        <f>'[1]GMRTA Life+TPD'!AD24</f>
        <v>0</v>
      </c>
      <c r="AD23" s="22">
        <f>'[1]GMRTA Life+TPD'!AE24</f>
        <v>0</v>
      </c>
      <c r="AE23" s="22">
        <f>'[1]GMRTA Life+TPD'!AF24</f>
        <v>0</v>
      </c>
      <c r="AG23" s="21">
        <v>35</v>
      </c>
      <c r="AH23" s="49">
        <f>B23-'Total Plan 1'!B23</f>
        <v>0</v>
      </c>
      <c r="AI23" s="49">
        <f>C23-'Total Plan 1'!C23</f>
        <v>0</v>
      </c>
      <c r="AJ23" s="49">
        <f>D23-'Total Plan 1'!D23</f>
        <v>0</v>
      </c>
      <c r="AK23" s="49">
        <f>E23-'Total Plan 1'!E23</f>
        <v>0</v>
      </c>
      <c r="AL23" s="49">
        <f>F23-'Total Plan 1'!F23</f>
        <v>0</v>
      </c>
      <c r="AM23" s="49">
        <f>G23-'Total Plan 1'!G23</f>
        <v>0</v>
      </c>
      <c r="AN23" s="49">
        <f>H23-'Total Plan 1'!H23</f>
        <v>0</v>
      </c>
      <c r="AO23" s="49">
        <f>I23-'Total Plan 1'!I23</f>
        <v>0</v>
      </c>
      <c r="AP23" s="49">
        <f>J23-'Total Plan 1'!J23</f>
        <v>0</v>
      </c>
      <c r="AQ23" s="49">
        <f>K23-'Total Plan 1'!K23</f>
        <v>0</v>
      </c>
      <c r="AR23" s="49">
        <f>L23-'Total Plan 1'!L23</f>
        <v>0</v>
      </c>
      <c r="AS23" s="49">
        <f>M23-'Total Plan 1'!M23</f>
        <v>0</v>
      </c>
      <c r="AT23" s="49">
        <f>N23-'Total Plan 1'!N23</f>
        <v>0</v>
      </c>
      <c r="AU23" s="49">
        <f>O23-'Total Plan 1'!O23</f>
        <v>0</v>
      </c>
      <c r="AV23" s="49">
        <f>P23-'Total Plan 1'!P23</f>
        <v>0</v>
      </c>
      <c r="AW23" s="49">
        <f>Q23-'Total Plan 1'!Q23</f>
        <v>0</v>
      </c>
      <c r="AX23" s="49">
        <f>R23-'Total Plan 1'!R23</f>
        <v>0</v>
      </c>
      <c r="AY23" s="49">
        <f>S23-'Total Plan 1'!S23</f>
        <v>0</v>
      </c>
      <c r="AZ23" s="49">
        <f>T23-'Total Plan 1'!T23</f>
        <v>0</v>
      </c>
      <c r="BA23" s="49">
        <f>U23-'Total Plan 1'!U23</f>
        <v>0</v>
      </c>
      <c r="BB23" s="49">
        <f>V23-'Total Plan 1'!V23</f>
        <v>0</v>
      </c>
      <c r="BC23" s="49">
        <f>W23-'Total Plan 1'!W23</f>
        <v>0</v>
      </c>
      <c r="BD23" s="49">
        <f>X23-'Total Plan 1'!X23</f>
        <v>0</v>
      </c>
      <c r="BE23" s="49">
        <f>Y23-'Total Plan 1'!Y23</f>
        <v>0</v>
      </c>
      <c r="BF23" s="49">
        <f>Z23-'Total Plan 1'!Z23</f>
        <v>0</v>
      </c>
      <c r="BG23" s="49">
        <f>AA23-'Total Plan 1'!AA23</f>
        <v>0</v>
      </c>
      <c r="BH23" s="49">
        <f>AB23-'Total Plan 1'!AB23</f>
        <v>0</v>
      </c>
      <c r="BI23" s="49">
        <f>AC23-'Total Plan 1'!AC23</f>
        <v>0</v>
      </c>
      <c r="BJ23" s="49">
        <f>AD23-'Total Plan 1'!AD23</f>
        <v>0</v>
      </c>
      <c r="BK23" s="49">
        <f>AE23-'Total Plan 1'!AE23</f>
        <v>0</v>
      </c>
    </row>
    <row r="24" spans="1:63">
      <c r="A24" s="17">
        <v>36</v>
      </c>
      <c r="B24" s="18">
        <f>'[1]GMRTA Life+TPD'!C25</f>
        <v>2.44</v>
      </c>
      <c r="C24" s="18">
        <f>'[1]GMRTA Life+TPD'!D25</f>
        <v>4.83</v>
      </c>
      <c r="D24" s="18">
        <f>'[1]GMRTA Life+TPD'!E25</f>
        <v>7.35</v>
      </c>
      <c r="E24" s="18">
        <f>'[1]GMRTA Life+TPD'!F25</f>
        <v>8.4499999999999993</v>
      </c>
      <c r="F24" s="18">
        <f>'[1]GMRTA Life+TPD'!G25</f>
        <v>10.81</v>
      </c>
      <c r="G24" s="18">
        <f>'[1]GMRTA Life+TPD'!H25</f>
        <v>13.28</v>
      </c>
      <c r="H24" s="18">
        <f>'[1]GMRTA Life+TPD'!I25</f>
        <v>14.75</v>
      </c>
      <c r="I24" s="18">
        <f>'[1]GMRTA Life+TPD'!J25</f>
        <v>17.29</v>
      </c>
      <c r="J24" s="18">
        <f>'[1]GMRTA Life+TPD'!K25</f>
        <v>19.97</v>
      </c>
      <c r="K24" s="18">
        <f>'[1]GMRTA Life+TPD'!L25</f>
        <v>22.78</v>
      </c>
      <c r="L24" s="18">
        <f>'[1]GMRTA Life+TPD'!M25</f>
        <v>25.75</v>
      </c>
      <c r="M24" s="18">
        <f>'[1]GMRTA Life+TPD'!N25</f>
        <v>28.88</v>
      </c>
      <c r="N24" s="18">
        <f>'[1]GMRTA Life+TPD'!O25</f>
        <v>32.19</v>
      </c>
      <c r="O24" s="18">
        <f>'[1]GMRTA Life+TPD'!P25</f>
        <v>35.67</v>
      </c>
      <c r="P24" s="18">
        <f>'[1]GMRTA Life+TPD'!Q25</f>
        <v>39.35</v>
      </c>
      <c r="Q24" s="18">
        <f>'[1]GMRTA Life+TPD'!R25</f>
        <v>43.24</v>
      </c>
      <c r="R24" s="18">
        <f>'[1]GMRTA Life+TPD'!S25</f>
        <v>47.33</v>
      </c>
      <c r="S24" s="18">
        <f>'[1]GMRTA Life+TPD'!T25</f>
        <v>51.65</v>
      </c>
      <c r="T24" s="18">
        <f>'[1]GMRTA Life+TPD'!U25</f>
        <v>56.21</v>
      </c>
      <c r="U24" s="18">
        <f>'[1]GMRTA Life+TPD'!V25</f>
        <v>61.01</v>
      </c>
      <c r="V24" s="18">
        <f>'[1]GMRTA Life+TPD'!W25</f>
        <v>66.08</v>
      </c>
      <c r="W24" s="18">
        <f>'[1]GMRTA Life+TPD'!X25</f>
        <v>71.42</v>
      </c>
      <c r="X24" s="18">
        <f>'[1]GMRTA Life+TPD'!Y25</f>
        <v>77.05</v>
      </c>
      <c r="Y24" s="18">
        <f>'[1]GMRTA Life+TPD'!Z25</f>
        <v>83</v>
      </c>
      <c r="Z24" s="18">
        <f>'[1]GMRTA Life+TPD'!AA25</f>
        <v>89.29</v>
      </c>
      <c r="AA24" s="18">
        <f>'[1]GMRTA Life+TPD'!AB25</f>
        <v>0</v>
      </c>
      <c r="AB24" s="18">
        <f>'[1]GMRTA Life+TPD'!AC25</f>
        <v>0</v>
      </c>
      <c r="AC24" s="18">
        <f>'[1]GMRTA Life+TPD'!AD25</f>
        <v>0</v>
      </c>
      <c r="AD24" s="18">
        <f>'[1]GMRTA Life+TPD'!AE25</f>
        <v>0</v>
      </c>
      <c r="AE24" s="18">
        <f>'[1]GMRTA Life+TPD'!AF25</f>
        <v>0</v>
      </c>
      <c r="AG24" s="17">
        <v>36</v>
      </c>
      <c r="AH24" s="47">
        <f>B24-'Total Plan 1'!B24</f>
        <v>0</v>
      </c>
      <c r="AI24" s="47">
        <f>C24-'Total Plan 1'!C24</f>
        <v>0</v>
      </c>
      <c r="AJ24" s="47">
        <f>D24-'Total Plan 1'!D24</f>
        <v>0</v>
      </c>
      <c r="AK24" s="47">
        <f>E24-'Total Plan 1'!E24</f>
        <v>0</v>
      </c>
      <c r="AL24" s="47">
        <f>F24-'Total Plan 1'!F24</f>
        <v>0</v>
      </c>
      <c r="AM24" s="47">
        <f>G24-'Total Plan 1'!G24</f>
        <v>0</v>
      </c>
      <c r="AN24" s="47">
        <f>H24-'Total Plan 1'!H24</f>
        <v>0</v>
      </c>
      <c r="AO24" s="47">
        <f>I24-'Total Plan 1'!I24</f>
        <v>0</v>
      </c>
      <c r="AP24" s="47">
        <f>J24-'Total Plan 1'!J24</f>
        <v>0</v>
      </c>
      <c r="AQ24" s="47">
        <f>K24-'Total Plan 1'!K24</f>
        <v>0</v>
      </c>
      <c r="AR24" s="47">
        <f>L24-'Total Plan 1'!L24</f>
        <v>0</v>
      </c>
      <c r="AS24" s="47">
        <f>M24-'Total Plan 1'!M24</f>
        <v>0</v>
      </c>
      <c r="AT24" s="47">
        <f>N24-'Total Plan 1'!N24</f>
        <v>0</v>
      </c>
      <c r="AU24" s="47">
        <f>O24-'Total Plan 1'!O24</f>
        <v>0</v>
      </c>
      <c r="AV24" s="47">
        <f>P24-'Total Plan 1'!P24</f>
        <v>0</v>
      </c>
      <c r="AW24" s="47">
        <f>Q24-'Total Plan 1'!Q24</f>
        <v>0</v>
      </c>
      <c r="AX24" s="47">
        <f>R24-'Total Plan 1'!R24</f>
        <v>0</v>
      </c>
      <c r="AY24" s="47">
        <f>S24-'Total Plan 1'!S24</f>
        <v>0</v>
      </c>
      <c r="AZ24" s="47">
        <f>T24-'Total Plan 1'!T24</f>
        <v>0</v>
      </c>
      <c r="BA24" s="47">
        <f>U24-'Total Plan 1'!U24</f>
        <v>0</v>
      </c>
      <c r="BB24" s="47">
        <f>V24-'Total Plan 1'!V24</f>
        <v>0</v>
      </c>
      <c r="BC24" s="47">
        <f>W24-'Total Plan 1'!W24</f>
        <v>0</v>
      </c>
      <c r="BD24" s="47">
        <f>X24-'Total Plan 1'!X24</f>
        <v>0</v>
      </c>
      <c r="BE24" s="47">
        <f>Y24-'Total Plan 1'!Y24</f>
        <v>0</v>
      </c>
      <c r="BF24" s="47">
        <f>Z24-'Total Plan 1'!Z24</f>
        <v>0</v>
      </c>
      <c r="BG24" s="47">
        <f>AA24-'Total Plan 1'!AA24</f>
        <v>0</v>
      </c>
      <c r="BH24" s="47">
        <f>AB24-'Total Plan 1'!AB24</f>
        <v>0</v>
      </c>
      <c r="BI24" s="47">
        <f>AC24-'Total Plan 1'!AC24</f>
        <v>0</v>
      </c>
      <c r="BJ24" s="47">
        <f>AD24-'Total Plan 1'!AD24</f>
        <v>0</v>
      </c>
      <c r="BK24" s="47">
        <f>AE24-'Total Plan 1'!AE24</f>
        <v>0</v>
      </c>
    </row>
    <row r="25" spans="1:63">
      <c r="A25" s="19">
        <v>37</v>
      </c>
      <c r="B25" s="20">
        <f>'[1]GMRTA Life+TPD'!C26</f>
        <v>2.57</v>
      </c>
      <c r="C25" s="20">
        <f>'[1]GMRTA Life+TPD'!D26</f>
        <v>5.09</v>
      </c>
      <c r="D25" s="20">
        <f>'[1]GMRTA Life+TPD'!E26</f>
        <v>7.74</v>
      </c>
      <c r="E25" s="20">
        <f>'[1]GMRTA Life+TPD'!F26</f>
        <v>8.91</v>
      </c>
      <c r="F25" s="20">
        <f>'[1]GMRTA Life+TPD'!G26</f>
        <v>11.4</v>
      </c>
      <c r="G25" s="20">
        <f>'[1]GMRTA Life+TPD'!H26</f>
        <v>14.02</v>
      </c>
      <c r="H25" s="20">
        <f>'[1]GMRTA Life+TPD'!I26</f>
        <v>15.58</v>
      </c>
      <c r="I25" s="20">
        <f>'[1]GMRTA Life+TPD'!J26</f>
        <v>18.27</v>
      </c>
      <c r="J25" s="20">
        <f>'[1]GMRTA Life+TPD'!K26</f>
        <v>21.11</v>
      </c>
      <c r="K25" s="20">
        <f>'[1]GMRTA Life+TPD'!L26</f>
        <v>24.11</v>
      </c>
      <c r="L25" s="20">
        <f>'[1]GMRTA Life+TPD'!M26</f>
        <v>27.28</v>
      </c>
      <c r="M25" s="20">
        <f>'[1]GMRTA Life+TPD'!N26</f>
        <v>30.62</v>
      </c>
      <c r="N25" s="20">
        <f>'[1]GMRTA Life+TPD'!O26</f>
        <v>34.15</v>
      </c>
      <c r="O25" s="20">
        <f>'[1]GMRTA Life+TPD'!P26</f>
        <v>37.869999999999997</v>
      </c>
      <c r="P25" s="20">
        <f>'[1]GMRTA Life+TPD'!Q26</f>
        <v>41.81</v>
      </c>
      <c r="Q25" s="20">
        <f>'[1]GMRTA Life+TPD'!R26</f>
        <v>45.96</v>
      </c>
      <c r="R25" s="20">
        <f>'[1]GMRTA Life+TPD'!S26</f>
        <v>50.35</v>
      </c>
      <c r="S25" s="20">
        <f>'[1]GMRTA Life+TPD'!T26</f>
        <v>54.97</v>
      </c>
      <c r="T25" s="20">
        <f>'[1]GMRTA Life+TPD'!U26</f>
        <v>59.85</v>
      </c>
      <c r="U25" s="20">
        <f>'[1]GMRTA Life+TPD'!V26</f>
        <v>65</v>
      </c>
      <c r="V25" s="20">
        <f>'[1]GMRTA Life+TPD'!W26</f>
        <v>70.430000000000007</v>
      </c>
      <c r="W25" s="20">
        <f>'[1]GMRTA Life+TPD'!X26</f>
        <v>76.16</v>
      </c>
      <c r="X25" s="20">
        <f>'[1]GMRTA Life+TPD'!Y26</f>
        <v>82.21</v>
      </c>
      <c r="Y25" s="20">
        <f>'[1]GMRTA Life+TPD'!Z26</f>
        <v>88.61</v>
      </c>
      <c r="Z25" s="20">
        <f>'[1]GMRTA Life+TPD'!AA26</f>
        <v>95.39</v>
      </c>
      <c r="AA25" s="20">
        <f>'[1]GMRTA Life+TPD'!AB26</f>
        <v>0</v>
      </c>
      <c r="AB25" s="20">
        <f>'[1]GMRTA Life+TPD'!AC26</f>
        <v>0</v>
      </c>
      <c r="AC25" s="20">
        <f>'[1]GMRTA Life+TPD'!AD26</f>
        <v>0</v>
      </c>
      <c r="AD25" s="20">
        <f>'[1]GMRTA Life+TPD'!AE26</f>
        <v>0</v>
      </c>
      <c r="AE25" s="20">
        <f>'[1]GMRTA Life+TPD'!AF26</f>
        <v>0</v>
      </c>
      <c r="AG25" s="19">
        <v>37</v>
      </c>
      <c r="AH25" s="48">
        <f>B25-'Total Plan 1'!B25</f>
        <v>0</v>
      </c>
      <c r="AI25" s="48">
        <f>C25-'Total Plan 1'!C25</f>
        <v>0</v>
      </c>
      <c r="AJ25" s="48">
        <f>D25-'Total Plan 1'!D25</f>
        <v>0</v>
      </c>
      <c r="AK25" s="48">
        <f>E25-'Total Plan 1'!E25</f>
        <v>0</v>
      </c>
      <c r="AL25" s="48">
        <f>F25-'Total Plan 1'!F25</f>
        <v>0</v>
      </c>
      <c r="AM25" s="48">
        <f>G25-'Total Plan 1'!G25</f>
        <v>0</v>
      </c>
      <c r="AN25" s="48">
        <f>H25-'Total Plan 1'!H25</f>
        <v>0</v>
      </c>
      <c r="AO25" s="48">
        <f>I25-'Total Plan 1'!I25</f>
        <v>0</v>
      </c>
      <c r="AP25" s="48">
        <f>J25-'Total Plan 1'!J25</f>
        <v>0</v>
      </c>
      <c r="AQ25" s="48">
        <f>K25-'Total Plan 1'!K25</f>
        <v>0</v>
      </c>
      <c r="AR25" s="48">
        <f>L25-'Total Plan 1'!L25</f>
        <v>0</v>
      </c>
      <c r="AS25" s="48">
        <f>M25-'Total Plan 1'!M25</f>
        <v>0</v>
      </c>
      <c r="AT25" s="48">
        <f>N25-'Total Plan 1'!N25</f>
        <v>0</v>
      </c>
      <c r="AU25" s="48">
        <f>O25-'Total Plan 1'!O25</f>
        <v>0</v>
      </c>
      <c r="AV25" s="48">
        <f>P25-'Total Plan 1'!P25</f>
        <v>0</v>
      </c>
      <c r="AW25" s="48">
        <f>Q25-'Total Plan 1'!Q25</f>
        <v>0</v>
      </c>
      <c r="AX25" s="48">
        <f>R25-'Total Plan 1'!R25</f>
        <v>0</v>
      </c>
      <c r="AY25" s="48">
        <f>S25-'Total Plan 1'!S25</f>
        <v>0</v>
      </c>
      <c r="AZ25" s="48">
        <f>T25-'Total Plan 1'!T25</f>
        <v>0</v>
      </c>
      <c r="BA25" s="48">
        <f>U25-'Total Plan 1'!U25</f>
        <v>0</v>
      </c>
      <c r="BB25" s="48">
        <f>V25-'Total Plan 1'!V25</f>
        <v>0</v>
      </c>
      <c r="BC25" s="48">
        <f>W25-'Total Plan 1'!W25</f>
        <v>0</v>
      </c>
      <c r="BD25" s="48">
        <f>X25-'Total Plan 1'!X25</f>
        <v>0</v>
      </c>
      <c r="BE25" s="48">
        <f>Y25-'Total Plan 1'!Y25</f>
        <v>0</v>
      </c>
      <c r="BF25" s="48">
        <f>Z25-'Total Plan 1'!Z25</f>
        <v>0</v>
      </c>
      <c r="BG25" s="48">
        <f>AA25-'Total Plan 1'!AA25</f>
        <v>0</v>
      </c>
      <c r="BH25" s="48">
        <f>AB25-'Total Plan 1'!AB25</f>
        <v>0</v>
      </c>
      <c r="BI25" s="48">
        <f>AC25-'Total Plan 1'!AC25</f>
        <v>0</v>
      </c>
      <c r="BJ25" s="48">
        <f>AD25-'Total Plan 1'!AD25</f>
        <v>0</v>
      </c>
      <c r="BK25" s="48">
        <f>AE25-'Total Plan 1'!AE25</f>
        <v>0</v>
      </c>
    </row>
    <row r="26" spans="1:63">
      <c r="A26" s="19">
        <v>38</v>
      </c>
      <c r="B26" s="20">
        <f>'[1]GMRTA Life+TPD'!C27</f>
        <v>2.7</v>
      </c>
      <c r="C26" s="20">
        <f>'[1]GMRTA Life+TPD'!D27</f>
        <v>5.37</v>
      </c>
      <c r="D26" s="20">
        <f>'[1]GMRTA Life+TPD'!E27</f>
        <v>8.17</v>
      </c>
      <c r="E26" s="20">
        <f>'[1]GMRTA Life+TPD'!F27</f>
        <v>9.41</v>
      </c>
      <c r="F26" s="20">
        <f>'[1]GMRTA Life+TPD'!G27</f>
        <v>12.04</v>
      </c>
      <c r="G26" s="20">
        <f>'[1]GMRTA Life+TPD'!H27</f>
        <v>14.82</v>
      </c>
      <c r="H26" s="20">
        <f>'[1]GMRTA Life+TPD'!I27</f>
        <v>16.47</v>
      </c>
      <c r="I26" s="20">
        <f>'[1]GMRTA Life+TPD'!J27</f>
        <v>19.34</v>
      </c>
      <c r="J26" s="20">
        <f>'[1]GMRTA Life+TPD'!K27</f>
        <v>22.37</v>
      </c>
      <c r="K26" s="20">
        <f>'[1]GMRTA Life+TPD'!L27</f>
        <v>25.57</v>
      </c>
      <c r="L26" s="20">
        <f>'[1]GMRTA Life+TPD'!M27</f>
        <v>28.94</v>
      </c>
      <c r="M26" s="20">
        <f>'[1]GMRTA Life+TPD'!N27</f>
        <v>32.51</v>
      </c>
      <c r="N26" s="20">
        <f>'[1]GMRTA Life+TPD'!O27</f>
        <v>36.29</v>
      </c>
      <c r="O26" s="20">
        <f>'[1]GMRTA Life+TPD'!P27</f>
        <v>40.28</v>
      </c>
      <c r="P26" s="20">
        <f>'[1]GMRTA Life+TPD'!Q27</f>
        <v>44.49</v>
      </c>
      <c r="Q26" s="20">
        <f>'[1]GMRTA Life+TPD'!R27</f>
        <v>48.94</v>
      </c>
      <c r="R26" s="20">
        <f>'[1]GMRTA Life+TPD'!S27</f>
        <v>53.63</v>
      </c>
      <c r="S26" s="20">
        <f>'[1]GMRTA Life+TPD'!T27</f>
        <v>58.59</v>
      </c>
      <c r="T26" s="20">
        <f>'[1]GMRTA Life+TPD'!U27</f>
        <v>63.81</v>
      </c>
      <c r="U26" s="20">
        <f>'[1]GMRTA Life+TPD'!V27</f>
        <v>69.33</v>
      </c>
      <c r="V26" s="20">
        <f>'[1]GMRTA Life+TPD'!W27</f>
        <v>75.16</v>
      </c>
      <c r="W26" s="20">
        <f>'[1]GMRTA Life+TPD'!X27</f>
        <v>81.319999999999993</v>
      </c>
      <c r="X26" s="20">
        <f>'[1]GMRTA Life+TPD'!Y27</f>
        <v>87.83</v>
      </c>
      <c r="Y26" s="20">
        <f>'[1]GMRTA Life+TPD'!Z27</f>
        <v>94.73</v>
      </c>
      <c r="Z26" s="20">
        <f>'[1]GMRTA Life+TPD'!AA27</f>
        <v>102.05</v>
      </c>
      <c r="AA26" s="20">
        <f>'[1]GMRTA Life+TPD'!AB27</f>
        <v>0</v>
      </c>
      <c r="AB26" s="20">
        <f>'[1]GMRTA Life+TPD'!AC27</f>
        <v>0</v>
      </c>
      <c r="AC26" s="20">
        <f>'[1]GMRTA Life+TPD'!AD27</f>
        <v>0</v>
      </c>
      <c r="AD26" s="20">
        <f>'[1]GMRTA Life+TPD'!AE27</f>
        <v>0</v>
      </c>
      <c r="AE26" s="20">
        <f>'[1]GMRTA Life+TPD'!AF27</f>
        <v>0</v>
      </c>
      <c r="AG26" s="19">
        <v>38</v>
      </c>
      <c r="AH26" s="48">
        <f>B26-'Total Plan 1'!B26</f>
        <v>0</v>
      </c>
      <c r="AI26" s="48">
        <f>C26-'Total Plan 1'!C26</f>
        <v>0</v>
      </c>
      <c r="AJ26" s="48">
        <f>D26-'Total Plan 1'!D26</f>
        <v>0</v>
      </c>
      <c r="AK26" s="48">
        <f>E26-'Total Plan 1'!E26</f>
        <v>0</v>
      </c>
      <c r="AL26" s="48">
        <f>F26-'Total Plan 1'!F26</f>
        <v>0</v>
      </c>
      <c r="AM26" s="48">
        <f>G26-'Total Plan 1'!G26</f>
        <v>0</v>
      </c>
      <c r="AN26" s="48">
        <f>H26-'Total Plan 1'!H26</f>
        <v>0</v>
      </c>
      <c r="AO26" s="48">
        <f>I26-'Total Plan 1'!I26</f>
        <v>0</v>
      </c>
      <c r="AP26" s="48">
        <f>J26-'Total Plan 1'!J26</f>
        <v>0</v>
      </c>
      <c r="AQ26" s="48">
        <f>K26-'Total Plan 1'!K26</f>
        <v>0</v>
      </c>
      <c r="AR26" s="48">
        <f>L26-'Total Plan 1'!L26</f>
        <v>0</v>
      </c>
      <c r="AS26" s="48">
        <f>M26-'Total Plan 1'!M26</f>
        <v>0</v>
      </c>
      <c r="AT26" s="48">
        <f>N26-'Total Plan 1'!N26</f>
        <v>0</v>
      </c>
      <c r="AU26" s="48">
        <f>O26-'Total Plan 1'!O26</f>
        <v>0</v>
      </c>
      <c r="AV26" s="48">
        <f>P26-'Total Plan 1'!P26</f>
        <v>0</v>
      </c>
      <c r="AW26" s="48">
        <f>Q26-'Total Plan 1'!Q26</f>
        <v>0</v>
      </c>
      <c r="AX26" s="48">
        <f>R26-'Total Plan 1'!R26</f>
        <v>0</v>
      </c>
      <c r="AY26" s="48">
        <f>S26-'Total Plan 1'!S26</f>
        <v>0</v>
      </c>
      <c r="AZ26" s="48">
        <f>T26-'Total Plan 1'!T26</f>
        <v>0</v>
      </c>
      <c r="BA26" s="48">
        <f>U26-'Total Plan 1'!U26</f>
        <v>0</v>
      </c>
      <c r="BB26" s="48">
        <f>V26-'Total Plan 1'!V26</f>
        <v>0</v>
      </c>
      <c r="BC26" s="48">
        <f>W26-'Total Plan 1'!W26</f>
        <v>0</v>
      </c>
      <c r="BD26" s="48">
        <f>X26-'Total Plan 1'!X26</f>
        <v>0</v>
      </c>
      <c r="BE26" s="48">
        <f>Y26-'Total Plan 1'!Y26</f>
        <v>0</v>
      </c>
      <c r="BF26" s="48">
        <f>Z26-'Total Plan 1'!Z26</f>
        <v>0</v>
      </c>
      <c r="BG26" s="48">
        <f>AA26-'Total Plan 1'!AA26</f>
        <v>0</v>
      </c>
      <c r="BH26" s="48">
        <f>AB26-'Total Plan 1'!AB26</f>
        <v>0</v>
      </c>
      <c r="BI26" s="48">
        <f>AC26-'Total Plan 1'!AC26</f>
        <v>0</v>
      </c>
      <c r="BJ26" s="48">
        <f>AD26-'Total Plan 1'!AD26</f>
        <v>0</v>
      </c>
      <c r="BK26" s="48">
        <f>AE26-'Total Plan 1'!AE26</f>
        <v>0</v>
      </c>
    </row>
    <row r="27" spans="1:63">
      <c r="A27" s="19">
        <v>39</v>
      </c>
      <c r="B27" s="20">
        <f>'[1]GMRTA Life+TPD'!C28</f>
        <v>2.86</v>
      </c>
      <c r="C27" s="20">
        <f>'[1]GMRTA Life+TPD'!D28</f>
        <v>5.67</v>
      </c>
      <c r="D27" s="20">
        <f>'[1]GMRTA Life+TPD'!E28</f>
        <v>8.6300000000000008</v>
      </c>
      <c r="E27" s="20">
        <f>'[1]GMRTA Life+TPD'!F28</f>
        <v>9.9499999999999993</v>
      </c>
      <c r="F27" s="20">
        <f>'[1]GMRTA Life+TPD'!G28</f>
        <v>12.74</v>
      </c>
      <c r="G27" s="20">
        <f>'[1]GMRTA Life+TPD'!H28</f>
        <v>15.69</v>
      </c>
      <c r="H27" s="20">
        <f>'[1]GMRTA Life+TPD'!I28</f>
        <v>17.46</v>
      </c>
      <c r="I27" s="20">
        <f>'[1]GMRTA Life+TPD'!J28</f>
        <v>20.51</v>
      </c>
      <c r="J27" s="20">
        <f>'[1]GMRTA Life+TPD'!K28</f>
        <v>23.74</v>
      </c>
      <c r="K27" s="20">
        <f>'[1]GMRTA Life+TPD'!L28</f>
        <v>27.16</v>
      </c>
      <c r="L27" s="20">
        <f>'[1]GMRTA Life+TPD'!M28</f>
        <v>30.77</v>
      </c>
      <c r="M27" s="20">
        <f>'[1]GMRTA Life+TPD'!N28</f>
        <v>34.590000000000003</v>
      </c>
      <c r="N27" s="20">
        <f>'[1]GMRTA Life+TPD'!O28</f>
        <v>38.630000000000003</v>
      </c>
      <c r="O27" s="20">
        <f>'[1]GMRTA Life+TPD'!P28</f>
        <v>42.9</v>
      </c>
      <c r="P27" s="20">
        <f>'[1]GMRTA Life+TPD'!Q28</f>
        <v>47.41</v>
      </c>
      <c r="Q27" s="20">
        <f>'[1]GMRTA Life+TPD'!R28</f>
        <v>52.18</v>
      </c>
      <c r="R27" s="20">
        <f>'[1]GMRTA Life+TPD'!S28</f>
        <v>57.21</v>
      </c>
      <c r="S27" s="20">
        <f>'[1]GMRTA Life+TPD'!T28</f>
        <v>62.52</v>
      </c>
      <c r="T27" s="20">
        <f>'[1]GMRTA Life+TPD'!U28</f>
        <v>68.13</v>
      </c>
      <c r="U27" s="20">
        <f>'[1]GMRTA Life+TPD'!V28</f>
        <v>74.05</v>
      </c>
      <c r="V27" s="20">
        <f>'[1]GMRTA Life+TPD'!W28</f>
        <v>80.31</v>
      </c>
      <c r="W27" s="20">
        <f>'[1]GMRTA Life+TPD'!X28</f>
        <v>86.94</v>
      </c>
      <c r="X27" s="20">
        <f>'[1]GMRTA Life+TPD'!Y28</f>
        <v>93.97</v>
      </c>
      <c r="Y27" s="20">
        <f>'[1]GMRTA Life+TPD'!Z28</f>
        <v>101.42</v>
      </c>
      <c r="Z27" s="20">
        <f>'[1]GMRTA Life+TPD'!AA28</f>
        <v>109.33</v>
      </c>
      <c r="AA27" s="20">
        <f>'[1]GMRTA Life+TPD'!AB28</f>
        <v>0</v>
      </c>
      <c r="AB27" s="20">
        <f>'[1]GMRTA Life+TPD'!AC28</f>
        <v>0</v>
      </c>
      <c r="AC27" s="20">
        <f>'[1]GMRTA Life+TPD'!AD28</f>
        <v>0</v>
      </c>
      <c r="AD27" s="20">
        <f>'[1]GMRTA Life+TPD'!AE28</f>
        <v>0</v>
      </c>
      <c r="AE27" s="20">
        <f>'[1]GMRTA Life+TPD'!AF28</f>
        <v>0</v>
      </c>
      <c r="AG27" s="19">
        <v>39</v>
      </c>
      <c r="AH27" s="48">
        <f>B27-'Total Plan 1'!B27</f>
        <v>0</v>
      </c>
      <c r="AI27" s="48">
        <f>C27-'Total Plan 1'!C27</f>
        <v>0</v>
      </c>
      <c r="AJ27" s="48">
        <f>D27-'Total Plan 1'!D27</f>
        <v>0</v>
      </c>
      <c r="AK27" s="48">
        <f>E27-'Total Plan 1'!E27</f>
        <v>0</v>
      </c>
      <c r="AL27" s="48">
        <f>F27-'Total Plan 1'!F27</f>
        <v>0</v>
      </c>
      <c r="AM27" s="48">
        <f>G27-'Total Plan 1'!G27</f>
        <v>0</v>
      </c>
      <c r="AN27" s="48">
        <f>H27-'Total Plan 1'!H27</f>
        <v>0</v>
      </c>
      <c r="AO27" s="48">
        <f>I27-'Total Plan 1'!I27</f>
        <v>0</v>
      </c>
      <c r="AP27" s="48">
        <f>J27-'Total Plan 1'!J27</f>
        <v>0</v>
      </c>
      <c r="AQ27" s="48">
        <f>K27-'Total Plan 1'!K27</f>
        <v>0</v>
      </c>
      <c r="AR27" s="48">
        <f>L27-'Total Plan 1'!L27</f>
        <v>0</v>
      </c>
      <c r="AS27" s="48">
        <f>M27-'Total Plan 1'!M27</f>
        <v>0</v>
      </c>
      <c r="AT27" s="48">
        <f>N27-'Total Plan 1'!N27</f>
        <v>0</v>
      </c>
      <c r="AU27" s="48">
        <f>O27-'Total Plan 1'!O27</f>
        <v>0</v>
      </c>
      <c r="AV27" s="48">
        <f>P27-'Total Plan 1'!P27</f>
        <v>0</v>
      </c>
      <c r="AW27" s="48">
        <f>Q27-'Total Plan 1'!Q27</f>
        <v>0</v>
      </c>
      <c r="AX27" s="48">
        <f>R27-'Total Plan 1'!R27</f>
        <v>0</v>
      </c>
      <c r="AY27" s="48">
        <f>S27-'Total Plan 1'!S27</f>
        <v>0</v>
      </c>
      <c r="AZ27" s="48">
        <f>T27-'Total Plan 1'!T27</f>
        <v>0</v>
      </c>
      <c r="BA27" s="48">
        <f>U27-'Total Plan 1'!U27</f>
        <v>0</v>
      </c>
      <c r="BB27" s="48">
        <f>V27-'Total Plan 1'!V27</f>
        <v>0</v>
      </c>
      <c r="BC27" s="48">
        <f>W27-'Total Plan 1'!W27</f>
        <v>0</v>
      </c>
      <c r="BD27" s="48">
        <f>X27-'Total Plan 1'!X27</f>
        <v>0</v>
      </c>
      <c r="BE27" s="48">
        <f>Y27-'Total Plan 1'!Y27</f>
        <v>0</v>
      </c>
      <c r="BF27" s="48">
        <f>Z27-'Total Plan 1'!Z27</f>
        <v>0</v>
      </c>
      <c r="BG27" s="48">
        <f>AA27-'Total Plan 1'!AA27</f>
        <v>0</v>
      </c>
      <c r="BH27" s="48">
        <f>AB27-'Total Plan 1'!AB27</f>
        <v>0</v>
      </c>
      <c r="BI27" s="48">
        <f>AC27-'Total Plan 1'!AC27</f>
        <v>0</v>
      </c>
      <c r="BJ27" s="48">
        <f>AD27-'Total Plan 1'!AD27</f>
        <v>0</v>
      </c>
      <c r="BK27" s="48">
        <f>AE27-'Total Plan 1'!AE27</f>
        <v>0</v>
      </c>
    </row>
    <row r="28" spans="1:63">
      <c r="A28" s="21">
        <v>40</v>
      </c>
      <c r="B28" s="22">
        <f>'[1]GMRTA Life+TPD'!C29</f>
        <v>3.02</v>
      </c>
      <c r="C28" s="22">
        <f>'[1]GMRTA Life+TPD'!D29</f>
        <v>6</v>
      </c>
      <c r="D28" s="22">
        <f>'[1]GMRTA Life+TPD'!E29</f>
        <v>9.14</v>
      </c>
      <c r="E28" s="22">
        <f>'[1]GMRTA Life+TPD'!F29</f>
        <v>10.54</v>
      </c>
      <c r="F28" s="22">
        <f>'[1]GMRTA Life+TPD'!G29</f>
        <v>13.51</v>
      </c>
      <c r="G28" s="22">
        <f>'[1]GMRTA Life+TPD'!H29</f>
        <v>16.64</v>
      </c>
      <c r="H28" s="22">
        <f>'[1]GMRTA Life+TPD'!I29</f>
        <v>18.54</v>
      </c>
      <c r="I28" s="22">
        <f>'[1]GMRTA Life+TPD'!J29</f>
        <v>21.8</v>
      </c>
      <c r="J28" s="22">
        <f>'[1]GMRTA Life+TPD'!K29</f>
        <v>25.25</v>
      </c>
      <c r="K28" s="22">
        <f>'[1]GMRTA Life+TPD'!L29</f>
        <v>28.91</v>
      </c>
      <c r="L28" s="22">
        <f>'[1]GMRTA Life+TPD'!M29</f>
        <v>32.770000000000003</v>
      </c>
      <c r="M28" s="22">
        <f>'[1]GMRTA Life+TPD'!N29</f>
        <v>36.869999999999997</v>
      </c>
      <c r="N28" s="22">
        <f>'[1]GMRTA Life+TPD'!O29</f>
        <v>41.19</v>
      </c>
      <c r="O28" s="22">
        <f>'[1]GMRTA Life+TPD'!P29</f>
        <v>45.77</v>
      </c>
      <c r="P28" s="22">
        <f>'[1]GMRTA Life+TPD'!Q29</f>
        <v>50.6</v>
      </c>
      <c r="Q28" s="22">
        <f>'[1]GMRTA Life+TPD'!R29</f>
        <v>55.71</v>
      </c>
      <c r="R28" s="22">
        <f>'[1]GMRTA Life+TPD'!S29</f>
        <v>61.1</v>
      </c>
      <c r="S28" s="22">
        <f>'[1]GMRTA Life+TPD'!T29</f>
        <v>66.8</v>
      </c>
      <c r="T28" s="22">
        <f>'[1]GMRTA Life+TPD'!U29</f>
        <v>72.819999999999993</v>
      </c>
      <c r="U28" s="22">
        <f>'[1]GMRTA Life+TPD'!V29</f>
        <v>79.19</v>
      </c>
      <c r="V28" s="22">
        <f>'[1]GMRTA Life+TPD'!W29</f>
        <v>85.94</v>
      </c>
      <c r="W28" s="22">
        <f>'[1]GMRTA Life+TPD'!X29</f>
        <v>93.09</v>
      </c>
      <c r="X28" s="22">
        <f>'[1]GMRTA Life+TPD'!Y29</f>
        <v>100.67</v>
      </c>
      <c r="Y28" s="22">
        <f>'[1]GMRTA Life+TPD'!Z29</f>
        <v>108.73</v>
      </c>
      <c r="Z28" s="22">
        <f>'[1]GMRTA Life+TPD'!AA29</f>
        <v>117.29</v>
      </c>
      <c r="AA28" s="22">
        <f>'[1]GMRTA Life+TPD'!AB29</f>
        <v>0</v>
      </c>
      <c r="AB28" s="22">
        <f>'[1]GMRTA Life+TPD'!AC29</f>
        <v>0</v>
      </c>
      <c r="AC28" s="22">
        <f>'[1]GMRTA Life+TPD'!AD29</f>
        <v>0</v>
      </c>
      <c r="AD28" s="22">
        <f>'[1]GMRTA Life+TPD'!AE29</f>
        <v>0</v>
      </c>
      <c r="AE28" s="22">
        <f>'[1]GMRTA Life+TPD'!AF29</f>
        <v>0</v>
      </c>
      <c r="AG28" s="21">
        <v>40</v>
      </c>
      <c r="AH28" s="49">
        <f>B28-'Total Plan 1'!B28</f>
        <v>0</v>
      </c>
      <c r="AI28" s="49">
        <f>C28-'Total Plan 1'!C28</f>
        <v>0</v>
      </c>
      <c r="AJ28" s="49">
        <f>D28-'Total Plan 1'!D28</f>
        <v>0</v>
      </c>
      <c r="AK28" s="49">
        <f>E28-'Total Plan 1'!E28</f>
        <v>0</v>
      </c>
      <c r="AL28" s="49">
        <f>F28-'Total Plan 1'!F28</f>
        <v>0</v>
      </c>
      <c r="AM28" s="49">
        <f>G28-'Total Plan 1'!G28</f>
        <v>0</v>
      </c>
      <c r="AN28" s="49">
        <f>H28-'Total Plan 1'!H28</f>
        <v>0</v>
      </c>
      <c r="AO28" s="49">
        <f>I28-'Total Plan 1'!I28</f>
        <v>0</v>
      </c>
      <c r="AP28" s="49">
        <f>J28-'Total Plan 1'!J28</f>
        <v>0</v>
      </c>
      <c r="AQ28" s="49">
        <f>K28-'Total Plan 1'!K28</f>
        <v>0</v>
      </c>
      <c r="AR28" s="49">
        <f>L28-'Total Plan 1'!L28</f>
        <v>0</v>
      </c>
      <c r="AS28" s="49">
        <f>M28-'Total Plan 1'!M28</f>
        <v>0</v>
      </c>
      <c r="AT28" s="49">
        <f>N28-'Total Plan 1'!N28</f>
        <v>0</v>
      </c>
      <c r="AU28" s="49">
        <f>O28-'Total Plan 1'!O28</f>
        <v>0</v>
      </c>
      <c r="AV28" s="49">
        <f>P28-'Total Plan 1'!P28</f>
        <v>0</v>
      </c>
      <c r="AW28" s="49">
        <f>Q28-'Total Plan 1'!Q28</f>
        <v>0</v>
      </c>
      <c r="AX28" s="49">
        <f>R28-'Total Plan 1'!R28</f>
        <v>0</v>
      </c>
      <c r="AY28" s="49">
        <f>S28-'Total Plan 1'!S28</f>
        <v>0</v>
      </c>
      <c r="AZ28" s="49">
        <f>T28-'Total Plan 1'!T28</f>
        <v>0</v>
      </c>
      <c r="BA28" s="49">
        <f>U28-'Total Plan 1'!U28</f>
        <v>0</v>
      </c>
      <c r="BB28" s="49">
        <f>V28-'Total Plan 1'!V28</f>
        <v>0</v>
      </c>
      <c r="BC28" s="49">
        <f>W28-'Total Plan 1'!W28</f>
        <v>0</v>
      </c>
      <c r="BD28" s="49">
        <f>X28-'Total Plan 1'!X28</f>
        <v>0</v>
      </c>
      <c r="BE28" s="49">
        <f>Y28-'Total Plan 1'!Y28</f>
        <v>0</v>
      </c>
      <c r="BF28" s="49">
        <f>Z28-'Total Plan 1'!Z28</f>
        <v>0</v>
      </c>
      <c r="BG28" s="49">
        <f>AA28-'Total Plan 1'!AA28</f>
        <v>0</v>
      </c>
      <c r="BH28" s="49">
        <f>AB28-'Total Plan 1'!AB28</f>
        <v>0</v>
      </c>
      <c r="BI28" s="49">
        <f>AC28-'Total Plan 1'!AC28</f>
        <v>0</v>
      </c>
      <c r="BJ28" s="49">
        <f>AD28-'Total Plan 1'!AD28</f>
        <v>0</v>
      </c>
      <c r="BK28" s="49">
        <f>AE28-'Total Plan 1'!AE28</f>
        <v>0</v>
      </c>
    </row>
    <row r="29" spans="1:63">
      <c r="A29" s="17">
        <v>41</v>
      </c>
      <c r="B29" s="18">
        <f>'[1]GMRTA Life+TPD'!C30</f>
        <v>3.2</v>
      </c>
      <c r="C29" s="18">
        <f>'[1]GMRTA Life+TPD'!D30</f>
        <v>6.36</v>
      </c>
      <c r="D29" s="18">
        <f>'[1]GMRTA Life+TPD'!E30</f>
        <v>9.69</v>
      </c>
      <c r="E29" s="18">
        <f>'[1]GMRTA Life+TPD'!F30</f>
        <v>11.19</v>
      </c>
      <c r="F29" s="18">
        <f>'[1]GMRTA Life+TPD'!G30</f>
        <v>14.35</v>
      </c>
      <c r="G29" s="18">
        <f>'[1]GMRTA Life+TPD'!H30</f>
        <v>17.7</v>
      </c>
      <c r="H29" s="18">
        <f>'[1]GMRTA Life+TPD'!I30</f>
        <v>19.73</v>
      </c>
      <c r="I29" s="18">
        <f>'[1]GMRTA Life+TPD'!J30</f>
        <v>23.22</v>
      </c>
      <c r="J29" s="18">
        <f>'[1]GMRTA Life+TPD'!K30</f>
        <v>26.91</v>
      </c>
      <c r="K29" s="18">
        <f>'[1]GMRTA Life+TPD'!L30</f>
        <v>30.83</v>
      </c>
      <c r="L29" s="18">
        <f>'[1]GMRTA Life+TPD'!M30</f>
        <v>34.97</v>
      </c>
      <c r="M29" s="18">
        <f>'[1]GMRTA Life+TPD'!N30</f>
        <v>39.36</v>
      </c>
      <c r="N29" s="18">
        <f>'[1]GMRTA Life+TPD'!O30</f>
        <v>43.99</v>
      </c>
      <c r="O29" s="18">
        <f>'[1]GMRTA Life+TPD'!P30</f>
        <v>48.9</v>
      </c>
      <c r="P29" s="18">
        <f>'[1]GMRTA Life+TPD'!Q30</f>
        <v>54.08</v>
      </c>
      <c r="Q29" s="18">
        <f>'[1]GMRTA Life+TPD'!R30</f>
        <v>59.56</v>
      </c>
      <c r="R29" s="18">
        <f>'[1]GMRTA Life+TPD'!S30</f>
        <v>65.349999999999994</v>
      </c>
      <c r="S29" s="18">
        <f>'[1]GMRTA Life+TPD'!T30</f>
        <v>71.47</v>
      </c>
      <c r="T29" s="18">
        <f>'[1]GMRTA Life+TPD'!U30</f>
        <v>77.95</v>
      </c>
      <c r="U29" s="18">
        <f>'[1]GMRTA Life+TPD'!V30</f>
        <v>84.81</v>
      </c>
      <c r="V29" s="18">
        <f>'[1]GMRTA Life+TPD'!W30</f>
        <v>92.09</v>
      </c>
      <c r="W29" s="18">
        <f>'[1]GMRTA Life+TPD'!X30</f>
        <v>99.81</v>
      </c>
      <c r="X29" s="18">
        <f>'[1]GMRTA Life+TPD'!Y30</f>
        <v>108.01</v>
      </c>
      <c r="Y29" s="18">
        <f>'[1]GMRTA Life+TPD'!Z30</f>
        <v>116.74</v>
      </c>
      <c r="Z29" s="18">
        <f>'[1]GMRTA Life+TPD'!AA30</f>
        <v>126.02</v>
      </c>
      <c r="AA29" s="18">
        <f>'[1]GMRTA Life+TPD'!AB30</f>
        <v>0</v>
      </c>
      <c r="AB29" s="18">
        <f>'[1]GMRTA Life+TPD'!AC30</f>
        <v>0</v>
      </c>
      <c r="AC29" s="18">
        <f>'[1]GMRTA Life+TPD'!AD30</f>
        <v>0</v>
      </c>
      <c r="AD29" s="18">
        <f>'[1]GMRTA Life+TPD'!AE30</f>
        <v>0</v>
      </c>
      <c r="AE29" s="18">
        <f>'[1]GMRTA Life+TPD'!AF30</f>
        <v>0</v>
      </c>
      <c r="AG29" s="17">
        <v>41</v>
      </c>
      <c r="AH29" s="47">
        <f>B29-'Total Plan 1'!B29</f>
        <v>0</v>
      </c>
      <c r="AI29" s="47">
        <f>C29-'Total Plan 1'!C29</f>
        <v>0</v>
      </c>
      <c r="AJ29" s="47">
        <f>D29-'Total Plan 1'!D29</f>
        <v>0</v>
      </c>
      <c r="AK29" s="47">
        <f>E29-'Total Plan 1'!E29</f>
        <v>0</v>
      </c>
      <c r="AL29" s="47">
        <f>F29-'Total Plan 1'!F29</f>
        <v>0</v>
      </c>
      <c r="AM29" s="47">
        <f>G29-'Total Plan 1'!G29</f>
        <v>0</v>
      </c>
      <c r="AN29" s="47">
        <f>H29-'Total Plan 1'!H29</f>
        <v>0</v>
      </c>
      <c r="AO29" s="47">
        <f>I29-'Total Plan 1'!I29</f>
        <v>0</v>
      </c>
      <c r="AP29" s="47">
        <f>J29-'Total Plan 1'!J29</f>
        <v>0</v>
      </c>
      <c r="AQ29" s="47">
        <f>K29-'Total Plan 1'!K29</f>
        <v>0</v>
      </c>
      <c r="AR29" s="47">
        <f>L29-'Total Plan 1'!L29</f>
        <v>0</v>
      </c>
      <c r="AS29" s="47">
        <f>M29-'Total Plan 1'!M29</f>
        <v>0</v>
      </c>
      <c r="AT29" s="47">
        <f>N29-'Total Plan 1'!N29</f>
        <v>0</v>
      </c>
      <c r="AU29" s="47">
        <f>O29-'Total Plan 1'!O29</f>
        <v>0</v>
      </c>
      <c r="AV29" s="47">
        <f>P29-'Total Plan 1'!P29</f>
        <v>0</v>
      </c>
      <c r="AW29" s="47">
        <f>Q29-'Total Plan 1'!Q29</f>
        <v>0</v>
      </c>
      <c r="AX29" s="47">
        <f>R29-'Total Plan 1'!R29</f>
        <v>0</v>
      </c>
      <c r="AY29" s="47">
        <f>S29-'Total Plan 1'!S29</f>
        <v>0</v>
      </c>
      <c r="AZ29" s="47">
        <f>T29-'Total Plan 1'!T29</f>
        <v>0</v>
      </c>
      <c r="BA29" s="47">
        <f>U29-'Total Plan 1'!U29</f>
        <v>0</v>
      </c>
      <c r="BB29" s="47">
        <f>V29-'Total Plan 1'!V29</f>
        <v>0</v>
      </c>
      <c r="BC29" s="47">
        <f>W29-'Total Plan 1'!W29</f>
        <v>0</v>
      </c>
      <c r="BD29" s="47">
        <f>X29-'Total Plan 1'!X29</f>
        <v>0</v>
      </c>
      <c r="BE29" s="47">
        <f>Y29-'Total Plan 1'!Y29</f>
        <v>0</v>
      </c>
      <c r="BF29" s="47">
        <f>Z29-'Total Plan 1'!Z29</f>
        <v>0</v>
      </c>
      <c r="BG29" s="47">
        <f>AA29-'Total Plan 1'!AA29</f>
        <v>0</v>
      </c>
      <c r="BH29" s="47">
        <f>AB29-'Total Plan 1'!AB29</f>
        <v>0</v>
      </c>
      <c r="BI29" s="47">
        <f>AC29-'Total Plan 1'!AC29</f>
        <v>0</v>
      </c>
      <c r="BJ29" s="47">
        <f>AD29-'Total Plan 1'!AD29</f>
        <v>0</v>
      </c>
      <c r="BK29" s="47">
        <f>AE29-'Total Plan 1'!AE29</f>
        <v>0</v>
      </c>
    </row>
    <row r="30" spans="1:63">
      <c r="A30" s="19">
        <v>42</v>
      </c>
      <c r="B30" s="20">
        <f>'[1]GMRTA Life+TPD'!C31</f>
        <v>3.4</v>
      </c>
      <c r="C30" s="20">
        <f>'[1]GMRTA Life+TPD'!D31</f>
        <v>6.75</v>
      </c>
      <c r="D30" s="20">
        <f>'[1]GMRTA Life+TPD'!E31</f>
        <v>10.31</v>
      </c>
      <c r="E30" s="20">
        <f>'[1]GMRTA Life+TPD'!F31</f>
        <v>11.91</v>
      </c>
      <c r="F30" s="20">
        <f>'[1]GMRTA Life+TPD'!G31</f>
        <v>15.28</v>
      </c>
      <c r="G30" s="20">
        <f>'[1]GMRTA Life+TPD'!H31</f>
        <v>18.86</v>
      </c>
      <c r="H30" s="20">
        <f>'[1]GMRTA Life+TPD'!I31</f>
        <v>21.04</v>
      </c>
      <c r="I30" s="20">
        <f>'[1]GMRTA Life+TPD'!J31</f>
        <v>24.78</v>
      </c>
      <c r="J30" s="20">
        <f>'[1]GMRTA Life+TPD'!K31</f>
        <v>28.74</v>
      </c>
      <c r="K30" s="20">
        <f>'[1]GMRTA Life+TPD'!L31</f>
        <v>32.93</v>
      </c>
      <c r="L30" s="20">
        <f>'[1]GMRTA Life+TPD'!M31</f>
        <v>37.380000000000003</v>
      </c>
      <c r="M30" s="20">
        <f>'[1]GMRTA Life+TPD'!N31</f>
        <v>42.08</v>
      </c>
      <c r="N30" s="20">
        <f>'[1]GMRTA Life+TPD'!O31</f>
        <v>47.05</v>
      </c>
      <c r="O30" s="20">
        <f>'[1]GMRTA Life+TPD'!P31</f>
        <v>52.31</v>
      </c>
      <c r="P30" s="20">
        <f>'[1]GMRTA Life+TPD'!Q31</f>
        <v>57.87</v>
      </c>
      <c r="Q30" s="20">
        <f>'[1]GMRTA Life+TPD'!R31</f>
        <v>63.75</v>
      </c>
      <c r="R30" s="20">
        <f>'[1]GMRTA Life+TPD'!S31</f>
        <v>69.97</v>
      </c>
      <c r="S30" s="20">
        <f>'[1]GMRTA Life+TPD'!T31</f>
        <v>76.56</v>
      </c>
      <c r="T30" s="20">
        <f>'[1]GMRTA Life+TPD'!U31</f>
        <v>83.54</v>
      </c>
      <c r="U30" s="20">
        <f>'[1]GMRTA Life+TPD'!V31</f>
        <v>90.95</v>
      </c>
      <c r="V30" s="20">
        <f>'[1]GMRTA Life+TPD'!W31</f>
        <v>98.81</v>
      </c>
      <c r="W30" s="20">
        <f>'[1]GMRTA Life+TPD'!X31</f>
        <v>107.17</v>
      </c>
      <c r="X30" s="20">
        <f>'[1]GMRTA Life+TPD'!Y31</f>
        <v>116.06</v>
      </c>
      <c r="Y30" s="20">
        <f>'[1]GMRTA Life+TPD'!Z31</f>
        <v>125.52</v>
      </c>
      <c r="Z30" s="20">
        <f>'[1]GMRTA Life+TPD'!AA31</f>
        <v>135.59</v>
      </c>
      <c r="AA30" s="20">
        <f>'[1]GMRTA Life+TPD'!AB31</f>
        <v>0</v>
      </c>
      <c r="AB30" s="20">
        <f>'[1]GMRTA Life+TPD'!AC31</f>
        <v>0</v>
      </c>
      <c r="AC30" s="20">
        <f>'[1]GMRTA Life+TPD'!AD31</f>
        <v>0</v>
      </c>
      <c r="AD30" s="20">
        <f>'[1]GMRTA Life+TPD'!AE31</f>
        <v>0</v>
      </c>
      <c r="AE30" s="20">
        <f>'[1]GMRTA Life+TPD'!AF31</f>
        <v>0</v>
      </c>
      <c r="AG30" s="19">
        <v>42</v>
      </c>
      <c r="AH30" s="48">
        <f>B30-'Total Plan 1'!B30</f>
        <v>0</v>
      </c>
      <c r="AI30" s="48">
        <f>C30-'Total Plan 1'!C30</f>
        <v>0</v>
      </c>
      <c r="AJ30" s="48">
        <f>D30-'Total Plan 1'!D30</f>
        <v>0</v>
      </c>
      <c r="AK30" s="48">
        <f>E30-'Total Plan 1'!E30</f>
        <v>0</v>
      </c>
      <c r="AL30" s="48">
        <f>F30-'Total Plan 1'!F30</f>
        <v>0</v>
      </c>
      <c r="AM30" s="48">
        <f>G30-'Total Plan 1'!G30</f>
        <v>0</v>
      </c>
      <c r="AN30" s="48">
        <f>H30-'Total Plan 1'!H30</f>
        <v>0</v>
      </c>
      <c r="AO30" s="48">
        <f>I30-'Total Plan 1'!I30</f>
        <v>0</v>
      </c>
      <c r="AP30" s="48">
        <f>J30-'Total Plan 1'!J30</f>
        <v>0</v>
      </c>
      <c r="AQ30" s="48">
        <f>K30-'Total Plan 1'!K30</f>
        <v>0</v>
      </c>
      <c r="AR30" s="48">
        <f>L30-'Total Plan 1'!L30</f>
        <v>0</v>
      </c>
      <c r="AS30" s="48">
        <f>M30-'Total Plan 1'!M30</f>
        <v>0</v>
      </c>
      <c r="AT30" s="48">
        <f>N30-'Total Plan 1'!N30</f>
        <v>0</v>
      </c>
      <c r="AU30" s="48">
        <f>O30-'Total Plan 1'!O30</f>
        <v>0</v>
      </c>
      <c r="AV30" s="48">
        <f>P30-'Total Plan 1'!P30</f>
        <v>0</v>
      </c>
      <c r="AW30" s="48">
        <f>Q30-'Total Plan 1'!Q30</f>
        <v>0</v>
      </c>
      <c r="AX30" s="48">
        <f>R30-'Total Plan 1'!R30</f>
        <v>0</v>
      </c>
      <c r="AY30" s="48">
        <f>S30-'Total Plan 1'!S30</f>
        <v>0</v>
      </c>
      <c r="AZ30" s="48">
        <f>T30-'Total Plan 1'!T30</f>
        <v>0</v>
      </c>
      <c r="BA30" s="48">
        <f>U30-'Total Plan 1'!U30</f>
        <v>0</v>
      </c>
      <c r="BB30" s="48">
        <f>V30-'Total Plan 1'!V30</f>
        <v>0</v>
      </c>
      <c r="BC30" s="48">
        <f>W30-'Total Plan 1'!W30</f>
        <v>0</v>
      </c>
      <c r="BD30" s="48">
        <f>X30-'Total Plan 1'!X30</f>
        <v>0</v>
      </c>
      <c r="BE30" s="48">
        <f>Y30-'Total Plan 1'!Y30</f>
        <v>0</v>
      </c>
      <c r="BF30" s="48">
        <f>Z30-'Total Plan 1'!Z30</f>
        <v>0</v>
      </c>
      <c r="BG30" s="48">
        <f>AA30-'Total Plan 1'!AA30</f>
        <v>0</v>
      </c>
      <c r="BH30" s="48">
        <f>AB30-'Total Plan 1'!AB30</f>
        <v>0</v>
      </c>
      <c r="BI30" s="48">
        <f>AC30-'Total Plan 1'!AC30</f>
        <v>0</v>
      </c>
      <c r="BJ30" s="48">
        <f>AD30-'Total Plan 1'!AD30</f>
        <v>0</v>
      </c>
      <c r="BK30" s="48">
        <f>AE30-'Total Plan 1'!AE30</f>
        <v>0</v>
      </c>
    </row>
    <row r="31" spans="1:63">
      <c r="A31" s="19">
        <v>43</v>
      </c>
      <c r="B31" s="20">
        <f>'[1]GMRTA Life+TPD'!C32</f>
        <v>3.62</v>
      </c>
      <c r="C31" s="20">
        <f>'[1]GMRTA Life+TPD'!D32</f>
        <v>7.19</v>
      </c>
      <c r="D31" s="20">
        <f>'[1]GMRTA Life+TPD'!E32</f>
        <v>10.99</v>
      </c>
      <c r="E31" s="20">
        <f>'[1]GMRTA Life+TPD'!F32</f>
        <v>12.7</v>
      </c>
      <c r="F31" s="20">
        <f>'[1]GMRTA Life+TPD'!G32</f>
        <v>16.309999999999999</v>
      </c>
      <c r="G31" s="20">
        <f>'[1]GMRTA Life+TPD'!H32</f>
        <v>20.149999999999999</v>
      </c>
      <c r="H31" s="20">
        <f>'[1]GMRTA Life+TPD'!I32</f>
        <v>22.49</v>
      </c>
      <c r="I31" s="20">
        <f>'[1]GMRTA Life+TPD'!J32</f>
        <v>26.49</v>
      </c>
      <c r="J31" s="20">
        <f>'[1]GMRTA Life+TPD'!K32</f>
        <v>30.74</v>
      </c>
      <c r="K31" s="20">
        <f>'[1]GMRTA Life+TPD'!L32</f>
        <v>35.24</v>
      </c>
      <c r="L31" s="20">
        <f>'[1]GMRTA Life+TPD'!M32</f>
        <v>40.01</v>
      </c>
      <c r="M31" s="20">
        <f>'[1]GMRTA Life+TPD'!N32</f>
        <v>45.05</v>
      </c>
      <c r="N31" s="20">
        <f>'[1]GMRTA Life+TPD'!O32</f>
        <v>50.39</v>
      </c>
      <c r="O31" s="20">
        <f>'[1]GMRTA Life+TPD'!P32</f>
        <v>56.03</v>
      </c>
      <c r="P31" s="20">
        <f>'[1]GMRTA Life+TPD'!Q32</f>
        <v>62</v>
      </c>
      <c r="Q31" s="20">
        <f>'[1]GMRTA Life+TPD'!R32</f>
        <v>68.319999999999993</v>
      </c>
      <c r="R31" s="20">
        <f>'[1]GMRTA Life+TPD'!S32</f>
        <v>75.02</v>
      </c>
      <c r="S31" s="20">
        <f>'[1]GMRTA Life+TPD'!T32</f>
        <v>82.12</v>
      </c>
      <c r="T31" s="20">
        <f>'[1]GMRTA Life+TPD'!U32</f>
        <v>89.65</v>
      </c>
      <c r="U31" s="20">
        <f>'[1]GMRTA Life+TPD'!V32</f>
        <v>97.66</v>
      </c>
      <c r="V31" s="20">
        <f>'[1]GMRTA Life+TPD'!W32</f>
        <v>106.17</v>
      </c>
      <c r="W31" s="20">
        <f>'[1]GMRTA Life+TPD'!X32</f>
        <v>115.23</v>
      </c>
      <c r="X31" s="20">
        <f>'[1]GMRTA Life+TPD'!Y32</f>
        <v>124.87</v>
      </c>
      <c r="Y31" s="20">
        <f>'[1]GMRTA Life+TPD'!Z32</f>
        <v>135.13999999999999</v>
      </c>
      <c r="Z31" s="20">
        <f>'[1]GMRTA Life+TPD'!AA32</f>
        <v>146.08000000000001</v>
      </c>
      <c r="AA31" s="20">
        <f>'[1]GMRTA Life+TPD'!AB32</f>
        <v>0</v>
      </c>
      <c r="AB31" s="20">
        <f>'[1]GMRTA Life+TPD'!AC32</f>
        <v>0</v>
      </c>
      <c r="AC31" s="20">
        <f>'[1]GMRTA Life+TPD'!AD32</f>
        <v>0</v>
      </c>
      <c r="AD31" s="20">
        <f>'[1]GMRTA Life+TPD'!AE32</f>
        <v>0</v>
      </c>
      <c r="AE31" s="20">
        <f>'[1]GMRTA Life+TPD'!AF32</f>
        <v>0</v>
      </c>
      <c r="AG31" s="19">
        <v>43</v>
      </c>
      <c r="AH31" s="48">
        <f>B31-'Total Plan 1'!B31</f>
        <v>0</v>
      </c>
      <c r="AI31" s="48">
        <f>C31-'Total Plan 1'!C31</f>
        <v>0</v>
      </c>
      <c r="AJ31" s="48">
        <f>D31-'Total Plan 1'!D31</f>
        <v>0</v>
      </c>
      <c r="AK31" s="48">
        <f>E31-'Total Plan 1'!E31</f>
        <v>0</v>
      </c>
      <c r="AL31" s="48">
        <f>F31-'Total Plan 1'!F31</f>
        <v>0</v>
      </c>
      <c r="AM31" s="48">
        <f>G31-'Total Plan 1'!G31</f>
        <v>0</v>
      </c>
      <c r="AN31" s="48">
        <f>H31-'Total Plan 1'!H31</f>
        <v>0</v>
      </c>
      <c r="AO31" s="48">
        <f>I31-'Total Plan 1'!I31</f>
        <v>0</v>
      </c>
      <c r="AP31" s="48">
        <f>J31-'Total Plan 1'!J31</f>
        <v>0</v>
      </c>
      <c r="AQ31" s="48">
        <f>K31-'Total Plan 1'!K31</f>
        <v>0</v>
      </c>
      <c r="AR31" s="48">
        <f>L31-'Total Plan 1'!L31</f>
        <v>0</v>
      </c>
      <c r="AS31" s="48">
        <f>M31-'Total Plan 1'!M31</f>
        <v>0</v>
      </c>
      <c r="AT31" s="48">
        <f>N31-'Total Plan 1'!N31</f>
        <v>0</v>
      </c>
      <c r="AU31" s="48">
        <f>O31-'Total Plan 1'!O31</f>
        <v>0</v>
      </c>
      <c r="AV31" s="48">
        <f>P31-'Total Plan 1'!P31</f>
        <v>0</v>
      </c>
      <c r="AW31" s="48">
        <f>Q31-'Total Plan 1'!Q31</f>
        <v>0</v>
      </c>
      <c r="AX31" s="48">
        <f>R31-'Total Plan 1'!R31</f>
        <v>0</v>
      </c>
      <c r="AY31" s="48">
        <f>S31-'Total Plan 1'!S31</f>
        <v>0</v>
      </c>
      <c r="AZ31" s="48">
        <f>T31-'Total Plan 1'!T31</f>
        <v>0</v>
      </c>
      <c r="BA31" s="48">
        <f>U31-'Total Plan 1'!U31</f>
        <v>0</v>
      </c>
      <c r="BB31" s="48">
        <f>V31-'Total Plan 1'!V31</f>
        <v>0</v>
      </c>
      <c r="BC31" s="48">
        <f>W31-'Total Plan 1'!W31</f>
        <v>0</v>
      </c>
      <c r="BD31" s="48">
        <f>X31-'Total Plan 1'!X31</f>
        <v>0</v>
      </c>
      <c r="BE31" s="48">
        <f>Y31-'Total Plan 1'!Y31</f>
        <v>0</v>
      </c>
      <c r="BF31" s="48">
        <f>Z31-'Total Plan 1'!Z31</f>
        <v>0</v>
      </c>
      <c r="BG31" s="48">
        <f>AA31-'Total Plan 1'!AA31</f>
        <v>0</v>
      </c>
      <c r="BH31" s="48">
        <f>AB31-'Total Plan 1'!AB31</f>
        <v>0</v>
      </c>
      <c r="BI31" s="48">
        <f>AC31-'Total Plan 1'!AC31</f>
        <v>0</v>
      </c>
      <c r="BJ31" s="48">
        <f>AD31-'Total Plan 1'!AD31</f>
        <v>0</v>
      </c>
      <c r="BK31" s="48">
        <f>AE31-'Total Plan 1'!AE31</f>
        <v>0</v>
      </c>
    </row>
    <row r="32" spans="1:63">
      <c r="A32" s="19">
        <v>44</v>
      </c>
      <c r="B32" s="20">
        <f>'[1]GMRTA Life+TPD'!C33</f>
        <v>3.86</v>
      </c>
      <c r="C32" s="20">
        <f>'[1]GMRTA Life+TPD'!D33</f>
        <v>7.68</v>
      </c>
      <c r="D32" s="20">
        <f>'[1]GMRTA Life+TPD'!E33</f>
        <v>11.74</v>
      </c>
      <c r="E32" s="20">
        <f>'[1]GMRTA Life+TPD'!F33</f>
        <v>13.58</v>
      </c>
      <c r="F32" s="20">
        <f>'[1]GMRTA Life+TPD'!G33</f>
        <v>17.45</v>
      </c>
      <c r="G32" s="20">
        <f>'[1]GMRTA Life+TPD'!H33</f>
        <v>21.56</v>
      </c>
      <c r="H32" s="20">
        <f>'[1]GMRTA Life+TPD'!I33</f>
        <v>24.08</v>
      </c>
      <c r="I32" s="20">
        <f>'[1]GMRTA Life+TPD'!J33</f>
        <v>28.38</v>
      </c>
      <c r="J32" s="20">
        <f>'[1]GMRTA Life+TPD'!K33</f>
        <v>32.93</v>
      </c>
      <c r="K32" s="20">
        <f>'[1]GMRTA Life+TPD'!L33</f>
        <v>37.76</v>
      </c>
      <c r="L32" s="20">
        <f>'[1]GMRTA Life+TPD'!M33</f>
        <v>42.88</v>
      </c>
      <c r="M32" s="20">
        <f>'[1]GMRTA Life+TPD'!N33</f>
        <v>48.29</v>
      </c>
      <c r="N32" s="20">
        <f>'[1]GMRTA Life+TPD'!O33</f>
        <v>54.02</v>
      </c>
      <c r="O32" s="20">
        <f>'[1]GMRTA Life+TPD'!P33</f>
        <v>60.08</v>
      </c>
      <c r="P32" s="20">
        <f>'[1]GMRTA Life+TPD'!Q33</f>
        <v>66.5</v>
      </c>
      <c r="Q32" s="20">
        <f>'[1]GMRTA Life+TPD'!R33</f>
        <v>73.31</v>
      </c>
      <c r="R32" s="20">
        <f>'[1]GMRTA Life+TPD'!S33</f>
        <v>80.53</v>
      </c>
      <c r="S32" s="20">
        <f>'[1]GMRTA Life+TPD'!T33</f>
        <v>88.19</v>
      </c>
      <c r="T32" s="20">
        <f>'[1]GMRTA Life+TPD'!U33</f>
        <v>96.34</v>
      </c>
      <c r="U32" s="20">
        <f>'[1]GMRTA Life+TPD'!V33</f>
        <v>105.01</v>
      </c>
      <c r="V32" s="20">
        <f>'[1]GMRTA Life+TPD'!W33</f>
        <v>114.24</v>
      </c>
      <c r="W32" s="20">
        <f>'[1]GMRTA Life+TPD'!X33</f>
        <v>124.07</v>
      </c>
      <c r="X32" s="20">
        <f>'[1]GMRTA Life+TPD'!Y33</f>
        <v>134.54</v>
      </c>
      <c r="Y32" s="20">
        <f>'[1]GMRTA Life+TPD'!Z33</f>
        <v>145.69999999999999</v>
      </c>
      <c r="Z32" s="20">
        <f>'[1]GMRTA Life+TPD'!AA33</f>
        <v>157.59</v>
      </c>
      <c r="AA32" s="20">
        <f>'[1]GMRTA Life+TPD'!AB33</f>
        <v>0</v>
      </c>
      <c r="AB32" s="20">
        <f>'[1]GMRTA Life+TPD'!AC33</f>
        <v>0</v>
      </c>
      <c r="AC32" s="20">
        <f>'[1]GMRTA Life+TPD'!AD33</f>
        <v>0</v>
      </c>
      <c r="AD32" s="20">
        <f>'[1]GMRTA Life+TPD'!AE33</f>
        <v>0</v>
      </c>
      <c r="AE32" s="20">
        <f>'[1]GMRTA Life+TPD'!AF33</f>
        <v>0</v>
      </c>
      <c r="AG32" s="19">
        <v>44</v>
      </c>
      <c r="AH32" s="48">
        <f>B32-'Total Plan 1'!B32</f>
        <v>0</v>
      </c>
      <c r="AI32" s="48">
        <f>C32-'Total Plan 1'!C32</f>
        <v>0</v>
      </c>
      <c r="AJ32" s="48">
        <f>D32-'Total Plan 1'!D32</f>
        <v>0</v>
      </c>
      <c r="AK32" s="48">
        <f>E32-'Total Plan 1'!E32</f>
        <v>0</v>
      </c>
      <c r="AL32" s="48">
        <f>F32-'Total Plan 1'!F32</f>
        <v>0</v>
      </c>
      <c r="AM32" s="48">
        <f>G32-'Total Plan 1'!G32</f>
        <v>0</v>
      </c>
      <c r="AN32" s="48">
        <f>H32-'Total Plan 1'!H32</f>
        <v>0</v>
      </c>
      <c r="AO32" s="48">
        <f>I32-'Total Plan 1'!I32</f>
        <v>0</v>
      </c>
      <c r="AP32" s="48">
        <f>J32-'Total Plan 1'!J32</f>
        <v>0</v>
      </c>
      <c r="AQ32" s="48">
        <f>K32-'Total Plan 1'!K32</f>
        <v>0</v>
      </c>
      <c r="AR32" s="48">
        <f>L32-'Total Plan 1'!L32</f>
        <v>0</v>
      </c>
      <c r="AS32" s="48">
        <f>M32-'Total Plan 1'!M32</f>
        <v>0</v>
      </c>
      <c r="AT32" s="48">
        <f>N32-'Total Plan 1'!N32</f>
        <v>0</v>
      </c>
      <c r="AU32" s="48">
        <f>O32-'Total Plan 1'!O32</f>
        <v>0</v>
      </c>
      <c r="AV32" s="48">
        <f>P32-'Total Plan 1'!P32</f>
        <v>0</v>
      </c>
      <c r="AW32" s="48">
        <f>Q32-'Total Plan 1'!Q32</f>
        <v>0</v>
      </c>
      <c r="AX32" s="48">
        <f>R32-'Total Plan 1'!R32</f>
        <v>0</v>
      </c>
      <c r="AY32" s="48">
        <f>S32-'Total Plan 1'!S32</f>
        <v>0</v>
      </c>
      <c r="AZ32" s="48">
        <f>T32-'Total Plan 1'!T32</f>
        <v>0</v>
      </c>
      <c r="BA32" s="48">
        <f>U32-'Total Plan 1'!U32</f>
        <v>0</v>
      </c>
      <c r="BB32" s="48">
        <f>V32-'Total Plan 1'!V32</f>
        <v>0</v>
      </c>
      <c r="BC32" s="48">
        <f>W32-'Total Plan 1'!W32</f>
        <v>0</v>
      </c>
      <c r="BD32" s="48">
        <f>X32-'Total Plan 1'!X32</f>
        <v>0</v>
      </c>
      <c r="BE32" s="48">
        <f>Y32-'Total Plan 1'!Y32</f>
        <v>0</v>
      </c>
      <c r="BF32" s="48">
        <f>Z32-'Total Plan 1'!Z32</f>
        <v>0</v>
      </c>
      <c r="BG32" s="48">
        <f>AA32-'Total Plan 1'!AA32</f>
        <v>0</v>
      </c>
      <c r="BH32" s="48">
        <f>AB32-'Total Plan 1'!AB32</f>
        <v>0</v>
      </c>
      <c r="BI32" s="48">
        <f>AC32-'Total Plan 1'!AC32</f>
        <v>0</v>
      </c>
      <c r="BJ32" s="48">
        <f>AD32-'Total Plan 1'!AD32</f>
        <v>0</v>
      </c>
      <c r="BK32" s="48">
        <f>AE32-'Total Plan 1'!AE32</f>
        <v>0</v>
      </c>
    </row>
    <row r="33" spans="1:63">
      <c r="A33" s="21">
        <v>45</v>
      </c>
      <c r="B33" s="22">
        <f>'[1]GMRTA Life+TPD'!C34</f>
        <v>4.13</v>
      </c>
      <c r="C33" s="22">
        <f>'[1]GMRTA Life+TPD'!D34</f>
        <v>8.2200000000000006</v>
      </c>
      <c r="D33" s="22">
        <f>'[1]GMRTA Life+TPD'!E34</f>
        <v>12.57</v>
      </c>
      <c r="E33" s="22">
        <f>'[1]GMRTA Life+TPD'!F34</f>
        <v>14.54</v>
      </c>
      <c r="F33" s="22">
        <f>'[1]GMRTA Life+TPD'!G34</f>
        <v>18.7</v>
      </c>
      <c r="G33" s="22">
        <f>'[1]GMRTA Life+TPD'!H34</f>
        <v>23.11</v>
      </c>
      <c r="H33" s="22">
        <f>'[1]GMRTA Life+TPD'!I34</f>
        <v>25.81</v>
      </c>
      <c r="I33" s="22">
        <f>'[1]GMRTA Life+TPD'!J34</f>
        <v>30.43</v>
      </c>
      <c r="J33" s="22">
        <f>'[1]GMRTA Life+TPD'!K34</f>
        <v>35.32</v>
      </c>
      <c r="K33" s="22">
        <f>'[1]GMRTA Life+TPD'!L34</f>
        <v>40.5</v>
      </c>
      <c r="L33" s="22">
        <f>'[1]GMRTA Life+TPD'!M34</f>
        <v>45.99</v>
      </c>
      <c r="M33" s="22">
        <f>'[1]GMRTA Life+TPD'!N34</f>
        <v>51.8</v>
      </c>
      <c r="N33" s="22">
        <f>'[1]GMRTA Life+TPD'!O34</f>
        <v>57.96</v>
      </c>
      <c r="O33" s="22">
        <f>'[1]GMRTA Life+TPD'!P34</f>
        <v>64.48</v>
      </c>
      <c r="P33" s="22">
        <f>'[1]GMRTA Life+TPD'!Q34</f>
        <v>71.400000000000006</v>
      </c>
      <c r="Q33" s="22">
        <f>'[1]GMRTA Life+TPD'!R34</f>
        <v>78.739999999999995</v>
      </c>
      <c r="R33" s="22">
        <f>'[1]GMRTA Life+TPD'!S34</f>
        <v>86.54</v>
      </c>
      <c r="S33" s="22">
        <f>'[1]GMRTA Life+TPD'!T34</f>
        <v>94.84</v>
      </c>
      <c r="T33" s="22">
        <f>'[1]GMRTA Life+TPD'!U34</f>
        <v>103.67</v>
      </c>
      <c r="U33" s="22">
        <f>'[1]GMRTA Life+TPD'!V34</f>
        <v>113.07</v>
      </c>
      <c r="V33" s="22">
        <f>'[1]GMRTA Life+TPD'!W34</f>
        <v>123.09</v>
      </c>
      <c r="W33" s="22">
        <f>'[1]GMRTA Life+TPD'!X34</f>
        <v>133.77000000000001</v>
      </c>
      <c r="X33" s="22">
        <f>'[1]GMRTA Life+TPD'!Y34</f>
        <v>145.15</v>
      </c>
      <c r="Y33" s="22">
        <f>'[1]GMRTA Life+TPD'!Z34</f>
        <v>157.28</v>
      </c>
      <c r="Z33" s="22">
        <f>'[1]GMRTA Life+TPD'!AA34</f>
        <v>170.21</v>
      </c>
      <c r="AA33" s="22">
        <f>'[1]GMRTA Life+TPD'!AB34</f>
        <v>0</v>
      </c>
      <c r="AB33" s="22">
        <f>'[1]GMRTA Life+TPD'!AC34</f>
        <v>0</v>
      </c>
      <c r="AC33" s="22">
        <f>'[1]GMRTA Life+TPD'!AD34</f>
        <v>0</v>
      </c>
      <c r="AD33" s="22">
        <f>'[1]GMRTA Life+TPD'!AE34</f>
        <v>0</v>
      </c>
      <c r="AE33" s="22">
        <f>'[1]GMRTA Life+TPD'!AF34</f>
        <v>0</v>
      </c>
      <c r="AG33" s="21">
        <v>45</v>
      </c>
      <c r="AH33" s="49">
        <f>B33-'Total Plan 1'!B33</f>
        <v>0</v>
      </c>
      <c r="AI33" s="49">
        <f>C33-'Total Plan 1'!C33</f>
        <v>0</v>
      </c>
      <c r="AJ33" s="49">
        <f>D33-'Total Plan 1'!D33</f>
        <v>0</v>
      </c>
      <c r="AK33" s="49">
        <f>E33-'Total Plan 1'!E33</f>
        <v>0</v>
      </c>
      <c r="AL33" s="49">
        <f>F33-'Total Plan 1'!F33</f>
        <v>0</v>
      </c>
      <c r="AM33" s="49">
        <f>G33-'Total Plan 1'!G33</f>
        <v>0</v>
      </c>
      <c r="AN33" s="49">
        <f>H33-'Total Plan 1'!H33</f>
        <v>0</v>
      </c>
      <c r="AO33" s="49">
        <f>I33-'Total Plan 1'!I33</f>
        <v>0</v>
      </c>
      <c r="AP33" s="49">
        <f>J33-'Total Plan 1'!J33</f>
        <v>0</v>
      </c>
      <c r="AQ33" s="49">
        <f>K33-'Total Plan 1'!K33</f>
        <v>0</v>
      </c>
      <c r="AR33" s="49">
        <f>L33-'Total Plan 1'!L33</f>
        <v>0</v>
      </c>
      <c r="AS33" s="49">
        <f>M33-'Total Plan 1'!M33</f>
        <v>0</v>
      </c>
      <c r="AT33" s="49">
        <f>N33-'Total Plan 1'!N33</f>
        <v>0</v>
      </c>
      <c r="AU33" s="49">
        <f>O33-'Total Plan 1'!O33</f>
        <v>0</v>
      </c>
      <c r="AV33" s="49">
        <f>P33-'Total Plan 1'!P33</f>
        <v>0</v>
      </c>
      <c r="AW33" s="49">
        <f>Q33-'Total Plan 1'!Q33</f>
        <v>0</v>
      </c>
      <c r="AX33" s="49">
        <f>R33-'Total Plan 1'!R33</f>
        <v>0</v>
      </c>
      <c r="AY33" s="49">
        <f>S33-'Total Plan 1'!S33</f>
        <v>0</v>
      </c>
      <c r="AZ33" s="49">
        <f>T33-'Total Plan 1'!T33</f>
        <v>0</v>
      </c>
      <c r="BA33" s="49">
        <f>U33-'Total Plan 1'!U33</f>
        <v>0</v>
      </c>
      <c r="BB33" s="49">
        <f>V33-'Total Plan 1'!V33</f>
        <v>0</v>
      </c>
      <c r="BC33" s="49">
        <f>W33-'Total Plan 1'!W33</f>
        <v>0</v>
      </c>
      <c r="BD33" s="49">
        <f>X33-'Total Plan 1'!X33</f>
        <v>0</v>
      </c>
      <c r="BE33" s="49">
        <f>Y33-'Total Plan 1'!Y33</f>
        <v>0</v>
      </c>
      <c r="BF33" s="49">
        <f>Z33-'Total Plan 1'!Z33</f>
        <v>0</v>
      </c>
      <c r="BG33" s="49">
        <f>AA33-'Total Plan 1'!AA33</f>
        <v>0</v>
      </c>
      <c r="BH33" s="49">
        <f>AB33-'Total Plan 1'!AB33</f>
        <v>0</v>
      </c>
      <c r="BI33" s="49">
        <f>AC33-'Total Plan 1'!AC33</f>
        <v>0</v>
      </c>
      <c r="BJ33" s="49">
        <f>AD33-'Total Plan 1'!AD33</f>
        <v>0</v>
      </c>
      <c r="BK33" s="49">
        <f>AE33-'Total Plan 1'!AE33</f>
        <v>0</v>
      </c>
    </row>
    <row r="34" spans="1:63">
      <c r="A34" s="17">
        <v>46</v>
      </c>
      <c r="B34" s="18">
        <f>'[1]GMRTA Life+TPD'!C35</f>
        <v>4.42</v>
      </c>
      <c r="C34" s="18">
        <f>'[1]GMRTA Life+TPD'!D35</f>
        <v>8.81</v>
      </c>
      <c r="D34" s="18">
        <f>'[1]GMRTA Life+TPD'!E35</f>
        <v>13.48</v>
      </c>
      <c r="E34" s="18">
        <f>'[1]GMRTA Life+TPD'!F35</f>
        <v>15.6</v>
      </c>
      <c r="F34" s="18">
        <f>'[1]GMRTA Life+TPD'!G35</f>
        <v>20.07</v>
      </c>
      <c r="G34" s="18">
        <f>'[1]GMRTA Life+TPD'!H35</f>
        <v>24.81</v>
      </c>
      <c r="H34" s="18">
        <f>'[1]GMRTA Life+TPD'!I35</f>
        <v>27.71</v>
      </c>
      <c r="I34" s="18">
        <f>'[1]GMRTA Life+TPD'!J35</f>
        <v>32.659999999999997</v>
      </c>
      <c r="J34" s="18">
        <f>'[1]GMRTA Life+TPD'!K35</f>
        <v>37.909999999999997</v>
      </c>
      <c r="K34" s="18">
        <f>'[1]GMRTA Life+TPD'!L35</f>
        <v>43.48</v>
      </c>
      <c r="L34" s="18">
        <f>'[1]GMRTA Life+TPD'!M35</f>
        <v>49.38</v>
      </c>
      <c r="M34" s="18">
        <f>'[1]GMRTA Life+TPD'!N35</f>
        <v>55.62</v>
      </c>
      <c r="N34" s="18">
        <f>'[1]GMRTA Life+TPD'!O35</f>
        <v>62.25</v>
      </c>
      <c r="O34" s="18">
        <f>'[1]GMRTA Life+TPD'!P35</f>
        <v>69.28</v>
      </c>
      <c r="P34" s="18">
        <f>'[1]GMRTA Life+TPD'!Q35</f>
        <v>76.739999999999995</v>
      </c>
      <c r="Q34" s="18">
        <f>'[1]GMRTA Life+TPD'!R35</f>
        <v>84.68</v>
      </c>
      <c r="R34" s="18">
        <f>'[1]GMRTA Life+TPD'!S35</f>
        <v>93.12</v>
      </c>
      <c r="S34" s="18">
        <f>'[1]GMRTA Life+TPD'!T35</f>
        <v>102.11</v>
      </c>
      <c r="T34" s="18">
        <f>'[1]GMRTA Life+TPD'!U35</f>
        <v>111.69</v>
      </c>
      <c r="U34" s="18">
        <f>'[1]GMRTA Life+TPD'!V35</f>
        <v>121.9</v>
      </c>
      <c r="V34" s="18">
        <f>'[1]GMRTA Life+TPD'!W35</f>
        <v>132.79</v>
      </c>
      <c r="W34" s="18">
        <f>'[1]GMRTA Life+TPD'!X35</f>
        <v>144.41</v>
      </c>
      <c r="X34" s="18">
        <f>'[1]GMRTA Life+TPD'!Y35</f>
        <v>156.79</v>
      </c>
      <c r="Y34" s="18">
        <f>'[1]GMRTA Life+TPD'!Z35</f>
        <v>169.98</v>
      </c>
      <c r="Z34" s="18">
        <f>'[1]GMRTA Life+TPD'!AA35</f>
        <v>0</v>
      </c>
      <c r="AA34" s="18">
        <f>'[1]GMRTA Life+TPD'!AB35</f>
        <v>0</v>
      </c>
      <c r="AB34" s="18">
        <f>'[1]GMRTA Life+TPD'!AC35</f>
        <v>0</v>
      </c>
      <c r="AC34" s="18">
        <f>'[1]GMRTA Life+TPD'!AD35</f>
        <v>0</v>
      </c>
      <c r="AD34" s="18">
        <f>'[1]GMRTA Life+TPD'!AE35</f>
        <v>0</v>
      </c>
      <c r="AE34" s="18">
        <f>'[1]GMRTA Life+TPD'!AF35</f>
        <v>0</v>
      </c>
      <c r="AG34" s="17">
        <v>46</v>
      </c>
      <c r="AH34" s="47">
        <f>B34-'Total Plan 1'!B34</f>
        <v>0</v>
      </c>
      <c r="AI34" s="47">
        <f>C34-'Total Plan 1'!C34</f>
        <v>0</v>
      </c>
      <c r="AJ34" s="47">
        <f>D34-'Total Plan 1'!D34</f>
        <v>0</v>
      </c>
      <c r="AK34" s="47">
        <f>E34-'Total Plan 1'!E34</f>
        <v>0</v>
      </c>
      <c r="AL34" s="47">
        <f>F34-'Total Plan 1'!F34</f>
        <v>0</v>
      </c>
      <c r="AM34" s="47">
        <f>G34-'Total Plan 1'!G34</f>
        <v>0</v>
      </c>
      <c r="AN34" s="47">
        <f>H34-'Total Plan 1'!H34</f>
        <v>0</v>
      </c>
      <c r="AO34" s="47">
        <f>I34-'Total Plan 1'!I34</f>
        <v>0</v>
      </c>
      <c r="AP34" s="47">
        <f>J34-'Total Plan 1'!J34</f>
        <v>0</v>
      </c>
      <c r="AQ34" s="47">
        <f>K34-'Total Plan 1'!K34</f>
        <v>0</v>
      </c>
      <c r="AR34" s="47">
        <f>L34-'Total Plan 1'!L34</f>
        <v>0</v>
      </c>
      <c r="AS34" s="47">
        <f>M34-'Total Plan 1'!M34</f>
        <v>0</v>
      </c>
      <c r="AT34" s="47">
        <f>N34-'Total Plan 1'!N34</f>
        <v>0</v>
      </c>
      <c r="AU34" s="47">
        <f>O34-'Total Plan 1'!O34</f>
        <v>0</v>
      </c>
      <c r="AV34" s="47">
        <f>P34-'Total Plan 1'!P34</f>
        <v>0</v>
      </c>
      <c r="AW34" s="47">
        <f>Q34-'Total Plan 1'!Q34</f>
        <v>0</v>
      </c>
      <c r="AX34" s="47">
        <f>R34-'Total Plan 1'!R34</f>
        <v>0</v>
      </c>
      <c r="AY34" s="47">
        <f>S34-'Total Plan 1'!S34</f>
        <v>0</v>
      </c>
      <c r="AZ34" s="47">
        <f>T34-'Total Plan 1'!T34</f>
        <v>0</v>
      </c>
      <c r="BA34" s="47">
        <f>U34-'Total Plan 1'!U34</f>
        <v>0</v>
      </c>
      <c r="BB34" s="47">
        <f>V34-'Total Plan 1'!V34</f>
        <v>0</v>
      </c>
      <c r="BC34" s="47">
        <f>W34-'Total Plan 1'!W34</f>
        <v>0</v>
      </c>
      <c r="BD34" s="47">
        <f>X34-'Total Plan 1'!X34</f>
        <v>0</v>
      </c>
      <c r="BE34" s="47">
        <f>Y34-'Total Plan 1'!Y34</f>
        <v>0</v>
      </c>
      <c r="BF34" s="47">
        <f>Z34-'Total Plan 1'!Z34</f>
        <v>0</v>
      </c>
      <c r="BG34" s="47">
        <f>AA34-'Total Plan 1'!AA34</f>
        <v>0</v>
      </c>
      <c r="BH34" s="47">
        <f>AB34-'Total Plan 1'!AB34</f>
        <v>0</v>
      </c>
      <c r="BI34" s="47">
        <f>AC34-'Total Plan 1'!AC34</f>
        <v>0</v>
      </c>
      <c r="BJ34" s="47">
        <f>AD34-'Total Plan 1'!AD34</f>
        <v>0</v>
      </c>
      <c r="BK34" s="47">
        <f>AE34-'Total Plan 1'!AE34</f>
        <v>0</v>
      </c>
    </row>
    <row r="35" spans="1:63">
      <c r="A35" s="19">
        <v>47</v>
      </c>
      <c r="B35" s="20">
        <f>'[1]GMRTA Life+TPD'!C36</f>
        <v>4.75</v>
      </c>
      <c r="C35" s="20">
        <f>'[1]GMRTA Life+TPD'!D36</f>
        <v>9.4600000000000009</v>
      </c>
      <c r="D35" s="20">
        <f>'[1]GMRTA Life+TPD'!E36</f>
        <v>14.47</v>
      </c>
      <c r="E35" s="20">
        <f>'[1]GMRTA Life+TPD'!F36</f>
        <v>16.760000000000002</v>
      </c>
      <c r="F35" s="20">
        <f>'[1]GMRTA Life+TPD'!G36</f>
        <v>21.55</v>
      </c>
      <c r="G35" s="20">
        <f>'[1]GMRTA Life+TPD'!H36</f>
        <v>26.65</v>
      </c>
      <c r="H35" s="20">
        <f>'[1]GMRTA Life+TPD'!I36</f>
        <v>29.76</v>
      </c>
      <c r="I35" s="20">
        <f>'[1]GMRTA Life+TPD'!J36</f>
        <v>35.08</v>
      </c>
      <c r="J35" s="20">
        <f>'[1]GMRTA Life+TPD'!K36</f>
        <v>40.72</v>
      </c>
      <c r="K35" s="20">
        <f>'[1]GMRTA Life+TPD'!L36</f>
        <v>46.7</v>
      </c>
      <c r="L35" s="20">
        <f>'[1]GMRTA Life+TPD'!M36</f>
        <v>53.04</v>
      </c>
      <c r="M35" s="20">
        <f>'[1]GMRTA Life+TPD'!N36</f>
        <v>59.77</v>
      </c>
      <c r="N35" s="20">
        <f>'[1]GMRTA Life+TPD'!O36</f>
        <v>66.91</v>
      </c>
      <c r="O35" s="20">
        <f>'[1]GMRTA Life+TPD'!P36</f>
        <v>74.5</v>
      </c>
      <c r="P35" s="20">
        <f>'[1]GMRTA Life+TPD'!Q36</f>
        <v>82.57</v>
      </c>
      <c r="Q35" s="20">
        <f>'[1]GMRTA Life+TPD'!R36</f>
        <v>91.17</v>
      </c>
      <c r="R35" s="20">
        <f>'[1]GMRTA Life+TPD'!S36</f>
        <v>100.33</v>
      </c>
      <c r="S35" s="20">
        <f>'[1]GMRTA Life+TPD'!T36</f>
        <v>110.09</v>
      </c>
      <c r="T35" s="20">
        <f>'[1]GMRTA Life+TPD'!U36</f>
        <v>120.5</v>
      </c>
      <c r="U35" s="20">
        <f>'[1]GMRTA Life+TPD'!V36</f>
        <v>131.6</v>
      </c>
      <c r="V35" s="20">
        <f>'[1]GMRTA Life+TPD'!W36</f>
        <v>143.44999999999999</v>
      </c>
      <c r="W35" s="20">
        <f>'[1]GMRTA Life+TPD'!X36</f>
        <v>156.08000000000001</v>
      </c>
      <c r="X35" s="20">
        <f>'[1]GMRTA Life+TPD'!Y36</f>
        <v>169.55</v>
      </c>
      <c r="Y35" s="20">
        <f>'[1]GMRTA Life+TPD'!Z36</f>
        <v>0</v>
      </c>
      <c r="Z35" s="20">
        <f>'[1]GMRTA Life+TPD'!AA36</f>
        <v>0</v>
      </c>
      <c r="AA35" s="20">
        <f>'[1]GMRTA Life+TPD'!AB36</f>
        <v>0</v>
      </c>
      <c r="AB35" s="20">
        <f>'[1]GMRTA Life+TPD'!AC36</f>
        <v>0</v>
      </c>
      <c r="AC35" s="20">
        <f>'[1]GMRTA Life+TPD'!AD36</f>
        <v>0</v>
      </c>
      <c r="AD35" s="20">
        <f>'[1]GMRTA Life+TPD'!AE36</f>
        <v>0</v>
      </c>
      <c r="AE35" s="20">
        <f>'[1]GMRTA Life+TPD'!AF36</f>
        <v>0</v>
      </c>
      <c r="AG35" s="19">
        <v>47</v>
      </c>
      <c r="AH35" s="48">
        <f>B35-'Total Plan 1'!B35</f>
        <v>0</v>
      </c>
      <c r="AI35" s="48">
        <f>C35-'Total Plan 1'!C35</f>
        <v>0</v>
      </c>
      <c r="AJ35" s="48">
        <f>D35-'Total Plan 1'!D35</f>
        <v>0</v>
      </c>
      <c r="AK35" s="48">
        <f>E35-'Total Plan 1'!E35</f>
        <v>0</v>
      </c>
      <c r="AL35" s="48">
        <f>F35-'Total Plan 1'!F35</f>
        <v>0</v>
      </c>
      <c r="AM35" s="48">
        <f>G35-'Total Plan 1'!G35</f>
        <v>0</v>
      </c>
      <c r="AN35" s="48">
        <f>H35-'Total Plan 1'!H35</f>
        <v>0</v>
      </c>
      <c r="AO35" s="48">
        <f>I35-'Total Plan 1'!I35</f>
        <v>0</v>
      </c>
      <c r="AP35" s="48">
        <f>J35-'Total Plan 1'!J35</f>
        <v>0</v>
      </c>
      <c r="AQ35" s="48">
        <f>K35-'Total Plan 1'!K35</f>
        <v>0</v>
      </c>
      <c r="AR35" s="48">
        <f>L35-'Total Plan 1'!L35</f>
        <v>0</v>
      </c>
      <c r="AS35" s="48">
        <f>M35-'Total Plan 1'!M35</f>
        <v>0</v>
      </c>
      <c r="AT35" s="48">
        <f>N35-'Total Plan 1'!N35</f>
        <v>0</v>
      </c>
      <c r="AU35" s="48">
        <f>O35-'Total Plan 1'!O35</f>
        <v>0</v>
      </c>
      <c r="AV35" s="48">
        <f>P35-'Total Plan 1'!P35</f>
        <v>0</v>
      </c>
      <c r="AW35" s="48">
        <f>Q35-'Total Plan 1'!Q35</f>
        <v>0</v>
      </c>
      <c r="AX35" s="48">
        <f>R35-'Total Plan 1'!R35</f>
        <v>0</v>
      </c>
      <c r="AY35" s="48">
        <f>S35-'Total Plan 1'!S35</f>
        <v>0</v>
      </c>
      <c r="AZ35" s="48">
        <f>T35-'Total Plan 1'!T35</f>
        <v>0</v>
      </c>
      <c r="BA35" s="48">
        <f>U35-'Total Plan 1'!U35</f>
        <v>0</v>
      </c>
      <c r="BB35" s="48">
        <f>V35-'Total Plan 1'!V35</f>
        <v>0</v>
      </c>
      <c r="BC35" s="48">
        <f>W35-'Total Plan 1'!W35</f>
        <v>0</v>
      </c>
      <c r="BD35" s="48">
        <f>X35-'Total Plan 1'!X35</f>
        <v>0</v>
      </c>
      <c r="BE35" s="48">
        <f>Y35-'Total Plan 1'!Y35</f>
        <v>0</v>
      </c>
      <c r="BF35" s="48">
        <f>Z35-'Total Plan 1'!Z35</f>
        <v>0</v>
      </c>
      <c r="BG35" s="48">
        <f>AA35-'Total Plan 1'!AA35</f>
        <v>0</v>
      </c>
      <c r="BH35" s="48">
        <f>AB35-'Total Plan 1'!AB35</f>
        <v>0</v>
      </c>
      <c r="BI35" s="48">
        <f>AC35-'Total Plan 1'!AC35</f>
        <v>0</v>
      </c>
      <c r="BJ35" s="48">
        <f>AD35-'Total Plan 1'!AD35</f>
        <v>0</v>
      </c>
      <c r="BK35" s="48">
        <f>AE35-'Total Plan 1'!AE35</f>
        <v>0</v>
      </c>
    </row>
    <row r="36" spans="1:63">
      <c r="A36" s="19">
        <v>48</v>
      </c>
      <c r="B36" s="20">
        <f>'[1]GMRTA Life+TPD'!C37</f>
        <v>5.0999999999999996</v>
      </c>
      <c r="C36" s="20">
        <f>'[1]GMRTA Life+TPD'!D37</f>
        <v>10.17</v>
      </c>
      <c r="D36" s="20">
        <f>'[1]GMRTA Life+TPD'!E37</f>
        <v>15.56</v>
      </c>
      <c r="E36" s="20">
        <f>'[1]GMRTA Life+TPD'!F37</f>
        <v>18.010000000000002</v>
      </c>
      <c r="F36" s="20">
        <f>'[1]GMRTA Life+TPD'!G37</f>
        <v>23.17</v>
      </c>
      <c r="G36" s="20">
        <f>'[1]GMRTA Life+TPD'!H37</f>
        <v>28.64</v>
      </c>
      <c r="H36" s="20">
        <f>'[1]GMRTA Life+TPD'!I37</f>
        <v>31.98</v>
      </c>
      <c r="I36" s="20">
        <f>'[1]GMRTA Life+TPD'!J37</f>
        <v>37.700000000000003</v>
      </c>
      <c r="J36" s="20">
        <f>'[1]GMRTA Life+TPD'!K37</f>
        <v>43.76</v>
      </c>
      <c r="K36" s="20">
        <f>'[1]GMRTA Life+TPD'!L37</f>
        <v>50.2</v>
      </c>
      <c r="L36" s="20">
        <f>'[1]GMRTA Life+TPD'!M37</f>
        <v>57.03</v>
      </c>
      <c r="M36" s="20">
        <f>'[1]GMRTA Life+TPD'!N37</f>
        <v>64.28</v>
      </c>
      <c r="N36" s="20">
        <f>'[1]GMRTA Life+TPD'!O37</f>
        <v>72</v>
      </c>
      <c r="O36" s="20">
        <f>'[1]GMRTA Life+TPD'!P37</f>
        <v>80.209999999999994</v>
      </c>
      <c r="P36" s="20">
        <f>'[1]GMRTA Life+TPD'!Q37</f>
        <v>88.96</v>
      </c>
      <c r="Q36" s="20">
        <f>'[1]GMRTA Life+TPD'!R37</f>
        <v>98.28</v>
      </c>
      <c r="R36" s="20">
        <f>'[1]GMRTA Life+TPD'!S37</f>
        <v>108.23</v>
      </c>
      <c r="S36" s="20">
        <f>'[1]GMRTA Life+TPD'!T37</f>
        <v>118.84</v>
      </c>
      <c r="T36" s="20">
        <f>'[1]GMRTA Life+TPD'!U37</f>
        <v>130.16999999999999</v>
      </c>
      <c r="U36" s="20">
        <f>'[1]GMRTA Life+TPD'!V37</f>
        <v>142.26</v>
      </c>
      <c r="V36" s="20">
        <f>'[1]GMRTA Life+TPD'!W37</f>
        <v>155.15</v>
      </c>
      <c r="W36" s="20">
        <f>'[1]GMRTA Life+TPD'!X37</f>
        <v>168.9</v>
      </c>
      <c r="X36" s="20">
        <f>'[1]GMRTA Life+TPD'!Y37</f>
        <v>0</v>
      </c>
      <c r="Y36" s="20">
        <f>'[1]GMRTA Life+TPD'!Z37</f>
        <v>0</v>
      </c>
      <c r="Z36" s="20">
        <f>'[1]GMRTA Life+TPD'!AA37</f>
        <v>0</v>
      </c>
      <c r="AA36" s="20">
        <f>'[1]GMRTA Life+TPD'!AB37</f>
        <v>0</v>
      </c>
      <c r="AB36" s="20">
        <f>'[1]GMRTA Life+TPD'!AC37</f>
        <v>0</v>
      </c>
      <c r="AC36" s="20">
        <f>'[1]GMRTA Life+TPD'!AD37</f>
        <v>0</v>
      </c>
      <c r="AD36" s="20">
        <f>'[1]GMRTA Life+TPD'!AE37</f>
        <v>0</v>
      </c>
      <c r="AE36" s="20">
        <f>'[1]GMRTA Life+TPD'!AF37</f>
        <v>0</v>
      </c>
      <c r="AG36" s="19">
        <v>48</v>
      </c>
      <c r="AH36" s="48">
        <f>B36-'Total Plan 1'!B36</f>
        <v>0</v>
      </c>
      <c r="AI36" s="48">
        <f>C36-'Total Plan 1'!C36</f>
        <v>0</v>
      </c>
      <c r="AJ36" s="48">
        <f>D36-'Total Plan 1'!D36</f>
        <v>0</v>
      </c>
      <c r="AK36" s="48">
        <f>E36-'Total Plan 1'!E36</f>
        <v>0</v>
      </c>
      <c r="AL36" s="48">
        <f>F36-'Total Plan 1'!F36</f>
        <v>0</v>
      </c>
      <c r="AM36" s="48">
        <f>G36-'Total Plan 1'!G36</f>
        <v>0</v>
      </c>
      <c r="AN36" s="48">
        <f>H36-'Total Plan 1'!H36</f>
        <v>0</v>
      </c>
      <c r="AO36" s="48">
        <f>I36-'Total Plan 1'!I36</f>
        <v>0</v>
      </c>
      <c r="AP36" s="48">
        <f>J36-'Total Plan 1'!J36</f>
        <v>0</v>
      </c>
      <c r="AQ36" s="48">
        <f>K36-'Total Plan 1'!K36</f>
        <v>0</v>
      </c>
      <c r="AR36" s="48">
        <f>L36-'Total Plan 1'!L36</f>
        <v>0</v>
      </c>
      <c r="AS36" s="48">
        <f>M36-'Total Plan 1'!M36</f>
        <v>0</v>
      </c>
      <c r="AT36" s="48">
        <f>N36-'Total Plan 1'!N36</f>
        <v>0</v>
      </c>
      <c r="AU36" s="48">
        <f>O36-'Total Plan 1'!O36</f>
        <v>0</v>
      </c>
      <c r="AV36" s="48">
        <f>P36-'Total Plan 1'!P36</f>
        <v>0</v>
      </c>
      <c r="AW36" s="48">
        <f>Q36-'Total Plan 1'!Q36</f>
        <v>0</v>
      </c>
      <c r="AX36" s="48">
        <f>R36-'Total Plan 1'!R36</f>
        <v>0</v>
      </c>
      <c r="AY36" s="48">
        <f>S36-'Total Plan 1'!S36</f>
        <v>0</v>
      </c>
      <c r="AZ36" s="48">
        <f>T36-'Total Plan 1'!T36</f>
        <v>0</v>
      </c>
      <c r="BA36" s="48">
        <f>U36-'Total Plan 1'!U36</f>
        <v>0</v>
      </c>
      <c r="BB36" s="48">
        <f>V36-'Total Plan 1'!V36</f>
        <v>0</v>
      </c>
      <c r="BC36" s="48">
        <f>W36-'Total Plan 1'!W36</f>
        <v>0</v>
      </c>
      <c r="BD36" s="48">
        <f>X36-'Total Plan 1'!X36</f>
        <v>0</v>
      </c>
      <c r="BE36" s="48">
        <f>Y36-'Total Plan 1'!Y36</f>
        <v>0</v>
      </c>
      <c r="BF36" s="48">
        <f>Z36-'Total Plan 1'!Z36</f>
        <v>0</v>
      </c>
      <c r="BG36" s="48">
        <f>AA36-'Total Plan 1'!AA36</f>
        <v>0</v>
      </c>
      <c r="BH36" s="48">
        <f>AB36-'Total Plan 1'!AB36</f>
        <v>0</v>
      </c>
      <c r="BI36" s="48">
        <f>AC36-'Total Plan 1'!AC36</f>
        <v>0</v>
      </c>
      <c r="BJ36" s="48">
        <f>AD36-'Total Plan 1'!AD36</f>
        <v>0</v>
      </c>
      <c r="BK36" s="48">
        <f>AE36-'Total Plan 1'!AE36</f>
        <v>0</v>
      </c>
    </row>
    <row r="37" spans="1:63">
      <c r="A37" s="19">
        <v>49</v>
      </c>
      <c r="B37" s="20">
        <f>'[1]GMRTA Life+TPD'!C38</f>
        <v>5.49</v>
      </c>
      <c r="C37" s="20">
        <f>'[1]GMRTA Life+TPD'!D38</f>
        <v>10.93</v>
      </c>
      <c r="D37" s="20">
        <f>'[1]GMRTA Life+TPD'!E38</f>
        <v>16.73</v>
      </c>
      <c r="E37" s="20">
        <f>'[1]GMRTA Life+TPD'!F38</f>
        <v>19.37</v>
      </c>
      <c r="F37" s="20">
        <f>'[1]GMRTA Life+TPD'!G38</f>
        <v>24.9</v>
      </c>
      <c r="G37" s="20">
        <f>'[1]GMRTA Life+TPD'!H38</f>
        <v>30.78</v>
      </c>
      <c r="H37" s="20">
        <f>'[1]GMRTA Life+TPD'!I38</f>
        <v>34.380000000000003</v>
      </c>
      <c r="I37" s="20">
        <f>'[1]GMRTA Life+TPD'!J38</f>
        <v>40.53</v>
      </c>
      <c r="J37" s="20">
        <f>'[1]GMRTA Life+TPD'!K38</f>
        <v>47.05</v>
      </c>
      <c r="K37" s="20">
        <f>'[1]GMRTA Life+TPD'!L38</f>
        <v>53.99</v>
      </c>
      <c r="L37" s="20">
        <f>'[1]GMRTA Life+TPD'!M38</f>
        <v>61.36</v>
      </c>
      <c r="M37" s="20">
        <f>'[1]GMRTA Life+TPD'!N38</f>
        <v>69.2</v>
      </c>
      <c r="N37" s="20">
        <f>'[1]GMRTA Life+TPD'!O38</f>
        <v>77.55</v>
      </c>
      <c r="O37" s="20">
        <f>'[1]GMRTA Life+TPD'!P38</f>
        <v>86.46</v>
      </c>
      <c r="P37" s="20">
        <f>'[1]GMRTA Life+TPD'!Q38</f>
        <v>95.96</v>
      </c>
      <c r="Q37" s="20">
        <f>'[1]GMRTA Life+TPD'!R38</f>
        <v>106.09</v>
      </c>
      <c r="R37" s="20">
        <f>'[1]GMRTA Life+TPD'!S38</f>
        <v>116.91</v>
      </c>
      <c r="S37" s="20">
        <f>'[1]GMRTA Life+TPD'!T38</f>
        <v>128.47</v>
      </c>
      <c r="T37" s="20">
        <f>'[1]GMRTA Life+TPD'!U38</f>
        <v>140.80000000000001</v>
      </c>
      <c r="U37" s="20">
        <f>'[1]GMRTA Life+TPD'!V38</f>
        <v>153.97</v>
      </c>
      <c r="V37" s="20">
        <f>'[1]GMRTA Life+TPD'!W38</f>
        <v>168.01</v>
      </c>
      <c r="W37" s="20">
        <f>'[1]GMRTA Life+TPD'!X38</f>
        <v>0</v>
      </c>
      <c r="X37" s="20">
        <f>'[1]GMRTA Life+TPD'!Y38</f>
        <v>0</v>
      </c>
      <c r="Y37" s="20">
        <f>'[1]GMRTA Life+TPD'!Z38</f>
        <v>0</v>
      </c>
      <c r="Z37" s="20">
        <f>'[1]GMRTA Life+TPD'!AA38</f>
        <v>0</v>
      </c>
      <c r="AA37" s="20">
        <f>'[1]GMRTA Life+TPD'!AB38</f>
        <v>0</v>
      </c>
      <c r="AB37" s="20">
        <f>'[1]GMRTA Life+TPD'!AC38</f>
        <v>0</v>
      </c>
      <c r="AC37" s="20">
        <f>'[1]GMRTA Life+TPD'!AD38</f>
        <v>0</v>
      </c>
      <c r="AD37" s="20">
        <f>'[1]GMRTA Life+TPD'!AE38</f>
        <v>0</v>
      </c>
      <c r="AE37" s="20">
        <f>'[1]GMRTA Life+TPD'!AF38</f>
        <v>0</v>
      </c>
      <c r="AG37" s="19">
        <v>49</v>
      </c>
      <c r="AH37" s="48">
        <f>B37-'Total Plan 1'!B37</f>
        <v>0</v>
      </c>
      <c r="AI37" s="48">
        <f>C37-'Total Plan 1'!C37</f>
        <v>0</v>
      </c>
      <c r="AJ37" s="48">
        <f>D37-'Total Plan 1'!D37</f>
        <v>0</v>
      </c>
      <c r="AK37" s="48">
        <f>E37-'Total Plan 1'!E37</f>
        <v>0</v>
      </c>
      <c r="AL37" s="48">
        <f>F37-'Total Plan 1'!F37</f>
        <v>0</v>
      </c>
      <c r="AM37" s="48">
        <f>G37-'Total Plan 1'!G37</f>
        <v>0</v>
      </c>
      <c r="AN37" s="48">
        <f>H37-'Total Plan 1'!H37</f>
        <v>0</v>
      </c>
      <c r="AO37" s="48">
        <f>I37-'Total Plan 1'!I37</f>
        <v>0</v>
      </c>
      <c r="AP37" s="48">
        <f>J37-'Total Plan 1'!J37</f>
        <v>0</v>
      </c>
      <c r="AQ37" s="48">
        <f>K37-'Total Plan 1'!K37</f>
        <v>0</v>
      </c>
      <c r="AR37" s="48">
        <f>L37-'Total Plan 1'!L37</f>
        <v>0</v>
      </c>
      <c r="AS37" s="48">
        <f>M37-'Total Plan 1'!M37</f>
        <v>0</v>
      </c>
      <c r="AT37" s="48">
        <f>N37-'Total Plan 1'!N37</f>
        <v>0</v>
      </c>
      <c r="AU37" s="48">
        <f>O37-'Total Plan 1'!O37</f>
        <v>0</v>
      </c>
      <c r="AV37" s="48">
        <f>P37-'Total Plan 1'!P37</f>
        <v>0</v>
      </c>
      <c r="AW37" s="48">
        <f>Q37-'Total Plan 1'!Q37</f>
        <v>0</v>
      </c>
      <c r="AX37" s="48">
        <f>R37-'Total Plan 1'!R37</f>
        <v>0</v>
      </c>
      <c r="AY37" s="48">
        <f>S37-'Total Plan 1'!S37</f>
        <v>0</v>
      </c>
      <c r="AZ37" s="48">
        <f>T37-'Total Plan 1'!T37</f>
        <v>0</v>
      </c>
      <c r="BA37" s="48">
        <f>U37-'Total Plan 1'!U37</f>
        <v>0</v>
      </c>
      <c r="BB37" s="48">
        <f>V37-'Total Plan 1'!V37</f>
        <v>0</v>
      </c>
      <c r="BC37" s="48">
        <f>W37-'Total Plan 1'!W37</f>
        <v>0</v>
      </c>
      <c r="BD37" s="48">
        <f>X37-'Total Plan 1'!X37</f>
        <v>0</v>
      </c>
      <c r="BE37" s="48">
        <f>Y37-'Total Plan 1'!Y37</f>
        <v>0</v>
      </c>
      <c r="BF37" s="48">
        <f>Z37-'Total Plan 1'!Z37</f>
        <v>0</v>
      </c>
      <c r="BG37" s="48">
        <f>AA37-'Total Plan 1'!AA37</f>
        <v>0</v>
      </c>
      <c r="BH37" s="48">
        <f>AB37-'Total Plan 1'!AB37</f>
        <v>0</v>
      </c>
      <c r="BI37" s="48">
        <f>AC37-'Total Plan 1'!AC37</f>
        <v>0</v>
      </c>
      <c r="BJ37" s="48">
        <f>AD37-'Total Plan 1'!AD37</f>
        <v>0</v>
      </c>
      <c r="BK37" s="48">
        <f>AE37-'Total Plan 1'!AE37</f>
        <v>0</v>
      </c>
    </row>
    <row r="38" spans="1:63">
      <c r="A38" s="21">
        <v>50</v>
      </c>
      <c r="B38" s="22">
        <f>'[1]GMRTA Life+TPD'!C39</f>
        <v>5.9</v>
      </c>
      <c r="C38" s="22">
        <f>'[1]GMRTA Life+TPD'!D39</f>
        <v>11.76</v>
      </c>
      <c r="D38" s="22">
        <f>'[1]GMRTA Life+TPD'!E39</f>
        <v>17.989999999999998</v>
      </c>
      <c r="E38" s="22">
        <f>'[1]GMRTA Life+TPD'!F39</f>
        <v>20.82</v>
      </c>
      <c r="F38" s="22">
        <f>'[1]GMRTA Life+TPD'!G39</f>
        <v>26.78</v>
      </c>
      <c r="G38" s="22">
        <f>'[1]GMRTA Life+TPD'!H39</f>
        <v>33.1</v>
      </c>
      <c r="H38" s="22">
        <f>'[1]GMRTA Life+TPD'!I39</f>
        <v>36.97</v>
      </c>
      <c r="I38" s="22">
        <f>'[1]GMRTA Life+TPD'!J39</f>
        <v>43.59</v>
      </c>
      <c r="J38" s="22">
        <f>'[1]GMRTA Life+TPD'!K39</f>
        <v>50.63</v>
      </c>
      <c r="K38" s="22">
        <f>'[1]GMRTA Life+TPD'!L39</f>
        <v>58.12</v>
      </c>
      <c r="L38" s="22">
        <f>'[1]GMRTA Life+TPD'!M39</f>
        <v>66.09</v>
      </c>
      <c r="M38" s="22">
        <f>'[1]GMRTA Life+TPD'!N39</f>
        <v>74.59</v>
      </c>
      <c r="N38" s="22">
        <f>'[1]GMRTA Life+TPD'!O39</f>
        <v>83.65</v>
      </c>
      <c r="O38" s="22">
        <f>'[1]GMRTA Life+TPD'!P39</f>
        <v>93.32</v>
      </c>
      <c r="P38" s="22">
        <f>'[1]GMRTA Life+TPD'!Q39</f>
        <v>103.65</v>
      </c>
      <c r="Q38" s="22">
        <f>'[1]GMRTA Life+TPD'!R39</f>
        <v>114.69</v>
      </c>
      <c r="R38" s="22">
        <f>'[1]GMRTA Life+TPD'!S39</f>
        <v>126.47</v>
      </c>
      <c r="S38" s="22">
        <f>'[1]GMRTA Life+TPD'!T39</f>
        <v>139.06</v>
      </c>
      <c r="T38" s="22">
        <f>'[1]GMRTA Life+TPD'!U39</f>
        <v>152.51</v>
      </c>
      <c r="U38" s="22">
        <f>'[1]GMRTA Life+TPD'!V39</f>
        <v>166.85</v>
      </c>
      <c r="V38" s="22">
        <f>'[1]GMRTA Life+TPD'!W39</f>
        <v>0</v>
      </c>
      <c r="W38" s="22">
        <f>'[1]GMRTA Life+TPD'!X39</f>
        <v>0</v>
      </c>
      <c r="X38" s="22">
        <f>'[1]GMRTA Life+TPD'!Y39</f>
        <v>0</v>
      </c>
      <c r="Y38" s="22">
        <f>'[1]GMRTA Life+TPD'!Z39</f>
        <v>0</v>
      </c>
      <c r="Z38" s="22">
        <f>'[1]GMRTA Life+TPD'!AA39</f>
        <v>0</v>
      </c>
      <c r="AA38" s="22">
        <f>'[1]GMRTA Life+TPD'!AB39</f>
        <v>0</v>
      </c>
      <c r="AB38" s="22">
        <f>'[1]GMRTA Life+TPD'!AC39</f>
        <v>0</v>
      </c>
      <c r="AC38" s="22">
        <f>'[1]GMRTA Life+TPD'!AD39</f>
        <v>0</v>
      </c>
      <c r="AD38" s="22">
        <f>'[1]GMRTA Life+TPD'!AE39</f>
        <v>0</v>
      </c>
      <c r="AE38" s="22">
        <f>'[1]GMRTA Life+TPD'!AF39</f>
        <v>0</v>
      </c>
      <c r="AG38" s="21">
        <v>50</v>
      </c>
      <c r="AH38" s="49">
        <f>B38-'Total Plan 1'!B38</f>
        <v>0</v>
      </c>
      <c r="AI38" s="49">
        <f>C38-'Total Plan 1'!C38</f>
        <v>0</v>
      </c>
      <c r="AJ38" s="49">
        <f>D38-'Total Plan 1'!D38</f>
        <v>0</v>
      </c>
      <c r="AK38" s="49">
        <f>E38-'Total Plan 1'!E38</f>
        <v>0</v>
      </c>
      <c r="AL38" s="49">
        <f>F38-'Total Plan 1'!F38</f>
        <v>0</v>
      </c>
      <c r="AM38" s="49">
        <f>G38-'Total Plan 1'!G38</f>
        <v>0</v>
      </c>
      <c r="AN38" s="49">
        <f>H38-'Total Plan 1'!H38</f>
        <v>0</v>
      </c>
      <c r="AO38" s="49">
        <f>I38-'Total Plan 1'!I38</f>
        <v>0</v>
      </c>
      <c r="AP38" s="49">
        <f>J38-'Total Plan 1'!J38</f>
        <v>0</v>
      </c>
      <c r="AQ38" s="49">
        <f>K38-'Total Plan 1'!K38</f>
        <v>0</v>
      </c>
      <c r="AR38" s="49">
        <f>L38-'Total Plan 1'!L38</f>
        <v>0</v>
      </c>
      <c r="AS38" s="49">
        <f>M38-'Total Plan 1'!M38</f>
        <v>0</v>
      </c>
      <c r="AT38" s="49">
        <f>N38-'Total Plan 1'!N38</f>
        <v>0</v>
      </c>
      <c r="AU38" s="49">
        <f>O38-'Total Plan 1'!O38</f>
        <v>0</v>
      </c>
      <c r="AV38" s="49">
        <f>P38-'Total Plan 1'!P38</f>
        <v>0</v>
      </c>
      <c r="AW38" s="49">
        <f>Q38-'Total Plan 1'!Q38</f>
        <v>0</v>
      </c>
      <c r="AX38" s="49">
        <f>R38-'Total Plan 1'!R38</f>
        <v>0</v>
      </c>
      <c r="AY38" s="49">
        <f>S38-'Total Plan 1'!S38</f>
        <v>0</v>
      </c>
      <c r="AZ38" s="49">
        <f>T38-'Total Plan 1'!T38</f>
        <v>0</v>
      </c>
      <c r="BA38" s="49">
        <f>U38-'Total Plan 1'!U38</f>
        <v>0</v>
      </c>
      <c r="BB38" s="49">
        <f>V38-'Total Plan 1'!V38</f>
        <v>0</v>
      </c>
      <c r="BC38" s="49">
        <f>W38-'Total Plan 1'!W38</f>
        <v>0</v>
      </c>
      <c r="BD38" s="49">
        <f>X38-'Total Plan 1'!X38</f>
        <v>0</v>
      </c>
      <c r="BE38" s="49">
        <f>Y38-'Total Plan 1'!Y38</f>
        <v>0</v>
      </c>
      <c r="BF38" s="49">
        <f>Z38-'Total Plan 1'!Z38</f>
        <v>0</v>
      </c>
      <c r="BG38" s="49">
        <f>AA38-'Total Plan 1'!AA38</f>
        <v>0</v>
      </c>
      <c r="BH38" s="49">
        <f>AB38-'Total Plan 1'!AB38</f>
        <v>0</v>
      </c>
      <c r="BI38" s="49">
        <f>AC38-'Total Plan 1'!AC38</f>
        <v>0</v>
      </c>
      <c r="BJ38" s="49">
        <f>AD38-'Total Plan 1'!AD38</f>
        <v>0</v>
      </c>
      <c r="BK38" s="49">
        <f>AE38-'Total Plan 1'!AE38</f>
        <v>0</v>
      </c>
    </row>
    <row r="39" spans="1:63">
      <c r="A39" s="17">
        <v>51</v>
      </c>
      <c r="B39" s="18">
        <f>'[1]GMRTA Life+TPD'!C40</f>
        <v>6.35</v>
      </c>
      <c r="C39" s="18">
        <f>'[1]GMRTA Life+TPD'!D40</f>
        <v>12.65</v>
      </c>
      <c r="D39" s="18">
        <f>'[1]GMRTA Life+TPD'!E40</f>
        <v>19.350000000000001</v>
      </c>
      <c r="E39" s="18">
        <f>'[1]GMRTA Life+TPD'!F40</f>
        <v>22.4</v>
      </c>
      <c r="F39" s="18">
        <f>'[1]GMRTA Life+TPD'!G40</f>
        <v>28.8</v>
      </c>
      <c r="G39" s="18">
        <f>'[1]GMRTA Life+TPD'!H40</f>
        <v>35.6</v>
      </c>
      <c r="H39" s="18">
        <f>'[1]GMRTA Life+TPD'!I40</f>
        <v>39.78</v>
      </c>
      <c r="I39" s="18">
        <f>'[1]GMRTA Life+TPD'!J40</f>
        <v>46.92</v>
      </c>
      <c r="J39" s="18">
        <f>'[1]GMRTA Life+TPD'!K40</f>
        <v>54.53</v>
      </c>
      <c r="K39" s="18">
        <f>'[1]GMRTA Life+TPD'!L40</f>
        <v>62.64</v>
      </c>
      <c r="L39" s="18">
        <f>'[1]GMRTA Life+TPD'!M40</f>
        <v>71.28</v>
      </c>
      <c r="M39" s="18">
        <f>'[1]GMRTA Life+TPD'!N40</f>
        <v>80.510000000000005</v>
      </c>
      <c r="N39" s="18">
        <f>'[1]GMRTA Life+TPD'!O40</f>
        <v>90.36</v>
      </c>
      <c r="O39" s="18">
        <f>'[1]GMRTA Life+TPD'!P40</f>
        <v>100.89</v>
      </c>
      <c r="P39" s="18">
        <f>'[1]GMRTA Life+TPD'!Q40</f>
        <v>112.15</v>
      </c>
      <c r="Q39" s="18">
        <f>'[1]GMRTA Life+TPD'!R40</f>
        <v>124.17</v>
      </c>
      <c r="R39" s="18">
        <f>'[1]GMRTA Life+TPD'!S40</f>
        <v>137.02000000000001</v>
      </c>
      <c r="S39" s="18">
        <f>'[1]GMRTA Life+TPD'!T40</f>
        <v>150.75</v>
      </c>
      <c r="T39" s="18">
        <f>'[1]GMRTA Life+TPD'!U40</f>
        <v>165.41</v>
      </c>
      <c r="U39" s="18">
        <f>'[1]GMRTA Life+TPD'!V40</f>
        <v>0</v>
      </c>
      <c r="V39" s="18">
        <f>'[1]GMRTA Life+TPD'!W40</f>
        <v>0</v>
      </c>
      <c r="W39" s="18">
        <f>'[1]GMRTA Life+TPD'!X40</f>
        <v>0</v>
      </c>
      <c r="X39" s="18">
        <f>'[1]GMRTA Life+TPD'!Y40</f>
        <v>0</v>
      </c>
      <c r="Y39" s="18">
        <f>'[1]GMRTA Life+TPD'!Z40</f>
        <v>0</v>
      </c>
      <c r="Z39" s="18">
        <f>'[1]GMRTA Life+TPD'!AA40</f>
        <v>0</v>
      </c>
      <c r="AA39" s="18">
        <f>'[1]GMRTA Life+TPD'!AB40</f>
        <v>0</v>
      </c>
      <c r="AB39" s="18">
        <f>'[1]GMRTA Life+TPD'!AC40</f>
        <v>0</v>
      </c>
      <c r="AC39" s="18">
        <f>'[1]GMRTA Life+TPD'!AD40</f>
        <v>0</v>
      </c>
      <c r="AD39" s="18">
        <f>'[1]GMRTA Life+TPD'!AE40</f>
        <v>0</v>
      </c>
      <c r="AE39" s="18">
        <f>'[1]GMRTA Life+TPD'!AF40</f>
        <v>0</v>
      </c>
      <c r="AG39" s="17">
        <v>51</v>
      </c>
      <c r="AH39" s="47">
        <f>B39-'Total Plan 1'!B39</f>
        <v>0</v>
      </c>
      <c r="AI39" s="47">
        <f>C39-'Total Plan 1'!C39</f>
        <v>0</v>
      </c>
      <c r="AJ39" s="47">
        <f>D39-'Total Plan 1'!D39</f>
        <v>0</v>
      </c>
      <c r="AK39" s="47">
        <f>E39-'Total Plan 1'!E39</f>
        <v>0</v>
      </c>
      <c r="AL39" s="47">
        <f>F39-'Total Plan 1'!F39</f>
        <v>0</v>
      </c>
      <c r="AM39" s="47">
        <f>G39-'Total Plan 1'!G39</f>
        <v>0</v>
      </c>
      <c r="AN39" s="47">
        <f>H39-'Total Plan 1'!H39</f>
        <v>0</v>
      </c>
      <c r="AO39" s="47">
        <f>I39-'Total Plan 1'!I39</f>
        <v>0</v>
      </c>
      <c r="AP39" s="47">
        <f>J39-'Total Plan 1'!J39</f>
        <v>0</v>
      </c>
      <c r="AQ39" s="47">
        <f>K39-'Total Plan 1'!K39</f>
        <v>0</v>
      </c>
      <c r="AR39" s="47">
        <f>L39-'Total Plan 1'!L39</f>
        <v>0</v>
      </c>
      <c r="AS39" s="47">
        <f>M39-'Total Plan 1'!M39</f>
        <v>0</v>
      </c>
      <c r="AT39" s="47">
        <f>N39-'Total Plan 1'!N39</f>
        <v>0</v>
      </c>
      <c r="AU39" s="47">
        <f>O39-'Total Plan 1'!O39</f>
        <v>0</v>
      </c>
      <c r="AV39" s="47">
        <f>P39-'Total Plan 1'!P39</f>
        <v>0</v>
      </c>
      <c r="AW39" s="47">
        <f>Q39-'Total Plan 1'!Q39</f>
        <v>0</v>
      </c>
      <c r="AX39" s="47">
        <f>R39-'Total Plan 1'!R39</f>
        <v>0</v>
      </c>
      <c r="AY39" s="47">
        <f>S39-'Total Plan 1'!S39</f>
        <v>0</v>
      </c>
      <c r="AZ39" s="47">
        <f>T39-'Total Plan 1'!T39</f>
        <v>0</v>
      </c>
      <c r="BA39" s="47">
        <f>U39-'Total Plan 1'!U39</f>
        <v>0</v>
      </c>
      <c r="BB39" s="47">
        <f>V39-'Total Plan 1'!V39</f>
        <v>0</v>
      </c>
      <c r="BC39" s="47">
        <f>W39-'Total Plan 1'!W39</f>
        <v>0</v>
      </c>
      <c r="BD39" s="47">
        <f>X39-'Total Plan 1'!X39</f>
        <v>0</v>
      </c>
      <c r="BE39" s="47">
        <f>Y39-'Total Plan 1'!Y39</f>
        <v>0</v>
      </c>
      <c r="BF39" s="47">
        <f>Z39-'Total Plan 1'!Z39</f>
        <v>0</v>
      </c>
      <c r="BG39" s="47">
        <f>AA39-'Total Plan 1'!AA39</f>
        <v>0</v>
      </c>
      <c r="BH39" s="47">
        <f>AB39-'Total Plan 1'!AB39</f>
        <v>0</v>
      </c>
      <c r="BI39" s="47">
        <f>AC39-'Total Plan 1'!AC39</f>
        <v>0</v>
      </c>
      <c r="BJ39" s="47">
        <f>AD39-'Total Plan 1'!AD39</f>
        <v>0</v>
      </c>
      <c r="BK39" s="47">
        <f>AE39-'Total Plan 1'!AE39</f>
        <v>0</v>
      </c>
    </row>
    <row r="40" spans="1:63">
      <c r="A40" s="19">
        <v>52</v>
      </c>
      <c r="B40" s="20">
        <f>'[1]GMRTA Life+TPD'!C41</f>
        <v>6.83</v>
      </c>
      <c r="C40" s="20">
        <f>'[1]GMRTA Life+TPD'!D41</f>
        <v>13.61</v>
      </c>
      <c r="D40" s="20">
        <f>'[1]GMRTA Life+TPD'!E41</f>
        <v>20.81</v>
      </c>
      <c r="E40" s="20">
        <f>'[1]GMRTA Life+TPD'!F41</f>
        <v>24.1</v>
      </c>
      <c r="F40" s="20">
        <f>'[1]GMRTA Life+TPD'!G41</f>
        <v>30.99</v>
      </c>
      <c r="G40" s="20">
        <f>'[1]GMRTA Life+TPD'!H41</f>
        <v>38.33</v>
      </c>
      <c r="H40" s="20">
        <f>'[1]GMRTA Life+TPD'!I41</f>
        <v>42.85</v>
      </c>
      <c r="I40" s="20">
        <f>'[1]GMRTA Life+TPD'!J41</f>
        <v>50.58</v>
      </c>
      <c r="J40" s="20">
        <f>'[1]GMRTA Life+TPD'!K41</f>
        <v>58.82</v>
      </c>
      <c r="K40" s="20">
        <f>'[1]GMRTA Life+TPD'!L41</f>
        <v>67.61</v>
      </c>
      <c r="L40" s="20">
        <f>'[1]GMRTA Life+TPD'!M41</f>
        <v>77.010000000000005</v>
      </c>
      <c r="M40" s="20">
        <f>'[1]GMRTA Life+TPD'!N41</f>
        <v>87.05</v>
      </c>
      <c r="N40" s="20">
        <f>'[1]GMRTA Life+TPD'!O41</f>
        <v>97.79</v>
      </c>
      <c r="O40" s="20">
        <f>'[1]GMRTA Life+TPD'!P41</f>
        <v>109.27</v>
      </c>
      <c r="P40" s="20">
        <f>'[1]GMRTA Life+TPD'!Q41</f>
        <v>121.54</v>
      </c>
      <c r="Q40" s="20">
        <f>'[1]GMRTA Life+TPD'!R41</f>
        <v>134.66</v>
      </c>
      <c r="R40" s="20">
        <f>'[1]GMRTA Life+TPD'!S41</f>
        <v>148.68</v>
      </c>
      <c r="S40" s="20">
        <f>'[1]GMRTA Life+TPD'!T41</f>
        <v>163.66</v>
      </c>
      <c r="T40" s="20">
        <f>'[1]GMRTA Life+TPD'!U41</f>
        <v>0</v>
      </c>
      <c r="U40" s="20">
        <f>'[1]GMRTA Life+TPD'!V41</f>
        <v>0</v>
      </c>
      <c r="V40" s="20">
        <f>'[1]GMRTA Life+TPD'!W41</f>
        <v>0</v>
      </c>
      <c r="W40" s="20">
        <f>'[1]GMRTA Life+TPD'!X41</f>
        <v>0</v>
      </c>
      <c r="X40" s="20">
        <f>'[1]GMRTA Life+TPD'!Y41</f>
        <v>0</v>
      </c>
      <c r="Y40" s="20">
        <f>'[1]GMRTA Life+TPD'!Z41</f>
        <v>0</v>
      </c>
      <c r="Z40" s="20">
        <f>'[1]GMRTA Life+TPD'!AA41</f>
        <v>0</v>
      </c>
      <c r="AA40" s="20">
        <f>'[1]GMRTA Life+TPD'!AB41</f>
        <v>0</v>
      </c>
      <c r="AB40" s="20">
        <f>'[1]GMRTA Life+TPD'!AC41</f>
        <v>0</v>
      </c>
      <c r="AC40" s="20">
        <f>'[1]GMRTA Life+TPD'!AD41</f>
        <v>0</v>
      </c>
      <c r="AD40" s="20">
        <f>'[1]GMRTA Life+TPD'!AE41</f>
        <v>0</v>
      </c>
      <c r="AE40" s="20">
        <f>'[1]GMRTA Life+TPD'!AF41</f>
        <v>0</v>
      </c>
      <c r="AG40" s="19">
        <v>52</v>
      </c>
      <c r="AH40" s="48">
        <f>B40-'Total Plan 1'!B40</f>
        <v>0</v>
      </c>
      <c r="AI40" s="48">
        <f>C40-'Total Plan 1'!C40</f>
        <v>0</v>
      </c>
      <c r="AJ40" s="48">
        <f>D40-'Total Plan 1'!D40</f>
        <v>0</v>
      </c>
      <c r="AK40" s="48">
        <f>E40-'Total Plan 1'!E40</f>
        <v>0</v>
      </c>
      <c r="AL40" s="48">
        <f>F40-'Total Plan 1'!F40</f>
        <v>0</v>
      </c>
      <c r="AM40" s="48">
        <f>G40-'Total Plan 1'!G40</f>
        <v>0</v>
      </c>
      <c r="AN40" s="48">
        <f>H40-'Total Plan 1'!H40</f>
        <v>0</v>
      </c>
      <c r="AO40" s="48">
        <f>I40-'Total Plan 1'!I40</f>
        <v>0</v>
      </c>
      <c r="AP40" s="48">
        <f>J40-'Total Plan 1'!J40</f>
        <v>0</v>
      </c>
      <c r="AQ40" s="48">
        <f>K40-'Total Plan 1'!K40</f>
        <v>0</v>
      </c>
      <c r="AR40" s="48">
        <f>L40-'Total Plan 1'!L40</f>
        <v>0</v>
      </c>
      <c r="AS40" s="48">
        <f>M40-'Total Plan 1'!M40</f>
        <v>0</v>
      </c>
      <c r="AT40" s="48">
        <f>N40-'Total Plan 1'!N40</f>
        <v>0</v>
      </c>
      <c r="AU40" s="48">
        <f>O40-'Total Plan 1'!O40</f>
        <v>0</v>
      </c>
      <c r="AV40" s="48">
        <f>P40-'Total Plan 1'!P40</f>
        <v>0</v>
      </c>
      <c r="AW40" s="48">
        <f>Q40-'Total Plan 1'!Q40</f>
        <v>0</v>
      </c>
      <c r="AX40" s="48">
        <f>R40-'Total Plan 1'!R40</f>
        <v>0</v>
      </c>
      <c r="AY40" s="48">
        <f>S40-'Total Plan 1'!S40</f>
        <v>0</v>
      </c>
      <c r="AZ40" s="48">
        <f>T40-'Total Plan 1'!T40</f>
        <v>0</v>
      </c>
      <c r="BA40" s="48">
        <f>U40-'Total Plan 1'!U40</f>
        <v>0</v>
      </c>
      <c r="BB40" s="48">
        <f>V40-'Total Plan 1'!V40</f>
        <v>0</v>
      </c>
      <c r="BC40" s="48">
        <f>W40-'Total Plan 1'!W40</f>
        <v>0</v>
      </c>
      <c r="BD40" s="48">
        <f>X40-'Total Plan 1'!X40</f>
        <v>0</v>
      </c>
      <c r="BE40" s="48">
        <f>Y40-'Total Plan 1'!Y40</f>
        <v>0</v>
      </c>
      <c r="BF40" s="48">
        <f>Z40-'Total Plan 1'!Z40</f>
        <v>0</v>
      </c>
      <c r="BG40" s="48">
        <f>AA40-'Total Plan 1'!AA40</f>
        <v>0</v>
      </c>
      <c r="BH40" s="48">
        <f>AB40-'Total Plan 1'!AB40</f>
        <v>0</v>
      </c>
      <c r="BI40" s="48">
        <f>AC40-'Total Plan 1'!AC40</f>
        <v>0</v>
      </c>
      <c r="BJ40" s="48">
        <f>AD40-'Total Plan 1'!AD40</f>
        <v>0</v>
      </c>
      <c r="BK40" s="48">
        <f>AE40-'Total Plan 1'!AE40</f>
        <v>0</v>
      </c>
    </row>
    <row r="41" spans="1:63">
      <c r="A41" s="19">
        <v>53</v>
      </c>
      <c r="B41" s="20">
        <f>'[1]GMRTA Life+TPD'!C42</f>
        <v>7.35</v>
      </c>
      <c r="C41" s="20">
        <f>'[1]GMRTA Life+TPD'!D42</f>
        <v>14.65</v>
      </c>
      <c r="D41" s="20">
        <f>'[1]GMRTA Life+TPD'!E42</f>
        <v>22.41</v>
      </c>
      <c r="E41" s="20">
        <f>'[1]GMRTA Life+TPD'!F42</f>
        <v>25.95</v>
      </c>
      <c r="F41" s="20">
        <f>'[1]GMRTA Life+TPD'!G42</f>
        <v>33.39</v>
      </c>
      <c r="G41" s="20">
        <f>'[1]GMRTA Life+TPD'!H42</f>
        <v>41.33</v>
      </c>
      <c r="H41" s="20">
        <f>'[1]GMRTA Life+TPD'!I42</f>
        <v>46.23</v>
      </c>
      <c r="I41" s="20">
        <f>'[1]GMRTA Life+TPD'!J42</f>
        <v>54.61</v>
      </c>
      <c r="J41" s="20">
        <f>'[1]GMRTA Life+TPD'!K42</f>
        <v>63.56</v>
      </c>
      <c r="K41" s="20">
        <f>'[1]GMRTA Life+TPD'!L42</f>
        <v>73.13</v>
      </c>
      <c r="L41" s="20">
        <f>'[1]GMRTA Life+TPD'!M42</f>
        <v>83.36</v>
      </c>
      <c r="M41" s="20">
        <f>'[1]GMRTA Life+TPD'!N42</f>
        <v>94.31</v>
      </c>
      <c r="N41" s="20">
        <f>'[1]GMRTA Life+TPD'!O42</f>
        <v>106.02</v>
      </c>
      <c r="O41" s="20">
        <f>'[1]GMRTA Life+TPD'!P42</f>
        <v>118.55</v>
      </c>
      <c r="P41" s="20">
        <f>'[1]GMRTA Life+TPD'!Q42</f>
        <v>131.94999999999999</v>
      </c>
      <c r="Q41" s="20">
        <f>'[1]GMRTA Life+TPD'!R42</f>
        <v>146.28</v>
      </c>
      <c r="R41" s="20">
        <f>'[1]GMRTA Life+TPD'!S42</f>
        <v>161.59</v>
      </c>
      <c r="S41" s="20">
        <f>'[1]GMRTA Life+TPD'!T42</f>
        <v>0</v>
      </c>
      <c r="T41" s="20">
        <f>'[1]GMRTA Life+TPD'!U42</f>
        <v>0</v>
      </c>
      <c r="U41" s="20">
        <f>'[1]GMRTA Life+TPD'!V42</f>
        <v>0</v>
      </c>
      <c r="V41" s="20">
        <f>'[1]GMRTA Life+TPD'!W42</f>
        <v>0</v>
      </c>
      <c r="W41" s="20">
        <f>'[1]GMRTA Life+TPD'!X42</f>
        <v>0</v>
      </c>
      <c r="X41" s="20">
        <f>'[1]GMRTA Life+TPD'!Y42</f>
        <v>0</v>
      </c>
      <c r="Y41" s="20">
        <f>'[1]GMRTA Life+TPD'!Z42</f>
        <v>0</v>
      </c>
      <c r="Z41" s="20">
        <f>'[1]GMRTA Life+TPD'!AA42</f>
        <v>0</v>
      </c>
      <c r="AA41" s="20">
        <f>'[1]GMRTA Life+TPD'!AB42</f>
        <v>0</v>
      </c>
      <c r="AB41" s="20">
        <f>'[1]GMRTA Life+TPD'!AC42</f>
        <v>0</v>
      </c>
      <c r="AC41" s="20">
        <f>'[1]GMRTA Life+TPD'!AD42</f>
        <v>0</v>
      </c>
      <c r="AD41" s="20">
        <f>'[1]GMRTA Life+TPD'!AE42</f>
        <v>0</v>
      </c>
      <c r="AE41" s="20">
        <f>'[1]GMRTA Life+TPD'!AF42</f>
        <v>0</v>
      </c>
      <c r="AG41" s="19">
        <v>53</v>
      </c>
      <c r="AH41" s="48">
        <f>B41-'Total Plan 1'!B41</f>
        <v>0</v>
      </c>
      <c r="AI41" s="48">
        <f>C41-'Total Plan 1'!C41</f>
        <v>0</v>
      </c>
      <c r="AJ41" s="48">
        <f>D41-'Total Plan 1'!D41</f>
        <v>0</v>
      </c>
      <c r="AK41" s="48">
        <f>E41-'Total Plan 1'!E41</f>
        <v>0</v>
      </c>
      <c r="AL41" s="48">
        <f>F41-'Total Plan 1'!F41</f>
        <v>0</v>
      </c>
      <c r="AM41" s="48">
        <f>G41-'Total Plan 1'!G41</f>
        <v>0</v>
      </c>
      <c r="AN41" s="48">
        <f>H41-'Total Plan 1'!H41</f>
        <v>0</v>
      </c>
      <c r="AO41" s="48">
        <f>I41-'Total Plan 1'!I41</f>
        <v>0</v>
      </c>
      <c r="AP41" s="48">
        <f>J41-'Total Plan 1'!J41</f>
        <v>0</v>
      </c>
      <c r="AQ41" s="48">
        <f>K41-'Total Plan 1'!K41</f>
        <v>0</v>
      </c>
      <c r="AR41" s="48">
        <f>L41-'Total Plan 1'!L41</f>
        <v>0</v>
      </c>
      <c r="AS41" s="48">
        <f>M41-'Total Plan 1'!M41</f>
        <v>0</v>
      </c>
      <c r="AT41" s="48">
        <f>N41-'Total Plan 1'!N41</f>
        <v>0</v>
      </c>
      <c r="AU41" s="48">
        <f>O41-'Total Plan 1'!O41</f>
        <v>0</v>
      </c>
      <c r="AV41" s="48">
        <f>P41-'Total Plan 1'!P41</f>
        <v>0</v>
      </c>
      <c r="AW41" s="48">
        <f>Q41-'Total Plan 1'!Q41</f>
        <v>0</v>
      </c>
      <c r="AX41" s="48">
        <f>R41-'Total Plan 1'!R41</f>
        <v>0</v>
      </c>
      <c r="AY41" s="48">
        <f>S41-'Total Plan 1'!S41</f>
        <v>0</v>
      </c>
      <c r="AZ41" s="48">
        <f>T41-'Total Plan 1'!T41</f>
        <v>0</v>
      </c>
      <c r="BA41" s="48">
        <f>U41-'Total Plan 1'!U41</f>
        <v>0</v>
      </c>
      <c r="BB41" s="48">
        <f>V41-'Total Plan 1'!V41</f>
        <v>0</v>
      </c>
      <c r="BC41" s="48">
        <f>W41-'Total Plan 1'!W41</f>
        <v>0</v>
      </c>
      <c r="BD41" s="48">
        <f>X41-'Total Plan 1'!X41</f>
        <v>0</v>
      </c>
      <c r="BE41" s="48">
        <f>Y41-'Total Plan 1'!Y41</f>
        <v>0</v>
      </c>
      <c r="BF41" s="48">
        <f>Z41-'Total Plan 1'!Z41</f>
        <v>0</v>
      </c>
      <c r="BG41" s="48">
        <f>AA41-'Total Plan 1'!AA41</f>
        <v>0</v>
      </c>
      <c r="BH41" s="48">
        <f>AB41-'Total Plan 1'!AB41</f>
        <v>0</v>
      </c>
      <c r="BI41" s="48">
        <f>AC41-'Total Plan 1'!AC41</f>
        <v>0</v>
      </c>
      <c r="BJ41" s="48">
        <f>AD41-'Total Plan 1'!AD41</f>
        <v>0</v>
      </c>
      <c r="BK41" s="48">
        <f>AE41-'Total Plan 1'!AE41</f>
        <v>0</v>
      </c>
    </row>
    <row r="42" spans="1:63">
      <c r="A42" s="19">
        <v>54</v>
      </c>
      <c r="B42" s="20">
        <f>'[1]GMRTA Life+TPD'!C43</f>
        <v>7.92</v>
      </c>
      <c r="C42" s="20">
        <f>'[1]GMRTA Life+TPD'!D43</f>
        <v>15.78</v>
      </c>
      <c r="D42" s="20">
        <f>'[1]GMRTA Life+TPD'!E43</f>
        <v>24.16</v>
      </c>
      <c r="E42" s="20">
        <f>'[1]GMRTA Life+TPD'!F43</f>
        <v>27.99</v>
      </c>
      <c r="F42" s="20">
        <f>'[1]GMRTA Life+TPD'!G43</f>
        <v>36.04</v>
      </c>
      <c r="G42" s="20">
        <f>'[1]GMRTA Life+TPD'!H43</f>
        <v>44.64</v>
      </c>
      <c r="H42" s="20">
        <f>'[1]GMRTA Life+TPD'!I43</f>
        <v>49.98</v>
      </c>
      <c r="I42" s="20">
        <f>'[1]GMRTA Life+TPD'!J43</f>
        <v>59.09</v>
      </c>
      <c r="J42" s="20">
        <f>'[1]GMRTA Life+TPD'!K43</f>
        <v>68.84</v>
      </c>
      <c r="K42" s="20">
        <f>'[1]GMRTA Life+TPD'!L43</f>
        <v>79.27</v>
      </c>
      <c r="L42" s="20">
        <f>'[1]GMRTA Life+TPD'!M43</f>
        <v>90.44</v>
      </c>
      <c r="M42" s="20">
        <f>'[1]GMRTA Life+TPD'!N43</f>
        <v>102.39</v>
      </c>
      <c r="N42" s="20">
        <f>'[1]GMRTA Life+TPD'!O43</f>
        <v>115.19</v>
      </c>
      <c r="O42" s="20">
        <f>'[1]GMRTA Life+TPD'!P43</f>
        <v>128.88</v>
      </c>
      <c r="P42" s="20">
        <f>'[1]GMRTA Life+TPD'!Q43</f>
        <v>143.52000000000001</v>
      </c>
      <c r="Q42" s="20">
        <f>'[1]GMRTA Life+TPD'!R43</f>
        <v>159.16999999999999</v>
      </c>
      <c r="R42" s="20">
        <f>'[1]GMRTA Life+TPD'!S43</f>
        <v>0</v>
      </c>
      <c r="S42" s="20">
        <f>'[1]GMRTA Life+TPD'!T43</f>
        <v>0</v>
      </c>
      <c r="T42" s="20">
        <f>'[1]GMRTA Life+TPD'!U43</f>
        <v>0</v>
      </c>
      <c r="U42" s="20">
        <f>'[1]GMRTA Life+TPD'!V43</f>
        <v>0</v>
      </c>
      <c r="V42" s="20">
        <f>'[1]GMRTA Life+TPD'!W43</f>
        <v>0</v>
      </c>
      <c r="W42" s="20">
        <f>'[1]GMRTA Life+TPD'!X43</f>
        <v>0</v>
      </c>
      <c r="X42" s="20">
        <f>'[1]GMRTA Life+TPD'!Y43</f>
        <v>0</v>
      </c>
      <c r="Y42" s="20">
        <f>'[1]GMRTA Life+TPD'!Z43</f>
        <v>0</v>
      </c>
      <c r="Z42" s="20">
        <f>'[1]GMRTA Life+TPD'!AA43</f>
        <v>0</v>
      </c>
      <c r="AA42" s="20">
        <f>'[1]GMRTA Life+TPD'!AB43</f>
        <v>0</v>
      </c>
      <c r="AB42" s="20">
        <f>'[1]GMRTA Life+TPD'!AC43</f>
        <v>0</v>
      </c>
      <c r="AC42" s="20">
        <f>'[1]GMRTA Life+TPD'!AD43</f>
        <v>0</v>
      </c>
      <c r="AD42" s="20">
        <f>'[1]GMRTA Life+TPD'!AE43</f>
        <v>0</v>
      </c>
      <c r="AE42" s="20">
        <f>'[1]GMRTA Life+TPD'!AF43</f>
        <v>0</v>
      </c>
      <c r="AG42" s="19">
        <v>54</v>
      </c>
      <c r="AH42" s="48">
        <f>B42-'Total Plan 1'!B42</f>
        <v>0</v>
      </c>
      <c r="AI42" s="48">
        <f>C42-'Total Plan 1'!C42</f>
        <v>0</v>
      </c>
      <c r="AJ42" s="48">
        <f>D42-'Total Plan 1'!D42</f>
        <v>0</v>
      </c>
      <c r="AK42" s="48">
        <f>E42-'Total Plan 1'!E42</f>
        <v>0</v>
      </c>
      <c r="AL42" s="48">
        <f>F42-'Total Plan 1'!F42</f>
        <v>0</v>
      </c>
      <c r="AM42" s="48">
        <f>G42-'Total Plan 1'!G42</f>
        <v>0</v>
      </c>
      <c r="AN42" s="48">
        <f>H42-'Total Plan 1'!H42</f>
        <v>0</v>
      </c>
      <c r="AO42" s="48">
        <f>I42-'Total Plan 1'!I42</f>
        <v>0</v>
      </c>
      <c r="AP42" s="48">
        <f>J42-'Total Plan 1'!J42</f>
        <v>0</v>
      </c>
      <c r="AQ42" s="48">
        <f>K42-'Total Plan 1'!K42</f>
        <v>0</v>
      </c>
      <c r="AR42" s="48">
        <f>L42-'Total Plan 1'!L42</f>
        <v>0</v>
      </c>
      <c r="AS42" s="48">
        <f>M42-'Total Plan 1'!M42</f>
        <v>0</v>
      </c>
      <c r="AT42" s="48">
        <f>N42-'Total Plan 1'!N42</f>
        <v>0</v>
      </c>
      <c r="AU42" s="48">
        <f>O42-'Total Plan 1'!O42</f>
        <v>0</v>
      </c>
      <c r="AV42" s="48">
        <f>P42-'Total Plan 1'!P42</f>
        <v>0</v>
      </c>
      <c r="AW42" s="48">
        <f>Q42-'Total Plan 1'!Q42</f>
        <v>0</v>
      </c>
      <c r="AX42" s="48">
        <f>R42-'Total Plan 1'!R42</f>
        <v>0</v>
      </c>
      <c r="AY42" s="48">
        <f>S42-'Total Plan 1'!S42</f>
        <v>0</v>
      </c>
      <c r="AZ42" s="48">
        <f>T42-'Total Plan 1'!T42</f>
        <v>0</v>
      </c>
      <c r="BA42" s="48">
        <f>U42-'Total Plan 1'!U42</f>
        <v>0</v>
      </c>
      <c r="BB42" s="48">
        <f>V42-'Total Plan 1'!V42</f>
        <v>0</v>
      </c>
      <c r="BC42" s="48">
        <f>W42-'Total Plan 1'!W42</f>
        <v>0</v>
      </c>
      <c r="BD42" s="48">
        <f>X42-'Total Plan 1'!X42</f>
        <v>0</v>
      </c>
      <c r="BE42" s="48">
        <f>Y42-'Total Plan 1'!Y42</f>
        <v>0</v>
      </c>
      <c r="BF42" s="48">
        <f>Z42-'Total Plan 1'!Z42</f>
        <v>0</v>
      </c>
      <c r="BG42" s="48">
        <f>AA42-'Total Plan 1'!AA42</f>
        <v>0</v>
      </c>
      <c r="BH42" s="48">
        <f>AB42-'Total Plan 1'!AB42</f>
        <v>0</v>
      </c>
      <c r="BI42" s="48">
        <f>AC42-'Total Plan 1'!AC42</f>
        <v>0</v>
      </c>
      <c r="BJ42" s="48">
        <f>AD42-'Total Plan 1'!AD42</f>
        <v>0</v>
      </c>
      <c r="BK42" s="48">
        <f>AE42-'Total Plan 1'!AE42</f>
        <v>0</v>
      </c>
    </row>
    <row r="43" spans="1:63">
      <c r="A43" s="21">
        <v>55</v>
      </c>
      <c r="B43" s="22">
        <f>'[1]GMRTA Life+TPD'!C44</f>
        <v>8.5399999999999991</v>
      </c>
      <c r="C43" s="22">
        <f>'[1]GMRTA Life+TPD'!D44</f>
        <v>17.04</v>
      </c>
      <c r="D43" s="22">
        <f>'[1]GMRTA Life+TPD'!E44</f>
        <v>26.09</v>
      </c>
      <c r="E43" s="22">
        <f>'[1]GMRTA Life+TPD'!F44</f>
        <v>30.26</v>
      </c>
      <c r="F43" s="22">
        <f>'[1]GMRTA Life+TPD'!G44</f>
        <v>39</v>
      </c>
      <c r="G43" s="22">
        <f>'[1]GMRTA Life+TPD'!H44</f>
        <v>48.34</v>
      </c>
      <c r="H43" s="22">
        <f>'[1]GMRTA Life+TPD'!I44</f>
        <v>54.17</v>
      </c>
      <c r="I43" s="22">
        <f>'[1]GMRTA Life+TPD'!J44</f>
        <v>64.099999999999994</v>
      </c>
      <c r="J43" s="22">
        <f>'[1]GMRTA Life+TPD'!K44</f>
        <v>74.739999999999995</v>
      </c>
      <c r="K43" s="22">
        <f>'[1]GMRTA Life+TPD'!L44</f>
        <v>86.14</v>
      </c>
      <c r="L43" s="22">
        <f>'[1]GMRTA Life+TPD'!M44</f>
        <v>98.34</v>
      </c>
      <c r="M43" s="22">
        <f>'[1]GMRTA Life+TPD'!N44</f>
        <v>111.41</v>
      </c>
      <c r="N43" s="22">
        <f>'[1]GMRTA Life+TPD'!O44</f>
        <v>125.41</v>
      </c>
      <c r="O43" s="22">
        <f>'[1]GMRTA Life+TPD'!P44</f>
        <v>140.38</v>
      </c>
      <c r="P43" s="22">
        <f>'[1]GMRTA Life+TPD'!Q44</f>
        <v>156.38999999999999</v>
      </c>
      <c r="Q43" s="22">
        <f>'[1]GMRTA Life+TPD'!R44</f>
        <v>0</v>
      </c>
      <c r="R43" s="22">
        <f>'[1]GMRTA Life+TPD'!S44</f>
        <v>0</v>
      </c>
      <c r="S43" s="22">
        <f>'[1]GMRTA Life+TPD'!T44</f>
        <v>0</v>
      </c>
      <c r="T43" s="22">
        <f>'[1]GMRTA Life+TPD'!U44</f>
        <v>0</v>
      </c>
      <c r="U43" s="22">
        <f>'[1]GMRTA Life+TPD'!V44</f>
        <v>0</v>
      </c>
      <c r="V43" s="22">
        <f>'[1]GMRTA Life+TPD'!W44</f>
        <v>0</v>
      </c>
      <c r="W43" s="22">
        <f>'[1]GMRTA Life+TPD'!X44</f>
        <v>0</v>
      </c>
      <c r="X43" s="22">
        <f>'[1]GMRTA Life+TPD'!Y44</f>
        <v>0</v>
      </c>
      <c r="Y43" s="22">
        <f>'[1]GMRTA Life+TPD'!Z44</f>
        <v>0</v>
      </c>
      <c r="Z43" s="22">
        <f>'[1]GMRTA Life+TPD'!AA44</f>
        <v>0</v>
      </c>
      <c r="AA43" s="22">
        <f>'[1]GMRTA Life+TPD'!AB44</f>
        <v>0</v>
      </c>
      <c r="AB43" s="22">
        <f>'[1]GMRTA Life+TPD'!AC44</f>
        <v>0</v>
      </c>
      <c r="AC43" s="22">
        <f>'[1]GMRTA Life+TPD'!AD44</f>
        <v>0</v>
      </c>
      <c r="AD43" s="22">
        <f>'[1]GMRTA Life+TPD'!AE44</f>
        <v>0</v>
      </c>
      <c r="AE43" s="22">
        <f>'[1]GMRTA Life+TPD'!AF44</f>
        <v>0</v>
      </c>
      <c r="AG43" s="21">
        <v>55</v>
      </c>
      <c r="AH43" s="49">
        <f>B43-'Total Plan 1'!B43</f>
        <v>0</v>
      </c>
      <c r="AI43" s="49">
        <f>C43-'Total Plan 1'!C43</f>
        <v>0</v>
      </c>
      <c r="AJ43" s="49">
        <f>D43-'Total Plan 1'!D43</f>
        <v>0</v>
      </c>
      <c r="AK43" s="49">
        <f>E43-'Total Plan 1'!E43</f>
        <v>0</v>
      </c>
      <c r="AL43" s="49">
        <f>F43-'Total Plan 1'!F43</f>
        <v>0</v>
      </c>
      <c r="AM43" s="49">
        <f>G43-'Total Plan 1'!G43</f>
        <v>0</v>
      </c>
      <c r="AN43" s="49">
        <f>H43-'Total Plan 1'!H43</f>
        <v>0</v>
      </c>
      <c r="AO43" s="49">
        <f>I43-'Total Plan 1'!I43</f>
        <v>0</v>
      </c>
      <c r="AP43" s="49">
        <f>J43-'Total Plan 1'!J43</f>
        <v>0</v>
      </c>
      <c r="AQ43" s="49">
        <f>K43-'Total Plan 1'!K43</f>
        <v>0</v>
      </c>
      <c r="AR43" s="49">
        <f>L43-'Total Plan 1'!L43</f>
        <v>0</v>
      </c>
      <c r="AS43" s="49">
        <f>M43-'Total Plan 1'!M43</f>
        <v>0</v>
      </c>
      <c r="AT43" s="49">
        <f>N43-'Total Plan 1'!N43</f>
        <v>0</v>
      </c>
      <c r="AU43" s="49">
        <f>O43-'Total Plan 1'!O43</f>
        <v>0</v>
      </c>
      <c r="AV43" s="49">
        <f>P43-'Total Plan 1'!P43</f>
        <v>0</v>
      </c>
      <c r="AW43" s="49">
        <f>Q43-'Total Plan 1'!Q43</f>
        <v>0</v>
      </c>
      <c r="AX43" s="49">
        <f>R43-'Total Plan 1'!R43</f>
        <v>0</v>
      </c>
      <c r="AY43" s="49">
        <f>S43-'Total Plan 1'!S43</f>
        <v>0</v>
      </c>
      <c r="AZ43" s="49">
        <f>T43-'Total Plan 1'!T43</f>
        <v>0</v>
      </c>
      <c r="BA43" s="49">
        <f>U43-'Total Plan 1'!U43</f>
        <v>0</v>
      </c>
      <c r="BB43" s="49">
        <f>V43-'Total Plan 1'!V43</f>
        <v>0</v>
      </c>
      <c r="BC43" s="49">
        <f>W43-'Total Plan 1'!W43</f>
        <v>0</v>
      </c>
      <c r="BD43" s="49">
        <f>X43-'Total Plan 1'!X43</f>
        <v>0</v>
      </c>
      <c r="BE43" s="49">
        <f>Y43-'Total Plan 1'!Y43</f>
        <v>0</v>
      </c>
      <c r="BF43" s="49">
        <f>Z43-'Total Plan 1'!Z43</f>
        <v>0</v>
      </c>
      <c r="BG43" s="49">
        <f>AA43-'Total Plan 1'!AA43</f>
        <v>0</v>
      </c>
      <c r="BH43" s="49">
        <f>AB43-'Total Plan 1'!AB43</f>
        <v>0</v>
      </c>
      <c r="BI43" s="49">
        <f>AC43-'Total Plan 1'!AC43</f>
        <v>0</v>
      </c>
      <c r="BJ43" s="49">
        <f>AD43-'Total Plan 1'!AD43</f>
        <v>0</v>
      </c>
      <c r="BK43" s="49">
        <f>AE43-'Total Plan 1'!AE43</f>
        <v>0</v>
      </c>
    </row>
    <row r="44" spans="1:63">
      <c r="A44" s="17">
        <v>56</v>
      </c>
      <c r="B44" s="18">
        <f>'[1]GMRTA Life+TPD'!C45</f>
        <v>9.24</v>
      </c>
      <c r="C44" s="18">
        <f>'[1]GMRTA Life+TPD'!D45</f>
        <v>18.440000000000001</v>
      </c>
      <c r="D44" s="18">
        <f>'[1]GMRTA Life+TPD'!E45</f>
        <v>28.26</v>
      </c>
      <c r="E44" s="18">
        <f>'[1]GMRTA Life+TPD'!F45</f>
        <v>32.799999999999997</v>
      </c>
      <c r="F44" s="18">
        <f>'[1]GMRTA Life+TPD'!G45</f>
        <v>42.31</v>
      </c>
      <c r="G44" s="18">
        <f>'[1]GMRTA Life+TPD'!H45</f>
        <v>52.49</v>
      </c>
      <c r="H44" s="18">
        <f>'[1]GMRTA Life+TPD'!I45</f>
        <v>58.87</v>
      </c>
      <c r="I44" s="18">
        <f>'[1]GMRTA Life+TPD'!J45</f>
        <v>69.72</v>
      </c>
      <c r="J44" s="18">
        <f>'[1]GMRTA Life+TPD'!K45</f>
        <v>81.36</v>
      </c>
      <c r="K44" s="18">
        <f>'[1]GMRTA Life+TPD'!L45</f>
        <v>93.83</v>
      </c>
      <c r="L44" s="18">
        <f>'[1]GMRTA Life+TPD'!M45</f>
        <v>107.19</v>
      </c>
      <c r="M44" s="18">
        <f>'[1]GMRTA Life+TPD'!N45</f>
        <v>121.5</v>
      </c>
      <c r="N44" s="18">
        <f>'[1]GMRTA Life+TPD'!O45</f>
        <v>136.81</v>
      </c>
      <c r="O44" s="18">
        <f>'[1]GMRTA Life+TPD'!P45</f>
        <v>153.19</v>
      </c>
      <c r="P44" s="18">
        <f>'[1]GMRTA Life+TPD'!Q45</f>
        <v>0</v>
      </c>
      <c r="Q44" s="18">
        <f>'[1]GMRTA Life+TPD'!R45</f>
        <v>0</v>
      </c>
      <c r="R44" s="18">
        <f>'[1]GMRTA Life+TPD'!S45</f>
        <v>0</v>
      </c>
      <c r="S44" s="18">
        <f>'[1]GMRTA Life+TPD'!T45</f>
        <v>0</v>
      </c>
      <c r="T44" s="18">
        <f>'[1]GMRTA Life+TPD'!U45</f>
        <v>0</v>
      </c>
      <c r="U44" s="18">
        <f>'[1]GMRTA Life+TPD'!V45</f>
        <v>0</v>
      </c>
      <c r="V44" s="18">
        <f>'[1]GMRTA Life+TPD'!W45</f>
        <v>0</v>
      </c>
      <c r="W44" s="18">
        <f>'[1]GMRTA Life+TPD'!X45</f>
        <v>0</v>
      </c>
      <c r="X44" s="18">
        <f>'[1]GMRTA Life+TPD'!Y45</f>
        <v>0</v>
      </c>
      <c r="Y44" s="18">
        <f>'[1]GMRTA Life+TPD'!Z45</f>
        <v>0</v>
      </c>
      <c r="Z44" s="18">
        <f>'[1]GMRTA Life+TPD'!AA45</f>
        <v>0</v>
      </c>
      <c r="AA44" s="18">
        <f>'[1]GMRTA Life+TPD'!AB45</f>
        <v>0</v>
      </c>
      <c r="AB44" s="18">
        <f>'[1]GMRTA Life+TPD'!AC45</f>
        <v>0</v>
      </c>
      <c r="AC44" s="18">
        <f>'[1]GMRTA Life+TPD'!AD45</f>
        <v>0</v>
      </c>
      <c r="AD44" s="18">
        <f>'[1]GMRTA Life+TPD'!AE45</f>
        <v>0</v>
      </c>
      <c r="AE44" s="18">
        <f>'[1]GMRTA Life+TPD'!AF45</f>
        <v>0</v>
      </c>
      <c r="AG44" s="17">
        <v>56</v>
      </c>
      <c r="AH44" s="47">
        <f>B44-'Total Plan 1'!B44</f>
        <v>0</v>
      </c>
      <c r="AI44" s="47">
        <f>C44-'Total Plan 1'!C44</f>
        <v>0</v>
      </c>
      <c r="AJ44" s="47">
        <f>D44-'Total Plan 1'!D44</f>
        <v>0</v>
      </c>
      <c r="AK44" s="47">
        <f>E44-'Total Plan 1'!E44</f>
        <v>0</v>
      </c>
      <c r="AL44" s="47">
        <f>F44-'Total Plan 1'!F44</f>
        <v>0</v>
      </c>
      <c r="AM44" s="47">
        <f>G44-'Total Plan 1'!G44</f>
        <v>0</v>
      </c>
      <c r="AN44" s="47">
        <f>H44-'Total Plan 1'!H44</f>
        <v>0</v>
      </c>
      <c r="AO44" s="47">
        <f>I44-'Total Plan 1'!I44</f>
        <v>0</v>
      </c>
      <c r="AP44" s="47">
        <f>J44-'Total Plan 1'!J44</f>
        <v>0</v>
      </c>
      <c r="AQ44" s="47">
        <f>K44-'Total Plan 1'!K44</f>
        <v>0</v>
      </c>
      <c r="AR44" s="47">
        <f>L44-'Total Plan 1'!L44</f>
        <v>0</v>
      </c>
      <c r="AS44" s="47">
        <f>M44-'Total Plan 1'!M44</f>
        <v>0</v>
      </c>
      <c r="AT44" s="47">
        <f>N44-'Total Plan 1'!N44</f>
        <v>0</v>
      </c>
      <c r="AU44" s="47">
        <f>O44-'Total Plan 1'!O44</f>
        <v>0</v>
      </c>
      <c r="AV44" s="47">
        <f>P44-'Total Plan 1'!P44</f>
        <v>0</v>
      </c>
      <c r="AW44" s="47">
        <f>Q44-'Total Plan 1'!Q44</f>
        <v>0</v>
      </c>
      <c r="AX44" s="47">
        <f>R44-'Total Plan 1'!R44</f>
        <v>0</v>
      </c>
      <c r="AY44" s="47">
        <f>S44-'Total Plan 1'!S44</f>
        <v>0</v>
      </c>
      <c r="AZ44" s="47">
        <f>T44-'Total Plan 1'!T44</f>
        <v>0</v>
      </c>
      <c r="BA44" s="47">
        <f>U44-'Total Plan 1'!U44</f>
        <v>0</v>
      </c>
      <c r="BB44" s="47">
        <f>V44-'Total Plan 1'!V44</f>
        <v>0</v>
      </c>
      <c r="BC44" s="47">
        <f>W44-'Total Plan 1'!W44</f>
        <v>0</v>
      </c>
      <c r="BD44" s="47">
        <f>X44-'Total Plan 1'!X44</f>
        <v>0</v>
      </c>
      <c r="BE44" s="47">
        <f>Y44-'Total Plan 1'!Y44</f>
        <v>0</v>
      </c>
      <c r="BF44" s="47">
        <f>Z44-'Total Plan 1'!Z44</f>
        <v>0</v>
      </c>
      <c r="BG44" s="47">
        <f>AA44-'Total Plan 1'!AA44</f>
        <v>0</v>
      </c>
      <c r="BH44" s="47">
        <f>AB44-'Total Plan 1'!AB44</f>
        <v>0</v>
      </c>
      <c r="BI44" s="47">
        <f>AC44-'Total Plan 1'!AC44</f>
        <v>0</v>
      </c>
      <c r="BJ44" s="47">
        <f>AD44-'Total Plan 1'!AD44</f>
        <v>0</v>
      </c>
      <c r="BK44" s="47">
        <f>AE44-'Total Plan 1'!AE44</f>
        <v>0</v>
      </c>
    </row>
    <row r="45" spans="1:63">
      <c r="A45" s="19">
        <v>57</v>
      </c>
      <c r="B45" s="20">
        <f>'[1]GMRTA Life+TPD'!C46</f>
        <v>10.02</v>
      </c>
      <c r="C45" s="20">
        <f>'[1]GMRTA Life+TPD'!D46</f>
        <v>20.010000000000002</v>
      </c>
      <c r="D45" s="20">
        <f>'[1]GMRTA Life+TPD'!E46</f>
        <v>30.7</v>
      </c>
      <c r="E45" s="20">
        <f>'[1]GMRTA Life+TPD'!F46</f>
        <v>35.659999999999997</v>
      </c>
      <c r="F45" s="20">
        <f>'[1]GMRTA Life+TPD'!G46</f>
        <v>46.04</v>
      </c>
      <c r="G45" s="20">
        <f>'[1]GMRTA Life+TPD'!H46</f>
        <v>57.17</v>
      </c>
      <c r="H45" s="20">
        <f>'[1]GMRTA Life+TPD'!I46</f>
        <v>64.17</v>
      </c>
      <c r="I45" s="20">
        <f>'[1]GMRTA Life+TPD'!J46</f>
        <v>76.05</v>
      </c>
      <c r="J45" s="20">
        <f>'[1]GMRTA Life+TPD'!K46</f>
        <v>88.79</v>
      </c>
      <c r="K45" s="20">
        <f>'[1]GMRTA Life+TPD'!L46</f>
        <v>102.45</v>
      </c>
      <c r="L45" s="20">
        <f>'[1]GMRTA Life+TPD'!M46</f>
        <v>117.09</v>
      </c>
      <c r="M45" s="20">
        <f>'[1]GMRTA Life+TPD'!N46</f>
        <v>132.76</v>
      </c>
      <c r="N45" s="20">
        <f>'[1]GMRTA Life+TPD'!O46</f>
        <v>149.53</v>
      </c>
      <c r="O45" s="20">
        <f>'[1]GMRTA Life+TPD'!P46</f>
        <v>0</v>
      </c>
      <c r="P45" s="20">
        <f>'[1]GMRTA Life+TPD'!Q46</f>
        <v>0</v>
      </c>
      <c r="Q45" s="20">
        <f>'[1]GMRTA Life+TPD'!R46</f>
        <v>0</v>
      </c>
      <c r="R45" s="20">
        <f>'[1]GMRTA Life+TPD'!S46</f>
        <v>0</v>
      </c>
      <c r="S45" s="20">
        <f>'[1]GMRTA Life+TPD'!T46</f>
        <v>0</v>
      </c>
      <c r="T45" s="20">
        <f>'[1]GMRTA Life+TPD'!U46</f>
        <v>0</v>
      </c>
      <c r="U45" s="20">
        <f>'[1]GMRTA Life+TPD'!V46</f>
        <v>0</v>
      </c>
      <c r="V45" s="20">
        <f>'[1]GMRTA Life+TPD'!W46</f>
        <v>0</v>
      </c>
      <c r="W45" s="20">
        <f>'[1]GMRTA Life+TPD'!X46</f>
        <v>0</v>
      </c>
      <c r="X45" s="20">
        <f>'[1]GMRTA Life+TPD'!Y46</f>
        <v>0</v>
      </c>
      <c r="Y45" s="20">
        <f>'[1]GMRTA Life+TPD'!Z46</f>
        <v>0</v>
      </c>
      <c r="Z45" s="20">
        <f>'[1]GMRTA Life+TPD'!AA46</f>
        <v>0</v>
      </c>
      <c r="AA45" s="20">
        <f>'[1]GMRTA Life+TPD'!AB46</f>
        <v>0</v>
      </c>
      <c r="AB45" s="20">
        <f>'[1]GMRTA Life+TPD'!AC46</f>
        <v>0</v>
      </c>
      <c r="AC45" s="20">
        <f>'[1]GMRTA Life+TPD'!AD46</f>
        <v>0</v>
      </c>
      <c r="AD45" s="20">
        <f>'[1]GMRTA Life+TPD'!AE46</f>
        <v>0</v>
      </c>
      <c r="AE45" s="20">
        <f>'[1]GMRTA Life+TPD'!AF46</f>
        <v>0</v>
      </c>
      <c r="AG45" s="19">
        <v>57</v>
      </c>
      <c r="AH45" s="48">
        <f>B45-'Total Plan 1'!B45</f>
        <v>0</v>
      </c>
      <c r="AI45" s="48">
        <f>C45-'Total Plan 1'!C45</f>
        <v>0</v>
      </c>
      <c r="AJ45" s="48">
        <f>D45-'Total Plan 1'!D45</f>
        <v>0</v>
      </c>
      <c r="AK45" s="48">
        <f>E45-'Total Plan 1'!E45</f>
        <v>0</v>
      </c>
      <c r="AL45" s="48">
        <f>F45-'Total Plan 1'!F45</f>
        <v>0</v>
      </c>
      <c r="AM45" s="48">
        <f>G45-'Total Plan 1'!G45</f>
        <v>0</v>
      </c>
      <c r="AN45" s="48">
        <f>H45-'Total Plan 1'!H45</f>
        <v>0</v>
      </c>
      <c r="AO45" s="48">
        <f>I45-'Total Plan 1'!I45</f>
        <v>0</v>
      </c>
      <c r="AP45" s="48">
        <f>J45-'Total Plan 1'!J45</f>
        <v>0</v>
      </c>
      <c r="AQ45" s="48">
        <f>K45-'Total Plan 1'!K45</f>
        <v>0</v>
      </c>
      <c r="AR45" s="48">
        <f>L45-'Total Plan 1'!L45</f>
        <v>0</v>
      </c>
      <c r="AS45" s="48">
        <f>M45-'Total Plan 1'!M45</f>
        <v>0</v>
      </c>
      <c r="AT45" s="48">
        <f>N45-'Total Plan 1'!N45</f>
        <v>0</v>
      </c>
      <c r="AU45" s="48">
        <f>O45-'Total Plan 1'!O45</f>
        <v>0</v>
      </c>
      <c r="AV45" s="48">
        <f>P45-'Total Plan 1'!P45</f>
        <v>0</v>
      </c>
      <c r="AW45" s="48">
        <f>Q45-'Total Plan 1'!Q45</f>
        <v>0</v>
      </c>
      <c r="AX45" s="48">
        <f>R45-'Total Plan 1'!R45</f>
        <v>0</v>
      </c>
      <c r="AY45" s="48">
        <f>S45-'Total Plan 1'!S45</f>
        <v>0</v>
      </c>
      <c r="AZ45" s="48">
        <f>T45-'Total Plan 1'!T45</f>
        <v>0</v>
      </c>
      <c r="BA45" s="48">
        <f>U45-'Total Plan 1'!U45</f>
        <v>0</v>
      </c>
      <c r="BB45" s="48">
        <f>V45-'Total Plan 1'!V45</f>
        <v>0</v>
      </c>
      <c r="BC45" s="48">
        <f>W45-'Total Plan 1'!W45</f>
        <v>0</v>
      </c>
      <c r="BD45" s="48">
        <f>X45-'Total Plan 1'!X45</f>
        <v>0</v>
      </c>
      <c r="BE45" s="48">
        <f>Y45-'Total Plan 1'!Y45</f>
        <v>0</v>
      </c>
      <c r="BF45" s="48">
        <f>Z45-'Total Plan 1'!Z45</f>
        <v>0</v>
      </c>
      <c r="BG45" s="48">
        <f>AA45-'Total Plan 1'!AA45</f>
        <v>0</v>
      </c>
      <c r="BH45" s="48">
        <f>AB45-'Total Plan 1'!AB45</f>
        <v>0</v>
      </c>
      <c r="BI45" s="48">
        <f>AC45-'Total Plan 1'!AC45</f>
        <v>0</v>
      </c>
      <c r="BJ45" s="48">
        <f>AD45-'Total Plan 1'!AD45</f>
        <v>0</v>
      </c>
      <c r="BK45" s="48">
        <f>AE45-'Total Plan 1'!AE45</f>
        <v>0</v>
      </c>
    </row>
    <row r="46" spans="1:63">
      <c r="A46" s="19">
        <v>58</v>
      </c>
      <c r="B46" s="20">
        <f>'[1]GMRTA Life+TPD'!C47</f>
        <v>10.91</v>
      </c>
      <c r="C46" s="20">
        <f>'[1]GMRTA Life+TPD'!D47</f>
        <v>21.79</v>
      </c>
      <c r="D46" s="20">
        <f>'[1]GMRTA Life+TPD'!E47</f>
        <v>33.46</v>
      </c>
      <c r="E46" s="20">
        <f>'[1]GMRTA Life+TPD'!F47</f>
        <v>38.9</v>
      </c>
      <c r="F46" s="20">
        <f>'[1]GMRTA Life+TPD'!G47</f>
        <v>50.26</v>
      </c>
      <c r="G46" s="20">
        <f>'[1]GMRTA Life+TPD'!H47</f>
        <v>62.45</v>
      </c>
      <c r="H46" s="20">
        <f>'[1]GMRTA Life+TPD'!I47</f>
        <v>70.13</v>
      </c>
      <c r="I46" s="20">
        <f>'[1]GMRTA Life+TPD'!J47</f>
        <v>83.16</v>
      </c>
      <c r="J46" s="20">
        <f>'[1]GMRTA Life+TPD'!K47</f>
        <v>97.14</v>
      </c>
      <c r="K46" s="20">
        <f>'[1]GMRTA Life+TPD'!L47</f>
        <v>112.12</v>
      </c>
      <c r="L46" s="20">
        <f>'[1]GMRTA Life+TPD'!M47</f>
        <v>128.16</v>
      </c>
      <c r="M46" s="20">
        <f>'[1]GMRTA Life+TPD'!N47</f>
        <v>145.34</v>
      </c>
      <c r="N46" s="20">
        <f>'[1]GMRTA Life+TPD'!O47</f>
        <v>0</v>
      </c>
      <c r="O46" s="20">
        <f>'[1]GMRTA Life+TPD'!P47</f>
        <v>0</v>
      </c>
      <c r="P46" s="20">
        <f>'[1]GMRTA Life+TPD'!Q47</f>
        <v>0</v>
      </c>
      <c r="Q46" s="20">
        <f>'[1]GMRTA Life+TPD'!R47</f>
        <v>0</v>
      </c>
      <c r="R46" s="20">
        <f>'[1]GMRTA Life+TPD'!S47</f>
        <v>0</v>
      </c>
      <c r="S46" s="20">
        <f>'[1]GMRTA Life+TPD'!T47</f>
        <v>0</v>
      </c>
      <c r="T46" s="20">
        <f>'[1]GMRTA Life+TPD'!U47</f>
        <v>0</v>
      </c>
      <c r="U46" s="20">
        <f>'[1]GMRTA Life+TPD'!V47</f>
        <v>0</v>
      </c>
      <c r="V46" s="20">
        <f>'[1]GMRTA Life+TPD'!W47</f>
        <v>0</v>
      </c>
      <c r="W46" s="20">
        <f>'[1]GMRTA Life+TPD'!X47</f>
        <v>0</v>
      </c>
      <c r="X46" s="20">
        <f>'[1]GMRTA Life+TPD'!Y47</f>
        <v>0</v>
      </c>
      <c r="Y46" s="20">
        <f>'[1]GMRTA Life+TPD'!Z47</f>
        <v>0</v>
      </c>
      <c r="Z46" s="20">
        <f>'[1]GMRTA Life+TPD'!AA47</f>
        <v>0</v>
      </c>
      <c r="AA46" s="20">
        <f>'[1]GMRTA Life+TPD'!AB47</f>
        <v>0</v>
      </c>
      <c r="AB46" s="20">
        <f>'[1]GMRTA Life+TPD'!AC47</f>
        <v>0</v>
      </c>
      <c r="AC46" s="20">
        <f>'[1]GMRTA Life+TPD'!AD47</f>
        <v>0</v>
      </c>
      <c r="AD46" s="20">
        <f>'[1]GMRTA Life+TPD'!AE47</f>
        <v>0</v>
      </c>
      <c r="AE46" s="20">
        <f>'[1]GMRTA Life+TPD'!AF47</f>
        <v>0</v>
      </c>
      <c r="AG46" s="19">
        <v>58</v>
      </c>
      <c r="AH46" s="48">
        <f>B46-'Total Plan 1'!B46</f>
        <v>0</v>
      </c>
      <c r="AI46" s="48">
        <f>C46-'Total Plan 1'!C46</f>
        <v>0</v>
      </c>
      <c r="AJ46" s="48">
        <f>D46-'Total Plan 1'!D46</f>
        <v>0</v>
      </c>
      <c r="AK46" s="48">
        <f>E46-'Total Plan 1'!E46</f>
        <v>0</v>
      </c>
      <c r="AL46" s="48">
        <f>F46-'Total Plan 1'!F46</f>
        <v>0</v>
      </c>
      <c r="AM46" s="48">
        <f>G46-'Total Plan 1'!G46</f>
        <v>0</v>
      </c>
      <c r="AN46" s="48">
        <f>H46-'Total Plan 1'!H46</f>
        <v>0</v>
      </c>
      <c r="AO46" s="48">
        <f>I46-'Total Plan 1'!I46</f>
        <v>0</v>
      </c>
      <c r="AP46" s="48">
        <f>J46-'Total Plan 1'!J46</f>
        <v>0</v>
      </c>
      <c r="AQ46" s="48">
        <f>K46-'Total Plan 1'!K46</f>
        <v>0</v>
      </c>
      <c r="AR46" s="48">
        <f>L46-'Total Plan 1'!L46</f>
        <v>0</v>
      </c>
      <c r="AS46" s="48">
        <f>M46-'Total Plan 1'!M46</f>
        <v>0</v>
      </c>
      <c r="AT46" s="48">
        <f>N46-'Total Plan 1'!N46</f>
        <v>0</v>
      </c>
      <c r="AU46" s="48">
        <f>O46-'Total Plan 1'!O46</f>
        <v>0</v>
      </c>
      <c r="AV46" s="48">
        <f>P46-'Total Plan 1'!P46</f>
        <v>0</v>
      </c>
      <c r="AW46" s="48">
        <f>Q46-'Total Plan 1'!Q46</f>
        <v>0</v>
      </c>
      <c r="AX46" s="48">
        <f>R46-'Total Plan 1'!R46</f>
        <v>0</v>
      </c>
      <c r="AY46" s="48">
        <f>S46-'Total Plan 1'!S46</f>
        <v>0</v>
      </c>
      <c r="AZ46" s="48">
        <f>T46-'Total Plan 1'!T46</f>
        <v>0</v>
      </c>
      <c r="BA46" s="48">
        <f>U46-'Total Plan 1'!U46</f>
        <v>0</v>
      </c>
      <c r="BB46" s="48">
        <f>V46-'Total Plan 1'!V46</f>
        <v>0</v>
      </c>
      <c r="BC46" s="48">
        <f>W46-'Total Plan 1'!W46</f>
        <v>0</v>
      </c>
      <c r="BD46" s="48">
        <f>X46-'Total Plan 1'!X46</f>
        <v>0</v>
      </c>
      <c r="BE46" s="48">
        <f>Y46-'Total Plan 1'!Y46</f>
        <v>0</v>
      </c>
      <c r="BF46" s="48">
        <f>Z46-'Total Plan 1'!Z46</f>
        <v>0</v>
      </c>
      <c r="BG46" s="48">
        <f>AA46-'Total Plan 1'!AA46</f>
        <v>0</v>
      </c>
      <c r="BH46" s="48">
        <f>AB46-'Total Plan 1'!AB46</f>
        <v>0</v>
      </c>
      <c r="BI46" s="48">
        <f>AC46-'Total Plan 1'!AC46</f>
        <v>0</v>
      </c>
      <c r="BJ46" s="48">
        <f>AD46-'Total Plan 1'!AD46</f>
        <v>0</v>
      </c>
      <c r="BK46" s="48">
        <f>AE46-'Total Plan 1'!AE46</f>
        <v>0</v>
      </c>
    </row>
    <row r="47" spans="1:63">
      <c r="A47" s="19">
        <v>59</v>
      </c>
      <c r="B47" s="20">
        <f>'[1]GMRTA Life+TPD'!C48</f>
        <v>11.91</v>
      </c>
      <c r="C47" s="20">
        <f>'[1]GMRTA Life+TPD'!D48</f>
        <v>23.81</v>
      </c>
      <c r="D47" s="20">
        <f>'[1]GMRTA Life+TPD'!E48</f>
        <v>36.58</v>
      </c>
      <c r="E47" s="20">
        <f>'[1]GMRTA Life+TPD'!F48</f>
        <v>42.56</v>
      </c>
      <c r="F47" s="20">
        <f>'[1]GMRTA Life+TPD'!G48</f>
        <v>55.02</v>
      </c>
      <c r="G47" s="20">
        <f>'[1]GMRTA Life+TPD'!H48</f>
        <v>68.39</v>
      </c>
      <c r="H47" s="20">
        <f>'[1]GMRTA Life+TPD'!I48</f>
        <v>76.84</v>
      </c>
      <c r="I47" s="20">
        <f>'[1]GMRTA Life+TPD'!J48</f>
        <v>91.15</v>
      </c>
      <c r="J47" s="20">
        <f>'[1]GMRTA Life+TPD'!K48</f>
        <v>106.49</v>
      </c>
      <c r="K47" s="20">
        <f>'[1]GMRTA Life+TPD'!L48</f>
        <v>122.93</v>
      </c>
      <c r="L47" s="20">
        <f>'[1]GMRTA Life+TPD'!M48</f>
        <v>140.54</v>
      </c>
      <c r="M47" s="20">
        <f>'[1]GMRTA Life+TPD'!N48</f>
        <v>0</v>
      </c>
      <c r="N47" s="20">
        <f>'[1]GMRTA Life+TPD'!O48</f>
        <v>0</v>
      </c>
      <c r="O47" s="20">
        <f>'[1]GMRTA Life+TPD'!P48</f>
        <v>0</v>
      </c>
      <c r="P47" s="20">
        <f>'[1]GMRTA Life+TPD'!Q48</f>
        <v>0</v>
      </c>
      <c r="Q47" s="20">
        <f>'[1]GMRTA Life+TPD'!R48</f>
        <v>0</v>
      </c>
      <c r="R47" s="20">
        <f>'[1]GMRTA Life+TPD'!S48</f>
        <v>0</v>
      </c>
      <c r="S47" s="20">
        <f>'[1]GMRTA Life+TPD'!T48</f>
        <v>0</v>
      </c>
      <c r="T47" s="20">
        <f>'[1]GMRTA Life+TPD'!U48</f>
        <v>0</v>
      </c>
      <c r="U47" s="20">
        <f>'[1]GMRTA Life+TPD'!V48</f>
        <v>0</v>
      </c>
      <c r="V47" s="20">
        <f>'[1]GMRTA Life+TPD'!W48</f>
        <v>0</v>
      </c>
      <c r="W47" s="20">
        <f>'[1]GMRTA Life+TPD'!X48</f>
        <v>0</v>
      </c>
      <c r="X47" s="20">
        <f>'[1]GMRTA Life+TPD'!Y48</f>
        <v>0</v>
      </c>
      <c r="Y47" s="20">
        <f>'[1]GMRTA Life+TPD'!Z48</f>
        <v>0</v>
      </c>
      <c r="Z47" s="20">
        <f>'[1]GMRTA Life+TPD'!AA48</f>
        <v>0</v>
      </c>
      <c r="AA47" s="20">
        <f>'[1]GMRTA Life+TPD'!AB48</f>
        <v>0</v>
      </c>
      <c r="AB47" s="20">
        <f>'[1]GMRTA Life+TPD'!AC48</f>
        <v>0</v>
      </c>
      <c r="AC47" s="20">
        <f>'[1]GMRTA Life+TPD'!AD48</f>
        <v>0</v>
      </c>
      <c r="AD47" s="20">
        <f>'[1]GMRTA Life+TPD'!AE48</f>
        <v>0</v>
      </c>
      <c r="AE47" s="20">
        <f>'[1]GMRTA Life+TPD'!AF48</f>
        <v>0</v>
      </c>
      <c r="AG47" s="19">
        <v>59</v>
      </c>
      <c r="AH47" s="48">
        <f>B47-'Total Plan 1'!B47</f>
        <v>0</v>
      </c>
      <c r="AI47" s="48">
        <f>C47-'Total Plan 1'!C47</f>
        <v>0</v>
      </c>
      <c r="AJ47" s="48">
        <f>D47-'Total Plan 1'!D47</f>
        <v>0</v>
      </c>
      <c r="AK47" s="48">
        <f>E47-'Total Plan 1'!E47</f>
        <v>0</v>
      </c>
      <c r="AL47" s="48">
        <f>F47-'Total Plan 1'!F47</f>
        <v>0</v>
      </c>
      <c r="AM47" s="48">
        <f>G47-'Total Plan 1'!G47</f>
        <v>0</v>
      </c>
      <c r="AN47" s="48">
        <f>H47-'Total Plan 1'!H47</f>
        <v>0</v>
      </c>
      <c r="AO47" s="48">
        <f>I47-'Total Plan 1'!I47</f>
        <v>0</v>
      </c>
      <c r="AP47" s="48">
        <f>J47-'Total Plan 1'!J47</f>
        <v>0</v>
      </c>
      <c r="AQ47" s="48">
        <f>K47-'Total Plan 1'!K47</f>
        <v>0</v>
      </c>
      <c r="AR47" s="48">
        <f>L47-'Total Plan 1'!L47</f>
        <v>0</v>
      </c>
      <c r="AS47" s="48">
        <f>M47-'Total Plan 1'!M47</f>
        <v>0</v>
      </c>
      <c r="AT47" s="48">
        <f>N47-'Total Plan 1'!N47</f>
        <v>0</v>
      </c>
      <c r="AU47" s="48">
        <f>O47-'Total Plan 1'!O47</f>
        <v>0</v>
      </c>
      <c r="AV47" s="48">
        <f>P47-'Total Plan 1'!P47</f>
        <v>0</v>
      </c>
      <c r="AW47" s="48">
        <f>Q47-'Total Plan 1'!Q47</f>
        <v>0</v>
      </c>
      <c r="AX47" s="48">
        <f>R47-'Total Plan 1'!R47</f>
        <v>0</v>
      </c>
      <c r="AY47" s="48">
        <f>S47-'Total Plan 1'!S47</f>
        <v>0</v>
      </c>
      <c r="AZ47" s="48">
        <f>T47-'Total Plan 1'!T47</f>
        <v>0</v>
      </c>
      <c r="BA47" s="48">
        <f>U47-'Total Plan 1'!U47</f>
        <v>0</v>
      </c>
      <c r="BB47" s="48">
        <f>V47-'Total Plan 1'!V47</f>
        <v>0</v>
      </c>
      <c r="BC47" s="48">
        <f>W47-'Total Plan 1'!W47</f>
        <v>0</v>
      </c>
      <c r="BD47" s="48">
        <f>X47-'Total Plan 1'!X47</f>
        <v>0</v>
      </c>
      <c r="BE47" s="48">
        <f>Y47-'Total Plan 1'!Y47</f>
        <v>0</v>
      </c>
      <c r="BF47" s="48">
        <f>Z47-'Total Plan 1'!Z47</f>
        <v>0</v>
      </c>
      <c r="BG47" s="48">
        <f>AA47-'Total Plan 1'!AA47</f>
        <v>0</v>
      </c>
      <c r="BH47" s="48">
        <f>AB47-'Total Plan 1'!AB47</f>
        <v>0</v>
      </c>
      <c r="BI47" s="48">
        <f>AC47-'Total Plan 1'!AC47</f>
        <v>0</v>
      </c>
      <c r="BJ47" s="48">
        <f>AD47-'Total Plan 1'!AD47</f>
        <v>0</v>
      </c>
      <c r="BK47" s="48">
        <f>AE47-'Total Plan 1'!AE47</f>
        <v>0</v>
      </c>
    </row>
    <row r="48" spans="1:63">
      <c r="A48" s="21">
        <v>60</v>
      </c>
      <c r="B48" s="22">
        <f>'[1]GMRTA Life+TPD'!C49</f>
        <v>13.05</v>
      </c>
      <c r="C48" s="22">
        <f>'[1]GMRTA Life+TPD'!D49</f>
        <v>26.1</v>
      </c>
      <c r="D48" s="22">
        <f>'[1]GMRTA Life+TPD'!E49</f>
        <v>40.119999999999997</v>
      </c>
      <c r="E48" s="22">
        <f>'[1]GMRTA Life+TPD'!F49</f>
        <v>46.69</v>
      </c>
      <c r="F48" s="22">
        <f>'[1]GMRTA Life+TPD'!G49</f>
        <v>60.38</v>
      </c>
      <c r="G48" s="22">
        <f>'[1]GMRTA Life+TPD'!H49</f>
        <v>75.09</v>
      </c>
      <c r="H48" s="22">
        <f>'[1]GMRTA Life+TPD'!I49</f>
        <v>84.39</v>
      </c>
      <c r="I48" s="22">
        <f>'[1]GMRTA Life+TPD'!J49</f>
        <v>100.11</v>
      </c>
      <c r="J48" s="22">
        <f>'[1]GMRTA Life+TPD'!K49</f>
        <v>116.97</v>
      </c>
      <c r="K48" s="22">
        <f>'[1]GMRTA Life+TPD'!L49</f>
        <v>135.02000000000001</v>
      </c>
      <c r="L48" s="22">
        <f>'[1]GMRTA Life+TPD'!M49</f>
        <v>0</v>
      </c>
      <c r="M48" s="22">
        <f>'[1]GMRTA Life+TPD'!N49</f>
        <v>0</v>
      </c>
      <c r="N48" s="22">
        <f>'[1]GMRTA Life+TPD'!O49</f>
        <v>0</v>
      </c>
      <c r="O48" s="22">
        <f>'[1]GMRTA Life+TPD'!P49</f>
        <v>0</v>
      </c>
      <c r="P48" s="22">
        <f>'[1]GMRTA Life+TPD'!Q49</f>
        <v>0</v>
      </c>
      <c r="Q48" s="22">
        <f>'[1]GMRTA Life+TPD'!R49</f>
        <v>0</v>
      </c>
      <c r="R48" s="22">
        <f>'[1]GMRTA Life+TPD'!S49</f>
        <v>0</v>
      </c>
      <c r="S48" s="22">
        <f>'[1]GMRTA Life+TPD'!T49</f>
        <v>0</v>
      </c>
      <c r="T48" s="22">
        <f>'[1]GMRTA Life+TPD'!U49</f>
        <v>0</v>
      </c>
      <c r="U48" s="22">
        <f>'[1]GMRTA Life+TPD'!V49</f>
        <v>0</v>
      </c>
      <c r="V48" s="22">
        <f>'[1]GMRTA Life+TPD'!W49</f>
        <v>0</v>
      </c>
      <c r="W48" s="22">
        <f>'[1]GMRTA Life+TPD'!X49</f>
        <v>0</v>
      </c>
      <c r="X48" s="22">
        <f>'[1]GMRTA Life+TPD'!Y49</f>
        <v>0</v>
      </c>
      <c r="Y48" s="22">
        <f>'[1]GMRTA Life+TPD'!Z49</f>
        <v>0</v>
      </c>
      <c r="Z48" s="22">
        <f>'[1]GMRTA Life+TPD'!AA49</f>
        <v>0</v>
      </c>
      <c r="AA48" s="22">
        <f>'[1]GMRTA Life+TPD'!AB49</f>
        <v>0</v>
      </c>
      <c r="AB48" s="22">
        <f>'[1]GMRTA Life+TPD'!AC49</f>
        <v>0</v>
      </c>
      <c r="AC48" s="22">
        <f>'[1]GMRTA Life+TPD'!AD49</f>
        <v>0</v>
      </c>
      <c r="AD48" s="22">
        <f>'[1]GMRTA Life+TPD'!AE49</f>
        <v>0</v>
      </c>
      <c r="AE48" s="22">
        <f>'[1]GMRTA Life+TPD'!AF49</f>
        <v>0</v>
      </c>
      <c r="AG48" s="21">
        <v>60</v>
      </c>
      <c r="AH48" s="49">
        <f>B48-'Total Plan 1'!B48</f>
        <v>0</v>
      </c>
      <c r="AI48" s="49">
        <f>C48-'Total Plan 1'!C48</f>
        <v>0</v>
      </c>
      <c r="AJ48" s="49">
        <f>D48-'Total Plan 1'!D48</f>
        <v>0</v>
      </c>
      <c r="AK48" s="49">
        <f>E48-'Total Plan 1'!E48</f>
        <v>0</v>
      </c>
      <c r="AL48" s="49">
        <f>F48-'Total Plan 1'!F48</f>
        <v>0</v>
      </c>
      <c r="AM48" s="49">
        <f>G48-'Total Plan 1'!G48</f>
        <v>0</v>
      </c>
      <c r="AN48" s="49">
        <f>H48-'Total Plan 1'!H48</f>
        <v>0</v>
      </c>
      <c r="AO48" s="49">
        <f>I48-'Total Plan 1'!I48</f>
        <v>0</v>
      </c>
      <c r="AP48" s="49">
        <f>J48-'Total Plan 1'!J48</f>
        <v>0</v>
      </c>
      <c r="AQ48" s="49">
        <f>K48-'Total Plan 1'!K48</f>
        <v>0</v>
      </c>
      <c r="AR48" s="49">
        <f>L48-'Total Plan 1'!L48</f>
        <v>0</v>
      </c>
      <c r="AS48" s="49">
        <f>M48-'Total Plan 1'!M48</f>
        <v>0</v>
      </c>
      <c r="AT48" s="49">
        <f>N48-'Total Plan 1'!N48</f>
        <v>0</v>
      </c>
      <c r="AU48" s="49">
        <f>O48-'Total Plan 1'!O48</f>
        <v>0</v>
      </c>
      <c r="AV48" s="49">
        <f>P48-'Total Plan 1'!P48</f>
        <v>0</v>
      </c>
      <c r="AW48" s="49">
        <f>Q48-'Total Plan 1'!Q48</f>
        <v>0</v>
      </c>
      <c r="AX48" s="49">
        <f>R48-'Total Plan 1'!R48</f>
        <v>0</v>
      </c>
      <c r="AY48" s="49">
        <f>S48-'Total Plan 1'!S48</f>
        <v>0</v>
      </c>
      <c r="AZ48" s="49">
        <f>T48-'Total Plan 1'!T48</f>
        <v>0</v>
      </c>
      <c r="BA48" s="49">
        <f>U48-'Total Plan 1'!U48</f>
        <v>0</v>
      </c>
      <c r="BB48" s="49">
        <f>V48-'Total Plan 1'!V48</f>
        <v>0</v>
      </c>
      <c r="BC48" s="49">
        <f>W48-'Total Plan 1'!W48</f>
        <v>0</v>
      </c>
      <c r="BD48" s="49">
        <f>X48-'Total Plan 1'!X48</f>
        <v>0</v>
      </c>
      <c r="BE48" s="49">
        <f>Y48-'Total Plan 1'!Y48</f>
        <v>0</v>
      </c>
      <c r="BF48" s="49">
        <f>Z48-'Total Plan 1'!Z48</f>
        <v>0</v>
      </c>
      <c r="BG48" s="49">
        <f>AA48-'Total Plan 1'!AA48</f>
        <v>0</v>
      </c>
      <c r="BH48" s="49">
        <f>AB48-'Total Plan 1'!AB48</f>
        <v>0</v>
      </c>
      <c r="BI48" s="49">
        <f>AC48-'Total Plan 1'!AC48</f>
        <v>0</v>
      </c>
      <c r="BJ48" s="49">
        <f>AD48-'Total Plan 1'!AD48</f>
        <v>0</v>
      </c>
      <c r="BK48" s="49">
        <f>AE48-'Total Plan 1'!AE48</f>
        <v>0</v>
      </c>
    </row>
    <row r="49" spans="1:63">
      <c r="A49" s="17">
        <v>61</v>
      </c>
      <c r="B49" s="18">
        <f>'[1]GMRTA Life+TPD'!C50</f>
        <v>14.34</v>
      </c>
      <c r="C49" s="18">
        <f>'[1]GMRTA Life+TPD'!D50</f>
        <v>28.68</v>
      </c>
      <c r="D49" s="18">
        <f>'[1]GMRTA Life+TPD'!E50</f>
        <v>44.11</v>
      </c>
      <c r="E49" s="18">
        <f>'[1]GMRTA Life+TPD'!F50</f>
        <v>51.35</v>
      </c>
      <c r="F49" s="18">
        <f>'[1]GMRTA Life+TPD'!G50</f>
        <v>66.42</v>
      </c>
      <c r="G49" s="18">
        <f>'[1]GMRTA Life+TPD'!H50</f>
        <v>82.61</v>
      </c>
      <c r="H49" s="18">
        <f>'[1]GMRTA Life+TPD'!I50</f>
        <v>92.84</v>
      </c>
      <c r="I49" s="18">
        <f>'[1]GMRTA Life+TPD'!J50</f>
        <v>110.14</v>
      </c>
      <c r="J49" s="18">
        <f>'[1]GMRTA Life+TPD'!K50</f>
        <v>128.66999999999999</v>
      </c>
      <c r="K49" s="18">
        <f>'[1]GMRTA Life+TPD'!L50</f>
        <v>0</v>
      </c>
      <c r="L49" s="18">
        <f>'[1]GMRTA Life+TPD'!M50</f>
        <v>0</v>
      </c>
      <c r="M49" s="18">
        <f>'[1]GMRTA Life+TPD'!N50</f>
        <v>0</v>
      </c>
      <c r="N49" s="18">
        <f>'[1]GMRTA Life+TPD'!O50</f>
        <v>0</v>
      </c>
      <c r="O49" s="18">
        <f>'[1]GMRTA Life+TPD'!P50</f>
        <v>0</v>
      </c>
      <c r="P49" s="18">
        <f>'[1]GMRTA Life+TPD'!Q50</f>
        <v>0</v>
      </c>
      <c r="Q49" s="18">
        <f>'[1]GMRTA Life+TPD'!R50</f>
        <v>0</v>
      </c>
      <c r="R49" s="18">
        <f>'[1]GMRTA Life+TPD'!S50</f>
        <v>0</v>
      </c>
      <c r="S49" s="18">
        <f>'[1]GMRTA Life+TPD'!T50</f>
        <v>0</v>
      </c>
      <c r="T49" s="18">
        <f>'[1]GMRTA Life+TPD'!U50</f>
        <v>0</v>
      </c>
      <c r="U49" s="18">
        <f>'[1]GMRTA Life+TPD'!V50</f>
        <v>0</v>
      </c>
      <c r="V49" s="18">
        <f>'[1]GMRTA Life+TPD'!W50</f>
        <v>0</v>
      </c>
      <c r="W49" s="18">
        <f>'[1]GMRTA Life+TPD'!X50</f>
        <v>0</v>
      </c>
      <c r="X49" s="18">
        <f>'[1]GMRTA Life+TPD'!Y50</f>
        <v>0</v>
      </c>
      <c r="Y49" s="18">
        <f>'[1]GMRTA Life+TPD'!Z50</f>
        <v>0</v>
      </c>
      <c r="Z49" s="18">
        <f>'[1]GMRTA Life+TPD'!AA50</f>
        <v>0</v>
      </c>
      <c r="AA49" s="18">
        <f>'[1]GMRTA Life+TPD'!AB50</f>
        <v>0</v>
      </c>
      <c r="AB49" s="18">
        <f>'[1]GMRTA Life+TPD'!AC50</f>
        <v>0</v>
      </c>
      <c r="AC49" s="18">
        <f>'[1]GMRTA Life+TPD'!AD50</f>
        <v>0</v>
      </c>
      <c r="AD49" s="18">
        <f>'[1]GMRTA Life+TPD'!AE50</f>
        <v>0</v>
      </c>
      <c r="AE49" s="18">
        <f>'[1]GMRTA Life+TPD'!AF50</f>
        <v>0</v>
      </c>
      <c r="AG49" s="17">
        <v>61</v>
      </c>
      <c r="AH49" s="47">
        <f>B49-'Total Plan 1'!B49</f>
        <v>0</v>
      </c>
      <c r="AI49" s="47">
        <f>C49-'Total Plan 1'!C49</f>
        <v>0</v>
      </c>
      <c r="AJ49" s="47">
        <f>D49-'Total Plan 1'!D49</f>
        <v>0</v>
      </c>
      <c r="AK49" s="47">
        <f>E49-'Total Plan 1'!E49</f>
        <v>0</v>
      </c>
      <c r="AL49" s="47">
        <f>F49-'Total Plan 1'!F49</f>
        <v>0</v>
      </c>
      <c r="AM49" s="47">
        <f>G49-'Total Plan 1'!G49</f>
        <v>0</v>
      </c>
      <c r="AN49" s="47">
        <f>H49-'Total Plan 1'!H49</f>
        <v>0</v>
      </c>
      <c r="AO49" s="47">
        <f>I49-'Total Plan 1'!I49</f>
        <v>0</v>
      </c>
      <c r="AP49" s="47">
        <f>J49-'Total Plan 1'!J49</f>
        <v>0</v>
      </c>
      <c r="AQ49" s="47">
        <f>K49-'Total Plan 1'!K49</f>
        <v>0</v>
      </c>
      <c r="AR49" s="47">
        <f>L49-'Total Plan 1'!L49</f>
        <v>0</v>
      </c>
      <c r="AS49" s="47">
        <f>M49-'Total Plan 1'!M49</f>
        <v>0</v>
      </c>
      <c r="AT49" s="47">
        <f>N49-'Total Plan 1'!N49</f>
        <v>0</v>
      </c>
      <c r="AU49" s="47">
        <f>O49-'Total Plan 1'!O49</f>
        <v>0</v>
      </c>
      <c r="AV49" s="47">
        <f>P49-'Total Plan 1'!P49</f>
        <v>0</v>
      </c>
      <c r="AW49" s="47">
        <f>Q49-'Total Plan 1'!Q49</f>
        <v>0</v>
      </c>
      <c r="AX49" s="47">
        <f>R49-'Total Plan 1'!R49</f>
        <v>0</v>
      </c>
      <c r="AY49" s="47">
        <f>S49-'Total Plan 1'!S49</f>
        <v>0</v>
      </c>
      <c r="AZ49" s="47">
        <f>T49-'Total Plan 1'!T49</f>
        <v>0</v>
      </c>
      <c r="BA49" s="47">
        <f>U49-'Total Plan 1'!U49</f>
        <v>0</v>
      </c>
      <c r="BB49" s="47">
        <f>V49-'Total Plan 1'!V49</f>
        <v>0</v>
      </c>
      <c r="BC49" s="47">
        <f>W49-'Total Plan 1'!W49</f>
        <v>0</v>
      </c>
      <c r="BD49" s="47">
        <f>X49-'Total Plan 1'!X49</f>
        <v>0</v>
      </c>
      <c r="BE49" s="47">
        <f>Y49-'Total Plan 1'!Y49</f>
        <v>0</v>
      </c>
      <c r="BF49" s="47">
        <f>Z49-'Total Plan 1'!Z49</f>
        <v>0</v>
      </c>
      <c r="BG49" s="47">
        <f>AA49-'Total Plan 1'!AA49</f>
        <v>0</v>
      </c>
      <c r="BH49" s="47">
        <f>AB49-'Total Plan 1'!AB49</f>
        <v>0</v>
      </c>
      <c r="BI49" s="47">
        <f>AC49-'Total Plan 1'!AC49</f>
        <v>0</v>
      </c>
      <c r="BJ49" s="47">
        <f>AD49-'Total Plan 1'!AD49</f>
        <v>0</v>
      </c>
      <c r="BK49" s="47">
        <f>AE49-'Total Plan 1'!AE49</f>
        <v>0</v>
      </c>
    </row>
    <row r="50" spans="1:63">
      <c r="A50" s="19">
        <v>62</v>
      </c>
      <c r="B50" s="20">
        <f>'[1]GMRTA Life+TPD'!C51</f>
        <v>15.8</v>
      </c>
      <c r="C50" s="20">
        <f>'[1]GMRTA Life+TPD'!D51</f>
        <v>31.6</v>
      </c>
      <c r="D50" s="20">
        <f>'[1]GMRTA Life+TPD'!E51</f>
        <v>48.61</v>
      </c>
      <c r="E50" s="20">
        <f>'[1]GMRTA Life+TPD'!F51</f>
        <v>56.59</v>
      </c>
      <c r="F50" s="20">
        <f>'[1]GMRTA Life+TPD'!G51</f>
        <v>73.209999999999994</v>
      </c>
      <c r="G50" s="20">
        <f>'[1]GMRTA Life+TPD'!H51</f>
        <v>91.05</v>
      </c>
      <c r="H50" s="20">
        <f>'[1]GMRTA Life+TPD'!I51</f>
        <v>102.31</v>
      </c>
      <c r="I50" s="20">
        <f>'[1]GMRTA Life+TPD'!J51</f>
        <v>121.35</v>
      </c>
      <c r="J50" s="20">
        <f>'[1]GMRTA Life+TPD'!K51</f>
        <v>0</v>
      </c>
      <c r="K50" s="20">
        <f>'[1]GMRTA Life+TPD'!L51</f>
        <v>0</v>
      </c>
      <c r="L50" s="20">
        <f>'[1]GMRTA Life+TPD'!M51</f>
        <v>0</v>
      </c>
      <c r="M50" s="20">
        <f>'[1]GMRTA Life+TPD'!N51</f>
        <v>0</v>
      </c>
      <c r="N50" s="20">
        <f>'[1]GMRTA Life+TPD'!O51</f>
        <v>0</v>
      </c>
      <c r="O50" s="20">
        <f>'[1]GMRTA Life+TPD'!P51</f>
        <v>0</v>
      </c>
      <c r="P50" s="20">
        <f>'[1]GMRTA Life+TPD'!Q51</f>
        <v>0</v>
      </c>
      <c r="Q50" s="20">
        <f>'[1]GMRTA Life+TPD'!R51</f>
        <v>0</v>
      </c>
      <c r="R50" s="20">
        <f>'[1]GMRTA Life+TPD'!S51</f>
        <v>0</v>
      </c>
      <c r="S50" s="20">
        <f>'[1]GMRTA Life+TPD'!T51</f>
        <v>0</v>
      </c>
      <c r="T50" s="20">
        <f>'[1]GMRTA Life+TPD'!U51</f>
        <v>0</v>
      </c>
      <c r="U50" s="20">
        <f>'[1]GMRTA Life+TPD'!V51</f>
        <v>0</v>
      </c>
      <c r="V50" s="20">
        <f>'[1]GMRTA Life+TPD'!W51</f>
        <v>0</v>
      </c>
      <c r="W50" s="20">
        <f>'[1]GMRTA Life+TPD'!X51</f>
        <v>0</v>
      </c>
      <c r="X50" s="20">
        <f>'[1]GMRTA Life+TPD'!Y51</f>
        <v>0</v>
      </c>
      <c r="Y50" s="20">
        <f>'[1]GMRTA Life+TPD'!Z51</f>
        <v>0</v>
      </c>
      <c r="Z50" s="20">
        <f>'[1]GMRTA Life+TPD'!AA51</f>
        <v>0</v>
      </c>
      <c r="AA50" s="20">
        <f>'[1]GMRTA Life+TPD'!AB51</f>
        <v>0</v>
      </c>
      <c r="AB50" s="20">
        <f>'[1]GMRTA Life+TPD'!AC51</f>
        <v>0</v>
      </c>
      <c r="AC50" s="20">
        <f>'[1]GMRTA Life+TPD'!AD51</f>
        <v>0</v>
      </c>
      <c r="AD50" s="20">
        <f>'[1]GMRTA Life+TPD'!AE51</f>
        <v>0</v>
      </c>
      <c r="AE50" s="20">
        <f>'[1]GMRTA Life+TPD'!AF51</f>
        <v>0</v>
      </c>
      <c r="AG50" s="19">
        <v>62</v>
      </c>
      <c r="AH50" s="48">
        <f>B50-'Total Plan 1'!B50</f>
        <v>0</v>
      </c>
      <c r="AI50" s="48">
        <f>C50-'Total Plan 1'!C50</f>
        <v>0</v>
      </c>
      <c r="AJ50" s="48">
        <f>D50-'Total Plan 1'!D50</f>
        <v>0</v>
      </c>
      <c r="AK50" s="48">
        <f>E50-'Total Plan 1'!E50</f>
        <v>0</v>
      </c>
      <c r="AL50" s="48">
        <f>F50-'Total Plan 1'!F50</f>
        <v>0</v>
      </c>
      <c r="AM50" s="48">
        <f>G50-'Total Plan 1'!G50</f>
        <v>0</v>
      </c>
      <c r="AN50" s="48">
        <f>H50-'Total Plan 1'!H50</f>
        <v>0</v>
      </c>
      <c r="AO50" s="48">
        <f>I50-'Total Plan 1'!I50</f>
        <v>0</v>
      </c>
      <c r="AP50" s="48">
        <f>J50-'Total Plan 1'!J50</f>
        <v>0</v>
      </c>
      <c r="AQ50" s="48">
        <f>K50-'Total Plan 1'!K50</f>
        <v>0</v>
      </c>
      <c r="AR50" s="48">
        <f>L50-'Total Plan 1'!L50</f>
        <v>0</v>
      </c>
      <c r="AS50" s="48">
        <f>M50-'Total Plan 1'!M50</f>
        <v>0</v>
      </c>
      <c r="AT50" s="48">
        <f>N50-'Total Plan 1'!N50</f>
        <v>0</v>
      </c>
      <c r="AU50" s="48">
        <f>O50-'Total Plan 1'!O50</f>
        <v>0</v>
      </c>
      <c r="AV50" s="48">
        <f>P50-'Total Plan 1'!P50</f>
        <v>0</v>
      </c>
      <c r="AW50" s="48">
        <f>Q50-'Total Plan 1'!Q50</f>
        <v>0</v>
      </c>
      <c r="AX50" s="48">
        <f>R50-'Total Plan 1'!R50</f>
        <v>0</v>
      </c>
      <c r="AY50" s="48">
        <f>S50-'Total Plan 1'!S50</f>
        <v>0</v>
      </c>
      <c r="AZ50" s="48">
        <f>T50-'Total Plan 1'!T50</f>
        <v>0</v>
      </c>
      <c r="BA50" s="48">
        <f>U50-'Total Plan 1'!U50</f>
        <v>0</v>
      </c>
      <c r="BB50" s="48">
        <f>V50-'Total Plan 1'!V50</f>
        <v>0</v>
      </c>
      <c r="BC50" s="48">
        <f>W50-'Total Plan 1'!W50</f>
        <v>0</v>
      </c>
      <c r="BD50" s="48">
        <f>X50-'Total Plan 1'!X50</f>
        <v>0</v>
      </c>
      <c r="BE50" s="48">
        <f>Y50-'Total Plan 1'!Y50</f>
        <v>0</v>
      </c>
      <c r="BF50" s="48">
        <f>Z50-'Total Plan 1'!Z50</f>
        <v>0</v>
      </c>
      <c r="BG50" s="48">
        <f>AA50-'Total Plan 1'!AA50</f>
        <v>0</v>
      </c>
      <c r="BH50" s="48">
        <f>AB50-'Total Plan 1'!AB50</f>
        <v>0</v>
      </c>
      <c r="BI50" s="48">
        <f>AC50-'Total Plan 1'!AC50</f>
        <v>0</v>
      </c>
      <c r="BJ50" s="48">
        <f>AD50-'Total Plan 1'!AD50</f>
        <v>0</v>
      </c>
      <c r="BK50" s="48">
        <f>AE50-'Total Plan 1'!AE50</f>
        <v>0</v>
      </c>
    </row>
    <row r="51" spans="1:63">
      <c r="A51" s="19">
        <v>63</v>
      </c>
      <c r="B51" s="20">
        <f>'[1]GMRTA Life+TPD'!C52</f>
        <v>17.440000000000001</v>
      </c>
      <c r="C51" s="20">
        <f>'[1]GMRTA Life+TPD'!D52</f>
        <v>34.89</v>
      </c>
      <c r="D51" s="20">
        <f>'[1]GMRTA Life+TPD'!E52</f>
        <v>53.67</v>
      </c>
      <c r="E51" s="20">
        <f>'[1]GMRTA Life+TPD'!F52</f>
        <v>62.48</v>
      </c>
      <c r="F51" s="20">
        <f>'[1]GMRTA Life+TPD'!G52</f>
        <v>80.819999999999993</v>
      </c>
      <c r="G51" s="20">
        <f>'[1]GMRTA Life+TPD'!H52</f>
        <v>100.5</v>
      </c>
      <c r="H51" s="20">
        <f>'[1]GMRTA Life+TPD'!I52</f>
        <v>112.9</v>
      </c>
      <c r="I51" s="20">
        <f>'[1]GMRTA Life+TPD'!J52</f>
        <v>0</v>
      </c>
      <c r="J51" s="20">
        <f>'[1]GMRTA Life+TPD'!K52</f>
        <v>0</v>
      </c>
      <c r="K51" s="20">
        <f>'[1]GMRTA Life+TPD'!L52</f>
        <v>0</v>
      </c>
      <c r="L51" s="20">
        <f>'[1]GMRTA Life+TPD'!M52</f>
        <v>0</v>
      </c>
      <c r="M51" s="20">
        <f>'[1]GMRTA Life+TPD'!N52</f>
        <v>0</v>
      </c>
      <c r="N51" s="20">
        <f>'[1]GMRTA Life+TPD'!O52</f>
        <v>0</v>
      </c>
      <c r="O51" s="20">
        <f>'[1]GMRTA Life+TPD'!P52</f>
        <v>0</v>
      </c>
      <c r="P51" s="20">
        <f>'[1]GMRTA Life+TPD'!Q52</f>
        <v>0</v>
      </c>
      <c r="Q51" s="20">
        <f>'[1]GMRTA Life+TPD'!R52</f>
        <v>0</v>
      </c>
      <c r="R51" s="20">
        <f>'[1]GMRTA Life+TPD'!S52</f>
        <v>0</v>
      </c>
      <c r="S51" s="20">
        <f>'[1]GMRTA Life+TPD'!T52</f>
        <v>0</v>
      </c>
      <c r="T51" s="20">
        <f>'[1]GMRTA Life+TPD'!U52</f>
        <v>0</v>
      </c>
      <c r="U51" s="20">
        <f>'[1]GMRTA Life+TPD'!V52</f>
        <v>0</v>
      </c>
      <c r="V51" s="20">
        <f>'[1]GMRTA Life+TPD'!W52</f>
        <v>0</v>
      </c>
      <c r="W51" s="20">
        <f>'[1]GMRTA Life+TPD'!X52</f>
        <v>0</v>
      </c>
      <c r="X51" s="20">
        <f>'[1]GMRTA Life+TPD'!Y52</f>
        <v>0</v>
      </c>
      <c r="Y51" s="20">
        <f>'[1]GMRTA Life+TPD'!Z52</f>
        <v>0</v>
      </c>
      <c r="Z51" s="20">
        <f>'[1]GMRTA Life+TPD'!AA52</f>
        <v>0</v>
      </c>
      <c r="AA51" s="20">
        <f>'[1]GMRTA Life+TPD'!AB52</f>
        <v>0</v>
      </c>
      <c r="AB51" s="20">
        <f>'[1]GMRTA Life+TPD'!AC52</f>
        <v>0</v>
      </c>
      <c r="AC51" s="20">
        <f>'[1]GMRTA Life+TPD'!AD52</f>
        <v>0</v>
      </c>
      <c r="AD51" s="20">
        <f>'[1]GMRTA Life+TPD'!AE52</f>
        <v>0</v>
      </c>
      <c r="AE51" s="20">
        <f>'[1]GMRTA Life+TPD'!AF52</f>
        <v>0</v>
      </c>
      <c r="AG51" s="19">
        <v>63</v>
      </c>
      <c r="AH51" s="48">
        <f>B51-'Total Plan 1'!B51</f>
        <v>0</v>
      </c>
      <c r="AI51" s="48">
        <f>C51-'Total Plan 1'!C51</f>
        <v>0</v>
      </c>
      <c r="AJ51" s="48">
        <f>D51-'Total Plan 1'!D51</f>
        <v>0</v>
      </c>
      <c r="AK51" s="48">
        <f>E51-'Total Plan 1'!E51</f>
        <v>0</v>
      </c>
      <c r="AL51" s="48">
        <f>F51-'Total Plan 1'!F51</f>
        <v>0</v>
      </c>
      <c r="AM51" s="48">
        <f>G51-'Total Plan 1'!G51</f>
        <v>0</v>
      </c>
      <c r="AN51" s="48">
        <f>H51-'Total Plan 1'!H51</f>
        <v>0</v>
      </c>
      <c r="AO51" s="48">
        <f>I51-'Total Plan 1'!I51</f>
        <v>0</v>
      </c>
      <c r="AP51" s="48">
        <f>J51-'Total Plan 1'!J51</f>
        <v>0</v>
      </c>
      <c r="AQ51" s="48">
        <f>K51-'Total Plan 1'!K51</f>
        <v>0</v>
      </c>
      <c r="AR51" s="48">
        <f>L51-'Total Plan 1'!L51</f>
        <v>0</v>
      </c>
      <c r="AS51" s="48">
        <f>M51-'Total Plan 1'!M51</f>
        <v>0</v>
      </c>
      <c r="AT51" s="48">
        <f>N51-'Total Plan 1'!N51</f>
        <v>0</v>
      </c>
      <c r="AU51" s="48">
        <f>O51-'Total Plan 1'!O51</f>
        <v>0</v>
      </c>
      <c r="AV51" s="48">
        <f>P51-'Total Plan 1'!P51</f>
        <v>0</v>
      </c>
      <c r="AW51" s="48">
        <f>Q51-'Total Plan 1'!Q51</f>
        <v>0</v>
      </c>
      <c r="AX51" s="48">
        <f>R51-'Total Plan 1'!R51</f>
        <v>0</v>
      </c>
      <c r="AY51" s="48">
        <f>S51-'Total Plan 1'!S51</f>
        <v>0</v>
      </c>
      <c r="AZ51" s="48">
        <f>T51-'Total Plan 1'!T51</f>
        <v>0</v>
      </c>
      <c r="BA51" s="48">
        <f>U51-'Total Plan 1'!U51</f>
        <v>0</v>
      </c>
      <c r="BB51" s="48">
        <f>V51-'Total Plan 1'!V51</f>
        <v>0</v>
      </c>
      <c r="BC51" s="48">
        <f>W51-'Total Plan 1'!W51</f>
        <v>0</v>
      </c>
      <c r="BD51" s="48">
        <f>X51-'Total Plan 1'!X51</f>
        <v>0</v>
      </c>
      <c r="BE51" s="48">
        <f>Y51-'Total Plan 1'!Y51</f>
        <v>0</v>
      </c>
      <c r="BF51" s="48">
        <f>Z51-'Total Plan 1'!Z51</f>
        <v>0</v>
      </c>
      <c r="BG51" s="48">
        <f>AA51-'Total Plan 1'!AA51</f>
        <v>0</v>
      </c>
      <c r="BH51" s="48">
        <f>AB51-'Total Plan 1'!AB51</f>
        <v>0</v>
      </c>
      <c r="BI51" s="48">
        <f>AC51-'Total Plan 1'!AC51</f>
        <v>0</v>
      </c>
      <c r="BJ51" s="48">
        <f>AD51-'Total Plan 1'!AD51</f>
        <v>0</v>
      </c>
      <c r="BK51" s="48">
        <f>AE51-'Total Plan 1'!AE51</f>
        <v>0</v>
      </c>
    </row>
    <row r="52" spans="1:63">
      <c r="A52" s="19">
        <v>64</v>
      </c>
      <c r="B52" s="20">
        <f>'[1]GMRTA Life+TPD'!C53</f>
        <v>19.29</v>
      </c>
      <c r="C52" s="20">
        <f>'[1]GMRTA Life+TPD'!D53</f>
        <v>38.6</v>
      </c>
      <c r="D52" s="20">
        <f>'[1]GMRTA Life+TPD'!E53</f>
        <v>59.36</v>
      </c>
      <c r="E52" s="20">
        <f>'[1]GMRTA Life+TPD'!F53</f>
        <v>69.099999999999994</v>
      </c>
      <c r="F52" s="20">
        <f>'[1]GMRTA Life+TPD'!G53</f>
        <v>89.36</v>
      </c>
      <c r="G52" s="20">
        <f>'[1]GMRTA Life+TPD'!H53</f>
        <v>111.08</v>
      </c>
      <c r="H52" s="20">
        <f>'[1]GMRTA Life+TPD'!I53</f>
        <v>0</v>
      </c>
      <c r="I52" s="20">
        <f>'[1]GMRTA Life+TPD'!J53</f>
        <v>0</v>
      </c>
      <c r="J52" s="20">
        <f>'[1]GMRTA Life+TPD'!K53</f>
        <v>0</v>
      </c>
      <c r="K52" s="20">
        <f>'[1]GMRTA Life+TPD'!L53</f>
        <v>0</v>
      </c>
      <c r="L52" s="20">
        <f>'[1]GMRTA Life+TPD'!M53</f>
        <v>0</v>
      </c>
      <c r="M52" s="20">
        <f>'[1]GMRTA Life+TPD'!N53</f>
        <v>0</v>
      </c>
      <c r="N52" s="20">
        <f>'[1]GMRTA Life+TPD'!O53</f>
        <v>0</v>
      </c>
      <c r="O52" s="20">
        <f>'[1]GMRTA Life+TPD'!P53</f>
        <v>0</v>
      </c>
      <c r="P52" s="20">
        <f>'[1]GMRTA Life+TPD'!Q53</f>
        <v>0</v>
      </c>
      <c r="Q52" s="20">
        <f>'[1]GMRTA Life+TPD'!R53</f>
        <v>0</v>
      </c>
      <c r="R52" s="20">
        <f>'[1]GMRTA Life+TPD'!S53</f>
        <v>0</v>
      </c>
      <c r="S52" s="20">
        <f>'[1]GMRTA Life+TPD'!T53</f>
        <v>0</v>
      </c>
      <c r="T52" s="20">
        <f>'[1]GMRTA Life+TPD'!U53</f>
        <v>0</v>
      </c>
      <c r="U52" s="20">
        <f>'[1]GMRTA Life+TPD'!V53</f>
        <v>0</v>
      </c>
      <c r="V52" s="20">
        <f>'[1]GMRTA Life+TPD'!W53</f>
        <v>0</v>
      </c>
      <c r="W52" s="20">
        <f>'[1]GMRTA Life+TPD'!X53</f>
        <v>0</v>
      </c>
      <c r="X52" s="20">
        <f>'[1]GMRTA Life+TPD'!Y53</f>
        <v>0</v>
      </c>
      <c r="Y52" s="20">
        <f>'[1]GMRTA Life+TPD'!Z53</f>
        <v>0</v>
      </c>
      <c r="Z52" s="20">
        <f>'[1]GMRTA Life+TPD'!AA53</f>
        <v>0</v>
      </c>
      <c r="AA52" s="20">
        <f>'[1]GMRTA Life+TPD'!AB53</f>
        <v>0</v>
      </c>
      <c r="AB52" s="20">
        <f>'[1]GMRTA Life+TPD'!AC53</f>
        <v>0</v>
      </c>
      <c r="AC52" s="20">
        <f>'[1]GMRTA Life+TPD'!AD53</f>
        <v>0</v>
      </c>
      <c r="AD52" s="20">
        <f>'[1]GMRTA Life+TPD'!AE53</f>
        <v>0</v>
      </c>
      <c r="AE52" s="20">
        <f>'[1]GMRTA Life+TPD'!AF53</f>
        <v>0</v>
      </c>
      <c r="AG52" s="19">
        <v>64</v>
      </c>
      <c r="AH52" s="48">
        <f>B52-'Total Plan 1'!B52</f>
        <v>0</v>
      </c>
      <c r="AI52" s="48">
        <f>C52-'Total Plan 1'!C52</f>
        <v>0</v>
      </c>
      <c r="AJ52" s="48">
        <f>D52-'Total Plan 1'!D52</f>
        <v>0</v>
      </c>
      <c r="AK52" s="48">
        <f>E52-'Total Plan 1'!E52</f>
        <v>0</v>
      </c>
      <c r="AL52" s="48">
        <f>F52-'Total Plan 1'!F52</f>
        <v>0</v>
      </c>
      <c r="AM52" s="48">
        <f>G52-'Total Plan 1'!G52</f>
        <v>0</v>
      </c>
      <c r="AN52" s="48">
        <f>H52-'Total Plan 1'!H52</f>
        <v>0</v>
      </c>
      <c r="AO52" s="48">
        <f>I52-'Total Plan 1'!I52</f>
        <v>0</v>
      </c>
      <c r="AP52" s="48">
        <f>J52-'Total Plan 1'!J52</f>
        <v>0</v>
      </c>
      <c r="AQ52" s="48">
        <f>K52-'Total Plan 1'!K52</f>
        <v>0</v>
      </c>
      <c r="AR52" s="48">
        <f>L52-'Total Plan 1'!L52</f>
        <v>0</v>
      </c>
      <c r="AS52" s="48">
        <f>M52-'Total Plan 1'!M52</f>
        <v>0</v>
      </c>
      <c r="AT52" s="48">
        <f>N52-'Total Plan 1'!N52</f>
        <v>0</v>
      </c>
      <c r="AU52" s="48">
        <f>O52-'Total Plan 1'!O52</f>
        <v>0</v>
      </c>
      <c r="AV52" s="48">
        <f>P52-'Total Plan 1'!P52</f>
        <v>0</v>
      </c>
      <c r="AW52" s="48">
        <f>Q52-'Total Plan 1'!Q52</f>
        <v>0</v>
      </c>
      <c r="AX52" s="48">
        <f>R52-'Total Plan 1'!R52</f>
        <v>0</v>
      </c>
      <c r="AY52" s="48">
        <f>S52-'Total Plan 1'!S52</f>
        <v>0</v>
      </c>
      <c r="AZ52" s="48">
        <f>T52-'Total Plan 1'!T52</f>
        <v>0</v>
      </c>
      <c r="BA52" s="48">
        <f>U52-'Total Plan 1'!U52</f>
        <v>0</v>
      </c>
      <c r="BB52" s="48">
        <f>V52-'Total Plan 1'!V52</f>
        <v>0</v>
      </c>
      <c r="BC52" s="48">
        <f>W52-'Total Plan 1'!W52</f>
        <v>0</v>
      </c>
      <c r="BD52" s="48">
        <f>X52-'Total Plan 1'!X52</f>
        <v>0</v>
      </c>
      <c r="BE52" s="48">
        <f>Y52-'Total Plan 1'!Y52</f>
        <v>0</v>
      </c>
      <c r="BF52" s="48">
        <f>Z52-'Total Plan 1'!Z52</f>
        <v>0</v>
      </c>
      <c r="BG52" s="48">
        <f>AA52-'Total Plan 1'!AA52</f>
        <v>0</v>
      </c>
      <c r="BH52" s="48">
        <f>AB52-'Total Plan 1'!AB52</f>
        <v>0</v>
      </c>
      <c r="BI52" s="48">
        <f>AC52-'Total Plan 1'!AC52</f>
        <v>0</v>
      </c>
      <c r="BJ52" s="48">
        <f>AD52-'Total Plan 1'!AD52</f>
        <v>0</v>
      </c>
      <c r="BK52" s="48">
        <f>AE52-'Total Plan 1'!AE52</f>
        <v>0</v>
      </c>
    </row>
    <row r="53" spans="1:63">
      <c r="A53" s="21">
        <v>65</v>
      </c>
      <c r="B53" s="22">
        <f>'[1]GMRTA Life+TPD'!C54</f>
        <v>21.38</v>
      </c>
      <c r="C53" s="22">
        <f>'[1]GMRTA Life+TPD'!D54</f>
        <v>42.77</v>
      </c>
      <c r="D53" s="22">
        <f>'[1]GMRTA Life+TPD'!E54</f>
        <v>65.760000000000005</v>
      </c>
      <c r="E53" s="22">
        <f>'[1]GMRTA Life+TPD'!F54</f>
        <v>76.53</v>
      </c>
      <c r="F53" s="22">
        <f>'[1]GMRTA Life+TPD'!G54</f>
        <v>98.93</v>
      </c>
      <c r="G53" s="22">
        <f>'[1]GMRTA Life+TPD'!H54</f>
        <v>0</v>
      </c>
      <c r="H53" s="22">
        <f>'[1]GMRTA Life+TPD'!I54</f>
        <v>0</v>
      </c>
      <c r="I53" s="22">
        <f>'[1]GMRTA Life+TPD'!J54</f>
        <v>0</v>
      </c>
      <c r="J53" s="22">
        <f>'[1]GMRTA Life+TPD'!K54</f>
        <v>0</v>
      </c>
      <c r="K53" s="22">
        <f>'[1]GMRTA Life+TPD'!L54</f>
        <v>0</v>
      </c>
      <c r="L53" s="22">
        <f>'[1]GMRTA Life+TPD'!M54</f>
        <v>0</v>
      </c>
      <c r="M53" s="22">
        <f>'[1]GMRTA Life+TPD'!N54</f>
        <v>0</v>
      </c>
      <c r="N53" s="22">
        <f>'[1]GMRTA Life+TPD'!O54</f>
        <v>0</v>
      </c>
      <c r="O53" s="22">
        <f>'[1]GMRTA Life+TPD'!P54</f>
        <v>0</v>
      </c>
      <c r="P53" s="22">
        <f>'[1]GMRTA Life+TPD'!Q54</f>
        <v>0</v>
      </c>
      <c r="Q53" s="22">
        <f>'[1]GMRTA Life+TPD'!R54</f>
        <v>0</v>
      </c>
      <c r="R53" s="22">
        <f>'[1]GMRTA Life+TPD'!S54</f>
        <v>0</v>
      </c>
      <c r="S53" s="22">
        <f>'[1]GMRTA Life+TPD'!T54</f>
        <v>0</v>
      </c>
      <c r="T53" s="22">
        <f>'[1]GMRTA Life+TPD'!U54</f>
        <v>0</v>
      </c>
      <c r="U53" s="22">
        <f>'[1]GMRTA Life+TPD'!V54</f>
        <v>0</v>
      </c>
      <c r="V53" s="22">
        <f>'[1]GMRTA Life+TPD'!W54</f>
        <v>0</v>
      </c>
      <c r="W53" s="22">
        <f>'[1]GMRTA Life+TPD'!X54</f>
        <v>0</v>
      </c>
      <c r="X53" s="22">
        <f>'[1]GMRTA Life+TPD'!Y54</f>
        <v>0</v>
      </c>
      <c r="Y53" s="22">
        <f>'[1]GMRTA Life+TPD'!Z54</f>
        <v>0</v>
      </c>
      <c r="Z53" s="22">
        <f>'[1]GMRTA Life+TPD'!AA54</f>
        <v>0</v>
      </c>
      <c r="AA53" s="22">
        <f>'[1]GMRTA Life+TPD'!AB54</f>
        <v>0</v>
      </c>
      <c r="AB53" s="22">
        <f>'[1]GMRTA Life+TPD'!AC54</f>
        <v>0</v>
      </c>
      <c r="AC53" s="22">
        <f>'[1]GMRTA Life+TPD'!AD54</f>
        <v>0</v>
      </c>
      <c r="AD53" s="22">
        <f>'[1]GMRTA Life+TPD'!AE54</f>
        <v>0</v>
      </c>
      <c r="AE53" s="22">
        <f>'[1]GMRTA Life+TPD'!AF54</f>
        <v>0</v>
      </c>
      <c r="AG53" s="21">
        <v>65</v>
      </c>
      <c r="AH53" s="49">
        <f>B53-'Total Plan 1'!B53</f>
        <v>0</v>
      </c>
      <c r="AI53" s="49">
        <f>C53-'Total Plan 1'!C53</f>
        <v>0</v>
      </c>
      <c r="AJ53" s="49">
        <f>D53-'Total Plan 1'!D53</f>
        <v>0</v>
      </c>
      <c r="AK53" s="49">
        <f>E53-'Total Plan 1'!E53</f>
        <v>0</v>
      </c>
      <c r="AL53" s="49">
        <f>F53-'Total Plan 1'!F53</f>
        <v>0</v>
      </c>
      <c r="AM53" s="49">
        <f>G53-'Total Plan 1'!G53</f>
        <v>0</v>
      </c>
      <c r="AN53" s="49">
        <f>H53-'Total Plan 1'!H53</f>
        <v>0</v>
      </c>
      <c r="AO53" s="49">
        <f>I53-'Total Plan 1'!I53</f>
        <v>0</v>
      </c>
      <c r="AP53" s="49">
        <f>J53-'Total Plan 1'!J53</f>
        <v>0</v>
      </c>
      <c r="AQ53" s="49">
        <f>K53-'Total Plan 1'!K53</f>
        <v>0</v>
      </c>
      <c r="AR53" s="49">
        <f>L53-'Total Plan 1'!L53</f>
        <v>0</v>
      </c>
      <c r="AS53" s="49">
        <f>M53-'Total Plan 1'!M53</f>
        <v>0</v>
      </c>
      <c r="AT53" s="49">
        <f>N53-'Total Plan 1'!N53</f>
        <v>0</v>
      </c>
      <c r="AU53" s="49">
        <f>O53-'Total Plan 1'!O53</f>
        <v>0</v>
      </c>
      <c r="AV53" s="49">
        <f>P53-'Total Plan 1'!P53</f>
        <v>0</v>
      </c>
      <c r="AW53" s="49">
        <f>Q53-'Total Plan 1'!Q53</f>
        <v>0</v>
      </c>
      <c r="AX53" s="49">
        <f>R53-'Total Plan 1'!R53</f>
        <v>0</v>
      </c>
      <c r="AY53" s="49">
        <f>S53-'Total Plan 1'!S53</f>
        <v>0</v>
      </c>
      <c r="AZ53" s="49">
        <f>T53-'Total Plan 1'!T53</f>
        <v>0</v>
      </c>
      <c r="BA53" s="49">
        <f>U53-'Total Plan 1'!U53</f>
        <v>0</v>
      </c>
      <c r="BB53" s="49">
        <f>V53-'Total Plan 1'!V53</f>
        <v>0</v>
      </c>
      <c r="BC53" s="49">
        <f>W53-'Total Plan 1'!W53</f>
        <v>0</v>
      </c>
      <c r="BD53" s="49">
        <f>X53-'Total Plan 1'!X53</f>
        <v>0</v>
      </c>
      <c r="BE53" s="49">
        <f>Y53-'Total Plan 1'!Y53</f>
        <v>0</v>
      </c>
      <c r="BF53" s="49">
        <f>Z53-'Total Plan 1'!Z53</f>
        <v>0</v>
      </c>
      <c r="BG53" s="49">
        <f>AA53-'Total Plan 1'!AA53</f>
        <v>0</v>
      </c>
      <c r="BH53" s="49">
        <f>AB53-'Total Plan 1'!AB53</f>
        <v>0</v>
      </c>
      <c r="BI53" s="49">
        <f>AC53-'Total Plan 1'!AC53</f>
        <v>0</v>
      </c>
      <c r="BJ53" s="49">
        <f>AD53-'Total Plan 1'!AD53</f>
        <v>0</v>
      </c>
      <c r="BK53" s="49">
        <f>AE53-'Total Plan 1'!AE53</f>
        <v>0</v>
      </c>
    </row>
    <row r="54" spans="1:6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1:63" ht="29.25">
      <c r="A55" s="26"/>
      <c r="B55" s="23"/>
      <c r="C55" s="25"/>
      <c r="D55" s="25"/>
      <c r="E55" s="25"/>
      <c r="F55" s="25"/>
      <c r="G55" s="23"/>
      <c r="H55" s="24"/>
      <c r="I55" s="24"/>
      <c r="J55" s="24"/>
      <c r="K55" s="24"/>
      <c r="L55" s="24"/>
      <c r="M55" s="24"/>
      <c r="N55" s="24"/>
      <c r="O55" s="25"/>
      <c r="P55" s="25"/>
      <c r="Q55" s="25"/>
      <c r="R55" s="25"/>
      <c r="S55" s="25"/>
      <c r="T55" s="25"/>
      <c r="U55" s="25"/>
      <c r="V55" s="23"/>
      <c r="W55" s="24"/>
      <c r="X55" s="24"/>
      <c r="Y55" s="24"/>
      <c r="Z55" s="24"/>
      <c r="AA55" s="25"/>
      <c r="AB55" s="23"/>
      <c r="AC55" s="23"/>
      <c r="AD55" s="23"/>
      <c r="AE55" s="23"/>
      <c r="AG55" s="26"/>
      <c r="AH55" s="23"/>
      <c r="AI55" s="25"/>
      <c r="AJ55" s="25"/>
      <c r="AK55" s="25"/>
      <c r="AL55" s="25"/>
      <c r="AM55" s="23"/>
      <c r="AN55" s="24"/>
      <c r="AO55" s="24"/>
      <c r="AP55" s="24"/>
      <c r="AQ55" s="24"/>
      <c r="AR55" s="24"/>
      <c r="AS55" s="24"/>
      <c r="AT55" s="24"/>
      <c r="AU55" s="25"/>
      <c r="AV55" s="25"/>
      <c r="AW55" s="25"/>
      <c r="AX55" s="25"/>
      <c r="AY55" s="25"/>
      <c r="AZ55" s="25"/>
      <c r="BA55" s="25"/>
      <c r="BB55" s="23"/>
      <c r="BC55" s="24"/>
      <c r="BD55" s="24"/>
      <c r="BE55" s="24"/>
      <c r="BF55" s="24"/>
      <c r="BG55" s="25"/>
      <c r="BH55" s="23"/>
      <c r="BI55" s="23"/>
      <c r="BJ55" s="23"/>
      <c r="BK55" s="23"/>
    </row>
    <row r="56" spans="1:63" ht="29.25">
      <c r="A56" s="26"/>
      <c r="B56" s="4"/>
      <c r="C56" s="6"/>
      <c r="D56" s="4"/>
      <c r="E56" s="6"/>
      <c r="F56" s="6"/>
      <c r="G56" s="6"/>
      <c r="H56" s="6"/>
      <c r="I56" s="6"/>
      <c r="J56" s="6"/>
      <c r="K56" s="6"/>
      <c r="L56" s="6"/>
      <c r="M56" s="5"/>
      <c r="N56" s="5"/>
      <c r="O56" s="5"/>
      <c r="P56" s="5"/>
      <c r="Q56" s="6"/>
      <c r="R56" s="6"/>
      <c r="S56" s="4"/>
      <c r="T56" s="6"/>
      <c r="U56" s="6"/>
      <c r="V56" s="6"/>
      <c r="W56" s="6"/>
      <c r="X56" s="6"/>
      <c r="Y56" s="6"/>
      <c r="Z56" s="6"/>
      <c r="AA56" s="7"/>
      <c r="AB56" s="8"/>
      <c r="AC56" s="8"/>
      <c r="AD56" s="8"/>
      <c r="AE56" s="8"/>
      <c r="AG56" s="26"/>
      <c r="AH56" s="4"/>
      <c r="AI56" s="6"/>
      <c r="AJ56" s="4"/>
      <c r="AK56" s="6"/>
      <c r="AL56" s="6"/>
      <c r="AM56" s="6"/>
      <c r="AN56" s="6"/>
      <c r="AO56" s="6"/>
      <c r="AP56" s="6"/>
      <c r="AQ56" s="6"/>
      <c r="AR56" s="6"/>
      <c r="AS56" s="5"/>
      <c r="AT56" s="5"/>
      <c r="AU56" s="5"/>
      <c r="AV56" s="5"/>
      <c r="AW56" s="6"/>
      <c r="AX56" s="6"/>
      <c r="AY56" s="4"/>
      <c r="AZ56" s="6"/>
      <c r="BA56" s="6"/>
      <c r="BB56" s="6"/>
      <c r="BC56" s="6"/>
      <c r="BD56" s="6"/>
      <c r="BE56" s="6"/>
      <c r="BF56" s="6"/>
      <c r="BG56" s="7"/>
      <c r="BH56" s="8"/>
      <c r="BI56" s="8"/>
      <c r="BJ56" s="8"/>
      <c r="BK56" s="8"/>
    </row>
    <row r="57" spans="1:63" ht="29.25">
      <c r="A57" s="26" t="s">
        <v>14</v>
      </c>
      <c r="B57" s="9"/>
      <c r="C57" s="9"/>
      <c r="D57" s="9"/>
      <c r="E57" s="9"/>
      <c r="F57" s="9"/>
      <c r="G57" s="9"/>
      <c r="H57" s="10"/>
      <c r="I57" s="11"/>
      <c r="J57" s="9"/>
      <c r="K57" s="10"/>
      <c r="L57" s="10"/>
      <c r="M57" s="12"/>
      <c r="N57" s="9"/>
      <c r="O57" s="9"/>
      <c r="P57" s="9"/>
      <c r="Q57" s="10"/>
      <c r="R57" s="13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G57" s="26" t="s">
        <v>14</v>
      </c>
      <c r="AH57" s="9"/>
      <c r="AI57" s="9"/>
      <c r="AJ57" s="9"/>
      <c r="AK57" s="9"/>
      <c r="AL57" s="9"/>
      <c r="AM57" s="9"/>
      <c r="AN57" s="10"/>
      <c r="AO57" s="11"/>
      <c r="AP57" s="9"/>
      <c r="AQ57" s="10"/>
      <c r="AR57" s="10"/>
      <c r="AS57" s="12"/>
      <c r="AT57" s="9"/>
      <c r="AU57" s="9"/>
      <c r="AV57" s="9"/>
      <c r="AW57" s="10"/>
      <c r="AX57" s="13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</row>
    <row r="58" spans="1:63" ht="47.25">
      <c r="A58" s="27" t="s">
        <v>13</v>
      </c>
      <c r="B58" s="14">
        <v>1</v>
      </c>
      <c r="C58" s="14">
        <v>2</v>
      </c>
      <c r="D58" s="14">
        <v>3</v>
      </c>
      <c r="E58" s="14">
        <v>4</v>
      </c>
      <c r="F58" s="14">
        <v>5</v>
      </c>
      <c r="G58" s="14">
        <v>6</v>
      </c>
      <c r="H58" s="14">
        <v>7</v>
      </c>
      <c r="I58" s="14">
        <v>8</v>
      </c>
      <c r="J58" s="14">
        <v>9</v>
      </c>
      <c r="K58" s="14">
        <v>10</v>
      </c>
      <c r="L58" s="14">
        <v>11</v>
      </c>
      <c r="M58" s="14">
        <v>12</v>
      </c>
      <c r="N58" s="14">
        <v>13</v>
      </c>
      <c r="O58" s="14">
        <v>14</v>
      </c>
      <c r="P58" s="14">
        <v>15</v>
      </c>
      <c r="Q58" s="14">
        <v>16</v>
      </c>
      <c r="R58" s="14">
        <v>17</v>
      </c>
      <c r="S58" s="14">
        <v>18</v>
      </c>
      <c r="T58" s="14">
        <v>19</v>
      </c>
      <c r="U58" s="14">
        <v>20</v>
      </c>
      <c r="V58" s="14">
        <v>21</v>
      </c>
      <c r="W58" s="14">
        <v>22</v>
      </c>
      <c r="X58" s="14">
        <v>23</v>
      </c>
      <c r="Y58" s="14">
        <v>24</v>
      </c>
      <c r="Z58" s="14">
        <v>25</v>
      </c>
      <c r="AA58" s="14">
        <v>26</v>
      </c>
      <c r="AB58" s="14">
        <v>27</v>
      </c>
      <c r="AC58" s="14">
        <v>28</v>
      </c>
      <c r="AD58" s="14">
        <v>29</v>
      </c>
      <c r="AE58" s="14">
        <v>30</v>
      </c>
      <c r="AG58" s="27" t="s">
        <v>13</v>
      </c>
      <c r="AH58" s="14">
        <v>1</v>
      </c>
      <c r="AI58" s="14">
        <v>2</v>
      </c>
      <c r="AJ58" s="14">
        <v>3</v>
      </c>
      <c r="AK58" s="14">
        <v>4</v>
      </c>
      <c r="AL58" s="14">
        <v>5</v>
      </c>
      <c r="AM58" s="14">
        <v>6</v>
      </c>
      <c r="AN58" s="14">
        <v>7</v>
      </c>
      <c r="AO58" s="14">
        <v>8</v>
      </c>
      <c r="AP58" s="14">
        <v>9</v>
      </c>
      <c r="AQ58" s="14">
        <v>10</v>
      </c>
      <c r="AR58" s="14">
        <v>11</v>
      </c>
      <c r="AS58" s="14">
        <v>12</v>
      </c>
      <c r="AT58" s="14">
        <v>13</v>
      </c>
      <c r="AU58" s="14">
        <v>14</v>
      </c>
      <c r="AV58" s="14">
        <v>15</v>
      </c>
      <c r="AW58" s="14">
        <v>16</v>
      </c>
      <c r="AX58" s="14">
        <v>17</v>
      </c>
      <c r="AY58" s="14">
        <v>18</v>
      </c>
      <c r="AZ58" s="14">
        <v>19</v>
      </c>
      <c r="BA58" s="14">
        <v>20</v>
      </c>
      <c r="BB58" s="14">
        <v>21</v>
      </c>
      <c r="BC58" s="14">
        <v>22</v>
      </c>
      <c r="BD58" s="14">
        <v>23</v>
      </c>
      <c r="BE58" s="14">
        <v>24</v>
      </c>
      <c r="BF58" s="14">
        <v>25</v>
      </c>
      <c r="BG58" s="14">
        <v>26</v>
      </c>
      <c r="BH58" s="14">
        <v>27</v>
      </c>
      <c r="BI58" s="14">
        <v>28</v>
      </c>
      <c r="BJ58" s="14">
        <v>29</v>
      </c>
      <c r="BK58" s="14">
        <v>30</v>
      </c>
    </row>
    <row r="59" spans="1:63">
      <c r="A59" s="15" t="s">
        <v>11</v>
      </c>
      <c r="B59" s="15"/>
      <c r="C59" s="15"/>
      <c r="D59" s="15"/>
      <c r="E59" s="15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G59" s="15" t="s">
        <v>11</v>
      </c>
      <c r="AH59" s="15"/>
      <c r="AI59" s="15"/>
      <c r="AJ59" s="15"/>
      <c r="AK59" s="15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</row>
    <row r="60" spans="1:63">
      <c r="A60" s="17">
        <v>18</v>
      </c>
      <c r="B60" s="18">
        <f>'[1]GMRTA Life+TPD'!C60</f>
        <v>0.52</v>
      </c>
      <c r="C60" s="18">
        <f>'[1]GMRTA Life+TPD'!D60</f>
        <v>1.02</v>
      </c>
      <c r="D60" s="18">
        <f>'[1]GMRTA Life+TPD'!E60</f>
        <v>1.55</v>
      </c>
      <c r="E60" s="18">
        <f>'[1]GMRTA Life+TPD'!F60</f>
        <v>1.61</v>
      </c>
      <c r="F60" s="18">
        <f>'[1]GMRTA Life+TPD'!G60</f>
        <v>2.04</v>
      </c>
      <c r="G60" s="18">
        <f>'[1]GMRTA Life+TPD'!H60</f>
        <v>2.4900000000000002</v>
      </c>
      <c r="H60" s="18">
        <f>'[1]GMRTA Life+TPD'!I60</f>
        <v>2.74</v>
      </c>
      <c r="I60" s="18">
        <f>'[1]GMRTA Life+TPD'!J60</f>
        <v>3.19</v>
      </c>
      <c r="J60" s="18">
        <f>'[1]GMRTA Life+TPD'!K60</f>
        <v>3.64</v>
      </c>
      <c r="K60" s="18">
        <f>'[1]GMRTA Life+TPD'!L60</f>
        <v>4.1100000000000003</v>
      </c>
      <c r="L60" s="18">
        <f>'[1]GMRTA Life+TPD'!M60</f>
        <v>4.58</v>
      </c>
      <c r="M60" s="18">
        <f>'[1]GMRTA Life+TPD'!N60</f>
        <v>5.07</v>
      </c>
      <c r="N60" s="18">
        <f>'[1]GMRTA Life+TPD'!O60</f>
        <v>5.57</v>
      </c>
      <c r="O60" s="18">
        <f>'[1]GMRTA Life+TPD'!P60</f>
        <v>6.08</v>
      </c>
      <c r="P60" s="18">
        <f>'[1]GMRTA Life+TPD'!Q60</f>
        <v>6.61</v>
      </c>
      <c r="Q60" s="18">
        <f>'[1]GMRTA Life+TPD'!R60</f>
        <v>7.15</v>
      </c>
      <c r="R60" s="18">
        <f>'[1]GMRTA Life+TPD'!S60</f>
        <v>7.7</v>
      </c>
      <c r="S60" s="18">
        <f>'[1]GMRTA Life+TPD'!T60</f>
        <v>8.26</v>
      </c>
      <c r="T60" s="18">
        <f>'[1]GMRTA Life+TPD'!U60</f>
        <v>8.85</v>
      </c>
      <c r="U60" s="18">
        <f>'[1]GMRTA Life+TPD'!V60</f>
        <v>9.4499999999999993</v>
      </c>
      <c r="V60" s="18">
        <f>'[1]GMRTA Life+TPD'!W60</f>
        <v>10.08</v>
      </c>
      <c r="W60" s="18">
        <f>'[1]GMRTA Life+TPD'!X60</f>
        <v>10.73</v>
      </c>
      <c r="X60" s="18">
        <f>'[1]GMRTA Life+TPD'!Y60</f>
        <v>11.41</v>
      </c>
      <c r="Y60" s="18">
        <f>'[1]GMRTA Life+TPD'!Z60</f>
        <v>12.12</v>
      </c>
      <c r="Z60" s="18">
        <f>'[1]GMRTA Life+TPD'!AA60</f>
        <v>12.87</v>
      </c>
      <c r="AA60" s="18">
        <f>'[1]GMRTA Life+TPD'!AB60</f>
        <v>0</v>
      </c>
      <c r="AB60" s="18">
        <f>'[1]GMRTA Life+TPD'!AC60</f>
        <v>0</v>
      </c>
      <c r="AC60" s="18">
        <f>'[1]GMRTA Life+TPD'!AD60</f>
        <v>0</v>
      </c>
      <c r="AD60" s="18">
        <f>'[1]GMRTA Life+TPD'!AE60</f>
        <v>0</v>
      </c>
      <c r="AE60" s="18">
        <f>'[1]GMRTA Life+TPD'!AF60</f>
        <v>0</v>
      </c>
      <c r="AG60" s="17">
        <v>18</v>
      </c>
      <c r="AH60" s="47">
        <f>B60-'Total Plan 1'!B70</f>
        <v>0</v>
      </c>
      <c r="AI60" s="47">
        <f>C60-'Total Plan 1'!C70</f>
        <v>0</v>
      </c>
      <c r="AJ60" s="47">
        <f>D60-'Total Plan 1'!D70</f>
        <v>0</v>
      </c>
      <c r="AK60" s="47">
        <f>E60-'Total Plan 1'!E70</f>
        <v>0</v>
      </c>
      <c r="AL60" s="47">
        <f>F60-'Total Plan 1'!F70</f>
        <v>0</v>
      </c>
      <c r="AM60" s="47">
        <f>G60-'Total Plan 1'!G70</f>
        <v>0</v>
      </c>
      <c r="AN60" s="47">
        <f>H60-'Total Plan 1'!H70</f>
        <v>0</v>
      </c>
      <c r="AO60" s="47">
        <f>I60-'Total Plan 1'!I70</f>
        <v>0</v>
      </c>
      <c r="AP60" s="47">
        <f>J60-'Total Plan 1'!J70</f>
        <v>0</v>
      </c>
      <c r="AQ60" s="47">
        <f>K60-'Total Plan 1'!K70</f>
        <v>0</v>
      </c>
      <c r="AR60" s="47">
        <f>L60-'Total Plan 1'!L70</f>
        <v>0</v>
      </c>
      <c r="AS60" s="47">
        <f>M60-'Total Plan 1'!M70</f>
        <v>0</v>
      </c>
      <c r="AT60" s="47">
        <f>N60-'Total Plan 1'!N70</f>
        <v>0</v>
      </c>
      <c r="AU60" s="47">
        <f>O60-'Total Plan 1'!O70</f>
        <v>0</v>
      </c>
      <c r="AV60" s="47">
        <f>P60-'Total Plan 1'!P70</f>
        <v>0</v>
      </c>
      <c r="AW60" s="47">
        <f>Q60-'Total Plan 1'!Q70</f>
        <v>0</v>
      </c>
      <c r="AX60" s="47">
        <f>R60-'Total Plan 1'!R70</f>
        <v>0</v>
      </c>
      <c r="AY60" s="47">
        <f>S60-'Total Plan 1'!S70</f>
        <v>0</v>
      </c>
      <c r="AZ60" s="47">
        <f>T60-'Total Plan 1'!T70</f>
        <v>0</v>
      </c>
      <c r="BA60" s="47">
        <f>U60-'Total Plan 1'!U70</f>
        <v>0</v>
      </c>
      <c r="BB60" s="47">
        <f>V60-'Total Plan 1'!V70</f>
        <v>0</v>
      </c>
      <c r="BC60" s="47">
        <f>W60-'Total Plan 1'!W70</f>
        <v>0</v>
      </c>
      <c r="BD60" s="47">
        <f>X60-'Total Plan 1'!X70</f>
        <v>0</v>
      </c>
      <c r="BE60" s="47">
        <f>Y60-'Total Plan 1'!Y70</f>
        <v>0</v>
      </c>
      <c r="BF60" s="47">
        <f>Z60-'Total Plan 1'!Z70</f>
        <v>0</v>
      </c>
      <c r="BG60" s="47">
        <f>AA60-'Total Plan 1'!AA70</f>
        <v>0</v>
      </c>
      <c r="BH60" s="47">
        <f>AB60-'Total Plan 1'!AB70</f>
        <v>0</v>
      </c>
      <c r="BI60" s="47">
        <f>AC60-'Total Plan 1'!AC70</f>
        <v>0</v>
      </c>
      <c r="BJ60" s="47">
        <f>AD60-'Total Plan 1'!AD70</f>
        <v>0</v>
      </c>
      <c r="BK60" s="47">
        <f>AE60-'Total Plan 1'!AE70</f>
        <v>0</v>
      </c>
    </row>
    <row r="61" spans="1:63">
      <c r="A61" s="19">
        <v>19</v>
      </c>
      <c r="B61" s="20">
        <f>'[1]GMRTA Life+TPD'!C61</f>
        <v>0.54</v>
      </c>
      <c r="C61" s="20">
        <f>'[1]GMRTA Life+TPD'!D61</f>
        <v>1.06</v>
      </c>
      <c r="D61" s="20">
        <f>'[1]GMRTA Life+TPD'!E61</f>
        <v>1.6</v>
      </c>
      <c r="E61" s="20">
        <f>'[1]GMRTA Life+TPD'!F61</f>
        <v>1.66</v>
      </c>
      <c r="F61" s="20">
        <f>'[1]GMRTA Life+TPD'!G61</f>
        <v>2.11</v>
      </c>
      <c r="G61" s="20">
        <f>'[1]GMRTA Life+TPD'!H61</f>
        <v>2.57</v>
      </c>
      <c r="H61" s="20">
        <f>'[1]GMRTA Life+TPD'!I61</f>
        <v>2.83</v>
      </c>
      <c r="I61" s="20">
        <f>'[1]GMRTA Life+TPD'!J61</f>
        <v>3.28</v>
      </c>
      <c r="J61" s="20">
        <f>'[1]GMRTA Life+TPD'!K61</f>
        <v>3.75</v>
      </c>
      <c r="K61" s="20">
        <f>'[1]GMRTA Life+TPD'!L61</f>
        <v>4.2300000000000004</v>
      </c>
      <c r="L61" s="20">
        <f>'[1]GMRTA Life+TPD'!M61</f>
        <v>4.72</v>
      </c>
      <c r="M61" s="20">
        <f>'[1]GMRTA Life+TPD'!N61</f>
        <v>5.22</v>
      </c>
      <c r="N61" s="20">
        <f>'[1]GMRTA Life+TPD'!O61</f>
        <v>5.73</v>
      </c>
      <c r="O61" s="20">
        <f>'[1]GMRTA Life+TPD'!P61</f>
        <v>6.26</v>
      </c>
      <c r="P61" s="20">
        <f>'[1]GMRTA Life+TPD'!Q61</f>
        <v>6.79</v>
      </c>
      <c r="Q61" s="20">
        <f>'[1]GMRTA Life+TPD'!R61</f>
        <v>7.35</v>
      </c>
      <c r="R61" s="20">
        <f>'[1]GMRTA Life+TPD'!S61</f>
        <v>7.92</v>
      </c>
      <c r="S61" s="20">
        <f>'[1]GMRTA Life+TPD'!T61</f>
        <v>8.51</v>
      </c>
      <c r="T61" s="20">
        <f>'[1]GMRTA Life+TPD'!U61</f>
        <v>9.11</v>
      </c>
      <c r="U61" s="20">
        <f>'[1]GMRTA Life+TPD'!V61</f>
        <v>9.75</v>
      </c>
      <c r="V61" s="20">
        <f>'[1]GMRTA Life+TPD'!W61</f>
        <v>10.4</v>
      </c>
      <c r="W61" s="20">
        <f>'[1]GMRTA Life+TPD'!X61</f>
        <v>11.09</v>
      </c>
      <c r="X61" s="20">
        <f>'[1]GMRTA Life+TPD'!Y61</f>
        <v>11.81</v>
      </c>
      <c r="Y61" s="20">
        <f>'[1]GMRTA Life+TPD'!Z61</f>
        <v>12.56</v>
      </c>
      <c r="Z61" s="20">
        <f>'[1]GMRTA Life+TPD'!AA61</f>
        <v>13.36</v>
      </c>
      <c r="AA61" s="20">
        <f>'[1]GMRTA Life+TPD'!AB61</f>
        <v>0</v>
      </c>
      <c r="AB61" s="20">
        <f>'[1]GMRTA Life+TPD'!AC61</f>
        <v>0</v>
      </c>
      <c r="AC61" s="20">
        <f>'[1]GMRTA Life+TPD'!AD61</f>
        <v>0</v>
      </c>
      <c r="AD61" s="20">
        <f>'[1]GMRTA Life+TPD'!AE61</f>
        <v>0</v>
      </c>
      <c r="AE61" s="20">
        <f>'[1]GMRTA Life+TPD'!AF61</f>
        <v>0</v>
      </c>
      <c r="AG61" s="19">
        <v>19</v>
      </c>
      <c r="AH61" s="48">
        <f>B61-'Total Plan 1'!B71</f>
        <v>0</v>
      </c>
      <c r="AI61" s="48">
        <f>C61-'Total Plan 1'!C71</f>
        <v>0</v>
      </c>
      <c r="AJ61" s="48">
        <f>D61-'Total Plan 1'!D71</f>
        <v>0</v>
      </c>
      <c r="AK61" s="48">
        <f>E61-'Total Plan 1'!E71</f>
        <v>0</v>
      </c>
      <c r="AL61" s="48">
        <f>F61-'Total Plan 1'!F71</f>
        <v>0</v>
      </c>
      <c r="AM61" s="48">
        <f>G61-'Total Plan 1'!G71</f>
        <v>0</v>
      </c>
      <c r="AN61" s="48">
        <f>H61-'Total Plan 1'!H71</f>
        <v>0</v>
      </c>
      <c r="AO61" s="48">
        <f>I61-'Total Plan 1'!I71</f>
        <v>0</v>
      </c>
      <c r="AP61" s="48">
        <f>J61-'Total Plan 1'!J71</f>
        <v>0</v>
      </c>
      <c r="AQ61" s="48">
        <f>K61-'Total Plan 1'!K71</f>
        <v>0</v>
      </c>
      <c r="AR61" s="48">
        <f>L61-'Total Plan 1'!L71</f>
        <v>0</v>
      </c>
      <c r="AS61" s="48">
        <f>M61-'Total Plan 1'!M71</f>
        <v>0</v>
      </c>
      <c r="AT61" s="48">
        <f>N61-'Total Plan 1'!N71</f>
        <v>0</v>
      </c>
      <c r="AU61" s="48">
        <f>O61-'Total Plan 1'!O71</f>
        <v>0</v>
      </c>
      <c r="AV61" s="48">
        <f>P61-'Total Plan 1'!P71</f>
        <v>0</v>
      </c>
      <c r="AW61" s="48">
        <f>Q61-'Total Plan 1'!Q71</f>
        <v>0</v>
      </c>
      <c r="AX61" s="48">
        <f>R61-'Total Plan 1'!R71</f>
        <v>0</v>
      </c>
      <c r="AY61" s="48">
        <f>S61-'Total Plan 1'!S71</f>
        <v>0</v>
      </c>
      <c r="AZ61" s="48">
        <f>T61-'Total Plan 1'!T71</f>
        <v>0</v>
      </c>
      <c r="BA61" s="48">
        <f>U61-'Total Plan 1'!U71</f>
        <v>0</v>
      </c>
      <c r="BB61" s="48">
        <f>V61-'Total Plan 1'!V71</f>
        <v>0</v>
      </c>
      <c r="BC61" s="48">
        <f>W61-'Total Plan 1'!W71</f>
        <v>0</v>
      </c>
      <c r="BD61" s="48">
        <f>X61-'Total Plan 1'!X71</f>
        <v>0</v>
      </c>
      <c r="BE61" s="48">
        <f>Y61-'Total Plan 1'!Y71</f>
        <v>0</v>
      </c>
      <c r="BF61" s="48">
        <f>Z61-'Total Plan 1'!Z71</f>
        <v>0</v>
      </c>
      <c r="BG61" s="48">
        <f>AA61-'Total Plan 1'!AA71</f>
        <v>0</v>
      </c>
      <c r="BH61" s="48">
        <f>AB61-'Total Plan 1'!AB71</f>
        <v>0</v>
      </c>
      <c r="BI61" s="48">
        <f>AC61-'Total Plan 1'!AC71</f>
        <v>0</v>
      </c>
      <c r="BJ61" s="48">
        <f>AD61-'Total Plan 1'!AD71</f>
        <v>0</v>
      </c>
      <c r="BK61" s="48">
        <f>AE61-'Total Plan 1'!AE71</f>
        <v>0</v>
      </c>
    </row>
    <row r="62" spans="1:63">
      <c r="A62" s="21">
        <v>20</v>
      </c>
      <c r="B62" s="22">
        <f>'[1]GMRTA Life+TPD'!C62</f>
        <v>0.55000000000000004</v>
      </c>
      <c r="C62" s="22">
        <f>'[1]GMRTA Life+TPD'!D62</f>
        <v>1.0900000000000001</v>
      </c>
      <c r="D62" s="22">
        <f>'[1]GMRTA Life+TPD'!E62</f>
        <v>1.65</v>
      </c>
      <c r="E62" s="22">
        <f>'[1]GMRTA Life+TPD'!F62</f>
        <v>1.72</v>
      </c>
      <c r="F62" s="22">
        <f>'[1]GMRTA Life+TPD'!G62</f>
        <v>2.1800000000000002</v>
      </c>
      <c r="G62" s="22">
        <f>'[1]GMRTA Life+TPD'!H62</f>
        <v>2.65</v>
      </c>
      <c r="H62" s="22">
        <f>'[1]GMRTA Life+TPD'!I62</f>
        <v>2.91</v>
      </c>
      <c r="I62" s="22">
        <f>'[1]GMRTA Life+TPD'!J62</f>
        <v>3.38</v>
      </c>
      <c r="J62" s="22">
        <f>'[1]GMRTA Life+TPD'!K62</f>
        <v>3.86</v>
      </c>
      <c r="K62" s="22">
        <f>'[1]GMRTA Life+TPD'!L62</f>
        <v>4.34</v>
      </c>
      <c r="L62" s="22">
        <f>'[1]GMRTA Life+TPD'!M62</f>
        <v>4.84</v>
      </c>
      <c r="M62" s="22">
        <f>'[1]GMRTA Life+TPD'!N62</f>
        <v>5.36</v>
      </c>
      <c r="N62" s="22">
        <f>'[1]GMRTA Life+TPD'!O62</f>
        <v>5.88</v>
      </c>
      <c r="O62" s="22">
        <f>'[1]GMRTA Life+TPD'!P62</f>
        <v>6.42</v>
      </c>
      <c r="P62" s="22">
        <f>'[1]GMRTA Life+TPD'!Q62</f>
        <v>6.98</v>
      </c>
      <c r="Q62" s="22">
        <f>'[1]GMRTA Life+TPD'!R62</f>
        <v>7.55</v>
      </c>
      <c r="R62" s="22">
        <f>'[1]GMRTA Life+TPD'!S62</f>
        <v>8.14</v>
      </c>
      <c r="S62" s="22">
        <f>'[1]GMRTA Life+TPD'!T62</f>
        <v>8.76</v>
      </c>
      <c r="T62" s="22">
        <f>'[1]GMRTA Life+TPD'!U62</f>
        <v>9.39</v>
      </c>
      <c r="U62" s="22">
        <f>'[1]GMRTA Life+TPD'!V62</f>
        <v>10.06</v>
      </c>
      <c r="V62" s="22">
        <f>'[1]GMRTA Life+TPD'!W62</f>
        <v>10.75</v>
      </c>
      <c r="W62" s="22">
        <f>'[1]GMRTA Life+TPD'!X62</f>
        <v>11.48</v>
      </c>
      <c r="X62" s="22">
        <f>'[1]GMRTA Life+TPD'!Y62</f>
        <v>12.24</v>
      </c>
      <c r="Y62" s="22">
        <f>'[1]GMRTA Life+TPD'!Z62</f>
        <v>13.05</v>
      </c>
      <c r="Z62" s="22">
        <f>'[1]GMRTA Life+TPD'!AA62</f>
        <v>13.89</v>
      </c>
      <c r="AA62" s="22">
        <f>'[1]GMRTA Life+TPD'!AB62</f>
        <v>0</v>
      </c>
      <c r="AB62" s="22">
        <f>'[1]GMRTA Life+TPD'!AC62</f>
        <v>0</v>
      </c>
      <c r="AC62" s="22">
        <f>'[1]GMRTA Life+TPD'!AD62</f>
        <v>0</v>
      </c>
      <c r="AD62" s="22">
        <f>'[1]GMRTA Life+TPD'!AE62</f>
        <v>0</v>
      </c>
      <c r="AE62" s="22">
        <f>'[1]GMRTA Life+TPD'!AF62</f>
        <v>0</v>
      </c>
      <c r="AG62" s="21">
        <v>20</v>
      </c>
      <c r="AH62" s="49">
        <f>B62-'Total Plan 1'!B72</f>
        <v>0</v>
      </c>
      <c r="AI62" s="49">
        <f>C62-'Total Plan 1'!C72</f>
        <v>0</v>
      </c>
      <c r="AJ62" s="49">
        <f>D62-'Total Plan 1'!D72</f>
        <v>0</v>
      </c>
      <c r="AK62" s="49">
        <f>E62-'Total Plan 1'!E72</f>
        <v>0</v>
      </c>
      <c r="AL62" s="49">
        <f>F62-'Total Plan 1'!F72</f>
        <v>0</v>
      </c>
      <c r="AM62" s="49">
        <f>G62-'Total Plan 1'!G72</f>
        <v>0</v>
      </c>
      <c r="AN62" s="49">
        <f>H62-'Total Plan 1'!H72</f>
        <v>0</v>
      </c>
      <c r="AO62" s="49">
        <f>I62-'Total Plan 1'!I72</f>
        <v>0</v>
      </c>
      <c r="AP62" s="49">
        <f>J62-'Total Plan 1'!J72</f>
        <v>0</v>
      </c>
      <c r="AQ62" s="49">
        <f>K62-'Total Plan 1'!K72</f>
        <v>0</v>
      </c>
      <c r="AR62" s="49">
        <f>L62-'Total Plan 1'!L72</f>
        <v>0</v>
      </c>
      <c r="AS62" s="49">
        <f>M62-'Total Plan 1'!M72</f>
        <v>0</v>
      </c>
      <c r="AT62" s="49">
        <f>N62-'Total Plan 1'!N72</f>
        <v>0</v>
      </c>
      <c r="AU62" s="49">
        <f>O62-'Total Plan 1'!O72</f>
        <v>0</v>
      </c>
      <c r="AV62" s="49">
        <f>P62-'Total Plan 1'!P72</f>
        <v>0</v>
      </c>
      <c r="AW62" s="49">
        <f>Q62-'Total Plan 1'!Q72</f>
        <v>0</v>
      </c>
      <c r="AX62" s="49">
        <f>R62-'Total Plan 1'!R72</f>
        <v>0</v>
      </c>
      <c r="AY62" s="49">
        <f>S62-'Total Plan 1'!S72</f>
        <v>0</v>
      </c>
      <c r="AZ62" s="49">
        <f>T62-'Total Plan 1'!T72</f>
        <v>0</v>
      </c>
      <c r="BA62" s="49">
        <f>U62-'Total Plan 1'!U72</f>
        <v>0</v>
      </c>
      <c r="BB62" s="49">
        <f>V62-'Total Plan 1'!V72</f>
        <v>0</v>
      </c>
      <c r="BC62" s="49">
        <f>W62-'Total Plan 1'!W72</f>
        <v>0</v>
      </c>
      <c r="BD62" s="49">
        <f>X62-'Total Plan 1'!X72</f>
        <v>0</v>
      </c>
      <c r="BE62" s="49">
        <f>Y62-'Total Plan 1'!Y72</f>
        <v>0</v>
      </c>
      <c r="BF62" s="49">
        <f>Z62-'Total Plan 1'!Z72</f>
        <v>0</v>
      </c>
      <c r="BG62" s="49">
        <f>AA62-'Total Plan 1'!AA72</f>
        <v>0</v>
      </c>
      <c r="BH62" s="49">
        <f>AB62-'Total Plan 1'!AB72</f>
        <v>0</v>
      </c>
      <c r="BI62" s="49">
        <f>AC62-'Total Plan 1'!AC72</f>
        <v>0</v>
      </c>
      <c r="BJ62" s="49">
        <f>AD62-'Total Plan 1'!AD72</f>
        <v>0</v>
      </c>
      <c r="BK62" s="49">
        <f>AE62-'Total Plan 1'!AE72</f>
        <v>0</v>
      </c>
    </row>
    <row r="63" spans="1:63">
      <c r="A63" s="17">
        <v>21</v>
      </c>
      <c r="B63" s="18">
        <f>'[1]GMRTA Life+TPD'!C63</f>
        <v>0.56999999999999995</v>
      </c>
      <c r="C63" s="18">
        <f>'[1]GMRTA Life+TPD'!D63</f>
        <v>1.1299999999999999</v>
      </c>
      <c r="D63" s="18">
        <f>'[1]GMRTA Life+TPD'!E63</f>
        <v>1.7</v>
      </c>
      <c r="E63" s="18">
        <f>'[1]GMRTA Life+TPD'!F63</f>
        <v>1.77</v>
      </c>
      <c r="F63" s="18">
        <f>'[1]GMRTA Life+TPD'!G63</f>
        <v>2.2400000000000002</v>
      </c>
      <c r="G63" s="18">
        <f>'[1]GMRTA Life+TPD'!H63</f>
        <v>2.72</v>
      </c>
      <c r="H63" s="18">
        <f>'[1]GMRTA Life+TPD'!I63</f>
        <v>2.99</v>
      </c>
      <c r="I63" s="18">
        <f>'[1]GMRTA Life+TPD'!J63</f>
        <v>3.47</v>
      </c>
      <c r="J63" s="18">
        <f>'[1]GMRTA Life+TPD'!K63</f>
        <v>3.96</v>
      </c>
      <c r="K63" s="18">
        <f>'[1]GMRTA Life+TPD'!L63</f>
        <v>4.46</v>
      </c>
      <c r="L63" s="18">
        <f>'[1]GMRTA Life+TPD'!M63</f>
        <v>4.97</v>
      </c>
      <c r="M63" s="18">
        <f>'[1]GMRTA Life+TPD'!N63</f>
        <v>5.5</v>
      </c>
      <c r="N63" s="18">
        <f>'[1]GMRTA Life+TPD'!O63</f>
        <v>6.04</v>
      </c>
      <c r="O63" s="18">
        <f>'[1]GMRTA Life+TPD'!P63</f>
        <v>6.6</v>
      </c>
      <c r="P63" s="18">
        <f>'[1]GMRTA Life+TPD'!Q63</f>
        <v>7.17</v>
      </c>
      <c r="Q63" s="18">
        <f>'[1]GMRTA Life+TPD'!R63</f>
        <v>7.76</v>
      </c>
      <c r="R63" s="18">
        <f>'[1]GMRTA Life+TPD'!S63</f>
        <v>8.3800000000000008</v>
      </c>
      <c r="S63" s="18">
        <f>'[1]GMRTA Life+TPD'!T63</f>
        <v>9.02</v>
      </c>
      <c r="T63" s="18">
        <f>'[1]GMRTA Life+TPD'!U63</f>
        <v>9.69</v>
      </c>
      <c r="U63" s="18">
        <f>'[1]GMRTA Life+TPD'!V63</f>
        <v>10.39</v>
      </c>
      <c r="V63" s="18">
        <f>'[1]GMRTA Life+TPD'!W63</f>
        <v>11.13</v>
      </c>
      <c r="W63" s="18">
        <f>'[1]GMRTA Life+TPD'!X63</f>
        <v>11.9</v>
      </c>
      <c r="X63" s="18">
        <f>'[1]GMRTA Life+TPD'!Y63</f>
        <v>12.72</v>
      </c>
      <c r="Y63" s="18">
        <f>'[1]GMRTA Life+TPD'!Z63</f>
        <v>13.57</v>
      </c>
      <c r="Z63" s="18">
        <f>'[1]GMRTA Life+TPD'!AA63</f>
        <v>14.48</v>
      </c>
      <c r="AA63" s="18">
        <f>'[1]GMRTA Life+TPD'!AB63</f>
        <v>0</v>
      </c>
      <c r="AB63" s="18">
        <f>'[1]GMRTA Life+TPD'!AC63</f>
        <v>0</v>
      </c>
      <c r="AC63" s="18">
        <f>'[1]GMRTA Life+TPD'!AD63</f>
        <v>0</v>
      </c>
      <c r="AD63" s="18">
        <f>'[1]GMRTA Life+TPD'!AE63</f>
        <v>0</v>
      </c>
      <c r="AE63" s="18">
        <f>'[1]GMRTA Life+TPD'!AF63</f>
        <v>0</v>
      </c>
      <c r="AG63" s="17">
        <v>21</v>
      </c>
      <c r="AH63" s="47">
        <f>B63-'Total Plan 1'!B73</f>
        <v>0</v>
      </c>
      <c r="AI63" s="47">
        <f>C63-'Total Plan 1'!C73</f>
        <v>0</v>
      </c>
      <c r="AJ63" s="47">
        <f>D63-'Total Plan 1'!D73</f>
        <v>0</v>
      </c>
      <c r="AK63" s="47">
        <f>E63-'Total Plan 1'!E73</f>
        <v>0</v>
      </c>
      <c r="AL63" s="47">
        <f>F63-'Total Plan 1'!F73</f>
        <v>0</v>
      </c>
      <c r="AM63" s="47">
        <f>G63-'Total Plan 1'!G73</f>
        <v>0</v>
      </c>
      <c r="AN63" s="47">
        <f>H63-'Total Plan 1'!H73</f>
        <v>0</v>
      </c>
      <c r="AO63" s="47">
        <f>I63-'Total Plan 1'!I73</f>
        <v>0</v>
      </c>
      <c r="AP63" s="47">
        <f>J63-'Total Plan 1'!J73</f>
        <v>0</v>
      </c>
      <c r="AQ63" s="47">
        <f>K63-'Total Plan 1'!K73</f>
        <v>0</v>
      </c>
      <c r="AR63" s="47">
        <f>L63-'Total Plan 1'!L73</f>
        <v>0</v>
      </c>
      <c r="AS63" s="47">
        <f>M63-'Total Plan 1'!M73</f>
        <v>0</v>
      </c>
      <c r="AT63" s="47">
        <f>N63-'Total Plan 1'!N73</f>
        <v>0</v>
      </c>
      <c r="AU63" s="47">
        <f>O63-'Total Plan 1'!O73</f>
        <v>0</v>
      </c>
      <c r="AV63" s="47">
        <f>P63-'Total Plan 1'!P73</f>
        <v>0</v>
      </c>
      <c r="AW63" s="47">
        <f>Q63-'Total Plan 1'!Q73</f>
        <v>0</v>
      </c>
      <c r="AX63" s="47">
        <f>R63-'Total Plan 1'!R73</f>
        <v>0</v>
      </c>
      <c r="AY63" s="47">
        <f>S63-'Total Plan 1'!S73</f>
        <v>0</v>
      </c>
      <c r="AZ63" s="47">
        <f>T63-'Total Plan 1'!T73</f>
        <v>0</v>
      </c>
      <c r="BA63" s="47">
        <f>U63-'Total Plan 1'!U73</f>
        <v>0</v>
      </c>
      <c r="BB63" s="47">
        <f>V63-'Total Plan 1'!V73</f>
        <v>0</v>
      </c>
      <c r="BC63" s="47">
        <f>W63-'Total Plan 1'!W73</f>
        <v>0</v>
      </c>
      <c r="BD63" s="47">
        <f>X63-'Total Plan 1'!X73</f>
        <v>0</v>
      </c>
      <c r="BE63" s="47">
        <f>Y63-'Total Plan 1'!Y73</f>
        <v>0</v>
      </c>
      <c r="BF63" s="47">
        <f>Z63-'Total Plan 1'!Z73</f>
        <v>0</v>
      </c>
      <c r="BG63" s="47">
        <f>AA63-'Total Plan 1'!AA73</f>
        <v>0</v>
      </c>
      <c r="BH63" s="47">
        <f>AB63-'Total Plan 1'!AB73</f>
        <v>0</v>
      </c>
      <c r="BI63" s="47">
        <f>AC63-'Total Plan 1'!AC73</f>
        <v>0</v>
      </c>
      <c r="BJ63" s="47">
        <f>AD63-'Total Plan 1'!AD73</f>
        <v>0</v>
      </c>
      <c r="BK63" s="47">
        <f>AE63-'Total Plan 1'!AE73</f>
        <v>0</v>
      </c>
    </row>
    <row r="64" spans="1:63">
      <c r="A64" s="19">
        <v>22</v>
      </c>
      <c r="B64" s="20">
        <f>'[1]GMRTA Life+TPD'!C64</f>
        <v>0.59</v>
      </c>
      <c r="C64" s="20">
        <f>'[1]GMRTA Life+TPD'!D64</f>
        <v>1.1599999999999999</v>
      </c>
      <c r="D64" s="20">
        <f>'[1]GMRTA Life+TPD'!E64</f>
        <v>1.75</v>
      </c>
      <c r="E64" s="20">
        <f>'[1]GMRTA Life+TPD'!F64</f>
        <v>1.82</v>
      </c>
      <c r="F64" s="20">
        <f>'[1]GMRTA Life+TPD'!G64</f>
        <v>2.2999999999999998</v>
      </c>
      <c r="G64" s="20">
        <f>'[1]GMRTA Life+TPD'!H64</f>
        <v>2.8</v>
      </c>
      <c r="H64" s="20">
        <f>'[1]GMRTA Life+TPD'!I64</f>
        <v>3.07</v>
      </c>
      <c r="I64" s="20">
        <f>'[1]GMRTA Life+TPD'!J64</f>
        <v>3.56</v>
      </c>
      <c r="J64" s="20">
        <f>'[1]GMRTA Life+TPD'!K64</f>
        <v>4.0599999999999996</v>
      </c>
      <c r="K64" s="20">
        <f>'[1]GMRTA Life+TPD'!L64</f>
        <v>4.57</v>
      </c>
      <c r="L64" s="20">
        <f>'[1]GMRTA Life+TPD'!M64</f>
        <v>5.09</v>
      </c>
      <c r="M64" s="20">
        <f>'[1]GMRTA Life+TPD'!N64</f>
        <v>5.64</v>
      </c>
      <c r="N64" s="20">
        <f>'[1]GMRTA Life+TPD'!O64</f>
        <v>6.19</v>
      </c>
      <c r="O64" s="20">
        <f>'[1]GMRTA Life+TPD'!P64</f>
        <v>6.77</v>
      </c>
      <c r="P64" s="20">
        <f>'[1]GMRTA Life+TPD'!Q64</f>
        <v>7.37</v>
      </c>
      <c r="Q64" s="20">
        <f>'[1]GMRTA Life+TPD'!R64</f>
        <v>7.99</v>
      </c>
      <c r="R64" s="20">
        <f>'[1]GMRTA Life+TPD'!S64</f>
        <v>8.64</v>
      </c>
      <c r="S64" s="20">
        <f>'[1]GMRTA Life+TPD'!T64</f>
        <v>9.31</v>
      </c>
      <c r="T64" s="20">
        <f>'[1]GMRTA Life+TPD'!U64</f>
        <v>10.02</v>
      </c>
      <c r="U64" s="20">
        <f>'[1]GMRTA Life+TPD'!V64</f>
        <v>10.76</v>
      </c>
      <c r="V64" s="20">
        <f>'[1]GMRTA Life+TPD'!W64</f>
        <v>11.54</v>
      </c>
      <c r="W64" s="20">
        <f>'[1]GMRTA Life+TPD'!X64</f>
        <v>12.37</v>
      </c>
      <c r="X64" s="20">
        <f>'[1]GMRTA Life+TPD'!Y64</f>
        <v>13.24</v>
      </c>
      <c r="Y64" s="20">
        <f>'[1]GMRTA Life+TPD'!Z64</f>
        <v>14.16</v>
      </c>
      <c r="Z64" s="20">
        <f>'[1]GMRTA Life+TPD'!AA64</f>
        <v>15.13</v>
      </c>
      <c r="AA64" s="20">
        <f>'[1]GMRTA Life+TPD'!AB64</f>
        <v>0</v>
      </c>
      <c r="AB64" s="20">
        <f>'[1]GMRTA Life+TPD'!AC64</f>
        <v>0</v>
      </c>
      <c r="AC64" s="20">
        <f>'[1]GMRTA Life+TPD'!AD64</f>
        <v>0</v>
      </c>
      <c r="AD64" s="20">
        <f>'[1]GMRTA Life+TPD'!AE64</f>
        <v>0</v>
      </c>
      <c r="AE64" s="20">
        <f>'[1]GMRTA Life+TPD'!AF64</f>
        <v>0</v>
      </c>
      <c r="AG64" s="19">
        <v>22</v>
      </c>
      <c r="AH64" s="48">
        <f>B64-'Total Plan 1'!B74</f>
        <v>0</v>
      </c>
      <c r="AI64" s="48">
        <f>C64-'Total Plan 1'!C74</f>
        <v>0</v>
      </c>
      <c r="AJ64" s="48">
        <f>D64-'Total Plan 1'!D74</f>
        <v>0</v>
      </c>
      <c r="AK64" s="48">
        <f>E64-'Total Plan 1'!E74</f>
        <v>0</v>
      </c>
      <c r="AL64" s="48">
        <f>F64-'Total Plan 1'!F74</f>
        <v>0</v>
      </c>
      <c r="AM64" s="48">
        <f>G64-'Total Plan 1'!G74</f>
        <v>0</v>
      </c>
      <c r="AN64" s="48">
        <f>H64-'Total Plan 1'!H74</f>
        <v>0</v>
      </c>
      <c r="AO64" s="48">
        <f>I64-'Total Plan 1'!I74</f>
        <v>0</v>
      </c>
      <c r="AP64" s="48">
        <f>J64-'Total Plan 1'!J74</f>
        <v>0</v>
      </c>
      <c r="AQ64" s="48">
        <f>K64-'Total Plan 1'!K74</f>
        <v>0</v>
      </c>
      <c r="AR64" s="48">
        <f>L64-'Total Plan 1'!L74</f>
        <v>0</v>
      </c>
      <c r="AS64" s="48">
        <f>M64-'Total Plan 1'!M74</f>
        <v>0</v>
      </c>
      <c r="AT64" s="48">
        <f>N64-'Total Plan 1'!N74</f>
        <v>0</v>
      </c>
      <c r="AU64" s="48">
        <f>O64-'Total Plan 1'!O74</f>
        <v>0</v>
      </c>
      <c r="AV64" s="48">
        <f>P64-'Total Plan 1'!P74</f>
        <v>0</v>
      </c>
      <c r="AW64" s="48">
        <f>Q64-'Total Plan 1'!Q74</f>
        <v>0</v>
      </c>
      <c r="AX64" s="48">
        <f>R64-'Total Plan 1'!R74</f>
        <v>0</v>
      </c>
      <c r="AY64" s="48">
        <f>S64-'Total Plan 1'!S74</f>
        <v>0</v>
      </c>
      <c r="AZ64" s="48">
        <f>T64-'Total Plan 1'!T74</f>
        <v>0</v>
      </c>
      <c r="BA64" s="48">
        <f>U64-'Total Plan 1'!U74</f>
        <v>0</v>
      </c>
      <c r="BB64" s="48">
        <f>V64-'Total Plan 1'!V74</f>
        <v>0</v>
      </c>
      <c r="BC64" s="48">
        <f>W64-'Total Plan 1'!W74</f>
        <v>0</v>
      </c>
      <c r="BD64" s="48">
        <f>X64-'Total Plan 1'!X74</f>
        <v>0</v>
      </c>
      <c r="BE64" s="48">
        <f>Y64-'Total Plan 1'!Y74</f>
        <v>0</v>
      </c>
      <c r="BF64" s="48">
        <f>Z64-'Total Plan 1'!Z74</f>
        <v>0</v>
      </c>
      <c r="BG64" s="48">
        <f>AA64-'Total Plan 1'!AA74</f>
        <v>0</v>
      </c>
      <c r="BH64" s="48">
        <f>AB64-'Total Plan 1'!AB74</f>
        <v>0</v>
      </c>
      <c r="BI64" s="48">
        <f>AC64-'Total Plan 1'!AC74</f>
        <v>0</v>
      </c>
      <c r="BJ64" s="48">
        <f>AD64-'Total Plan 1'!AD74</f>
        <v>0</v>
      </c>
      <c r="BK64" s="48">
        <f>AE64-'Total Plan 1'!AE74</f>
        <v>0</v>
      </c>
    </row>
    <row r="65" spans="1:63">
      <c r="A65" s="19">
        <v>23</v>
      </c>
      <c r="B65" s="20">
        <f>'[1]GMRTA Life+TPD'!C65</f>
        <v>0.6</v>
      </c>
      <c r="C65" s="20">
        <f>'[1]GMRTA Life+TPD'!D65</f>
        <v>1.19</v>
      </c>
      <c r="D65" s="20">
        <f>'[1]GMRTA Life+TPD'!E65</f>
        <v>1.8</v>
      </c>
      <c r="E65" s="20">
        <f>'[1]GMRTA Life+TPD'!F65</f>
        <v>1.86</v>
      </c>
      <c r="F65" s="20">
        <f>'[1]GMRTA Life+TPD'!G65</f>
        <v>2.35</v>
      </c>
      <c r="G65" s="20">
        <f>'[1]GMRTA Life+TPD'!H65</f>
        <v>2.86</v>
      </c>
      <c r="H65" s="20">
        <f>'[1]GMRTA Life+TPD'!I65</f>
        <v>3.14</v>
      </c>
      <c r="I65" s="20">
        <f>'[1]GMRTA Life+TPD'!J65</f>
        <v>3.64</v>
      </c>
      <c r="J65" s="20">
        <f>'[1]GMRTA Life+TPD'!K65</f>
        <v>4.1500000000000004</v>
      </c>
      <c r="K65" s="20">
        <f>'[1]GMRTA Life+TPD'!L65</f>
        <v>4.68</v>
      </c>
      <c r="L65" s="20">
        <f>'[1]GMRTA Life+TPD'!M65</f>
        <v>5.22</v>
      </c>
      <c r="M65" s="20">
        <f>'[1]GMRTA Life+TPD'!N65</f>
        <v>5.78</v>
      </c>
      <c r="N65" s="20">
        <f>'[1]GMRTA Life+TPD'!O65</f>
        <v>6.36</v>
      </c>
      <c r="O65" s="20">
        <f>'[1]GMRTA Life+TPD'!P65</f>
        <v>6.96</v>
      </c>
      <c r="P65" s="20">
        <f>'[1]GMRTA Life+TPD'!Q65</f>
        <v>7.58</v>
      </c>
      <c r="Q65" s="20">
        <f>'[1]GMRTA Life+TPD'!R65</f>
        <v>8.23</v>
      </c>
      <c r="R65" s="20">
        <f>'[1]GMRTA Life+TPD'!S65</f>
        <v>8.91</v>
      </c>
      <c r="S65" s="20">
        <f>'[1]GMRTA Life+TPD'!T65</f>
        <v>9.6300000000000008</v>
      </c>
      <c r="T65" s="20">
        <f>'[1]GMRTA Life+TPD'!U65</f>
        <v>10.38</v>
      </c>
      <c r="U65" s="20">
        <f>'[1]GMRTA Life+TPD'!V65</f>
        <v>11.17</v>
      </c>
      <c r="V65" s="20">
        <f>'[1]GMRTA Life+TPD'!W65</f>
        <v>12</v>
      </c>
      <c r="W65" s="20">
        <f>'[1]GMRTA Life+TPD'!X65</f>
        <v>12.88</v>
      </c>
      <c r="X65" s="20">
        <f>'[1]GMRTA Life+TPD'!Y65</f>
        <v>13.81</v>
      </c>
      <c r="Y65" s="20">
        <f>'[1]GMRTA Life+TPD'!Z65</f>
        <v>14.8</v>
      </c>
      <c r="Z65" s="20">
        <f>'[1]GMRTA Life+TPD'!AA65</f>
        <v>15.84</v>
      </c>
      <c r="AA65" s="20">
        <f>'[1]GMRTA Life+TPD'!AB65</f>
        <v>0</v>
      </c>
      <c r="AB65" s="20">
        <f>'[1]GMRTA Life+TPD'!AC65</f>
        <v>0</v>
      </c>
      <c r="AC65" s="20">
        <f>'[1]GMRTA Life+TPD'!AD65</f>
        <v>0</v>
      </c>
      <c r="AD65" s="20">
        <f>'[1]GMRTA Life+TPD'!AE65</f>
        <v>0</v>
      </c>
      <c r="AE65" s="20">
        <f>'[1]GMRTA Life+TPD'!AF65</f>
        <v>0</v>
      </c>
      <c r="AG65" s="19">
        <v>23</v>
      </c>
      <c r="AH65" s="48">
        <f>B65-'Total Plan 1'!B75</f>
        <v>0</v>
      </c>
      <c r="AI65" s="48">
        <f>C65-'Total Plan 1'!C75</f>
        <v>0</v>
      </c>
      <c r="AJ65" s="48">
        <f>D65-'Total Plan 1'!D75</f>
        <v>0</v>
      </c>
      <c r="AK65" s="48">
        <f>E65-'Total Plan 1'!E75</f>
        <v>0</v>
      </c>
      <c r="AL65" s="48">
        <f>F65-'Total Plan 1'!F75</f>
        <v>0</v>
      </c>
      <c r="AM65" s="48">
        <f>G65-'Total Plan 1'!G75</f>
        <v>0</v>
      </c>
      <c r="AN65" s="48">
        <f>H65-'Total Plan 1'!H75</f>
        <v>0</v>
      </c>
      <c r="AO65" s="48">
        <f>I65-'Total Plan 1'!I75</f>
        <v>0</v>
      </c>
      <c r="AP65" s="48">
        <f>J65-'Total Plan 1'!J75</f>
        <v>0</v>
      </c>
      <c r="AQ65" s="48">
        <f>K65-'Total Plan 1'!K75</f>
        <v>0</v>
      </c>
      <c r="AR65" s="48">
        <f>L65-'Total Plan 1'!L75</f>
        <v>0</v>
      </c>
      <c r="AS65" s="48">
        <f>M65-'Total Plan 1'!M75</f>
        <v>0</v>
      </c>
      <c r="AT65" s="48">
        <f>N65-'Total Plan 1'!N75</f>
        <v>0</v>
      </c>
      <c r="AU65" s="48">
        <f>O65-'Total Plan 1'!O75</f>
        <v>0</v>
      </c>
      <c r="AV65" s="48">
        <f>P65-'Total Plan 1'!P75</f>
        <v>0</v>
      </c>
      <c r="AW65" s="48">
        <f>Q65-'Total Plan 1'!Q75</f>
        <v>0</v>
      </c>
      <c r="AX65" s="48">
        <f>R65-'Total Plan 1'!R75</f>
        <v>0</v>
      </c>
      <c r="AY65" s="48">
        <f>S65-'Total Plan 1'!S75</f>
        <v>0</v>
      </c>
      <c r="AZ65" s="48">
        <f>T65-'Total Plan 1'!T75</f>
        <v>0</v>
      </c>
      <c r="BA65" s="48">
        <f>U65-'Total Plan 1'!U75</f>
        <v>0</v>
      </c>
      <c r="BB65" s="48">
        <f>V65-'Total Plan 1'!V75</f>
        <v>0</v>
      </c>
      <c r="BC65" s="48">
        <f>W65-'Total Plan 1'!W75</f>
        <v>0</v>
      </c>
      <c r="BD65" s="48">
        <f>X65-'Total Plan 1'!X75</f>
        <v>0</v>
      </c>
      <c r="BE65" s="48">
        <f>Y65-'Total Plan 1'!Y75</f>
        <v>0</v>
      </c>
      <c r="BF65" s="48">
        <f>Z65-'Total Plan 1'!Z75</f>
        <v>0</v>
      </c>
      <c r="BG65" s="48">
        <f>AA65-'Total Plan 1'!AA75</f>
        <v>0</v>
      </c>
      <c r="BH65" s="48">
        <f>AB65-'Total Plan 1'!AB75</f>
        <v>0</v>
      </c>
      <c r="BI65" s="48">
        <f>AC65-'Total Plan 1'!AC75</f>
        <v>0</v>
      </c>
      <c r="BJ65" s="48">
        <f>AD65-'Total Plan 1'!AD75</f>
        <v>0</v>
      </c>
      <c r="BK65" s="48">
        <f>AE65-'Total Plan 1'!AE75</f>
        <v>0</v>
      </c>
    </row>
    <row r="66" spans="1:63">
      <c r="A66" s="19">
        <v>24</v>
      </c>
      <c r="B66" s="20">
        <f>'[1]GMRTA Life+TPD'!C66</f>
        <v>0.62</v>
      </c>
      <c r="C66" s="20">
        <f>'[1]GMRTA Life+TPD'!D66</f>
        <v>1.22</v>
      </c>
      <c r="D66" s="20">
        <f>'[1]GMRTA Life+TPD'!E66</f>
        <v>1.84</v>
      </c>
      <c r="E66" s="20">
        <f>'[1]GMRTA Life+TPD'!F66</f>
        <v>1.9</v>
      </c>
      <c r="F66" s="20">
        <f>'[1]GMRTA Life+TPD'!G66</f>
        <v>2.41</v>
      </c>
      <c r="G66" s="20">
        <f>'[1]GMRTA Life+TPD'!H66</f>
        <v>2.93</v>
      </c>
      <c r="H66" s="20">
        <f>'[1]GMRTA Life+TPD'!I66</f>
        <v>3.22</v>
      </c>
      <c r="I66" s="20">
        <f>'[1]GMRTA Life+TPD'!J66</f>
        <v>3.73</v>
      </c>
      <c r="J66" s="20">
        <f>'[1]GMRTA Life+TPD'!K66</f>
        <v>4.25</v>
      </c>
      <c r="K66" s="20">
        <f>'[1]GMRTA Life+TPD'!L66</f>
        <v>4.79</v>
      </c>
      <c r="L66" s="20">
        <f>'[1]GMRTA Life+TPD'!M66</f>
        <v>5.35</v>
      </c>
      <c r="M66" s="20">
        <f>'[1]GMRTA Life+TPD'!N66</f>
        <v>5.93</v>
      </c>
      <c r="N66" s="20">
        <f>'[1]GMRTA Life+TPD'!O66</f>
        <v>6.54</v>
      </c>
      <c r="O66" s="20">
        <f>'[1]GMRTA Life+TPD'!P66</f>
        <v>7.16</v>
      </c>
      <c r="P66" s="20">
        <f>'[1]GMRTA Life+TPD'!Q66</f>
        <v>7.82</v>
      </c>
      <c r="Q66" s="20">
        <f>'[1]GMRTA Life+TPD'!R66</f>
        <v>8.5</v>
      </c>
      <c r="R66" s="20">
        <f>'[1]GMRTA Life+TPD'!S66</f>
        <v>9.2200000000000006</v>
      </c>
      <c r="S66" s="20">
        <f>'[1]GMRTA Life+TPD'!T66</f>
        <v>9.98</v>
      </c>
      <c r="T66" s="20">
        <f>'[1]GMRTA Life+TPD'!U66</f>
        <v>10.78</v>
      </c>
      <c r="U66" s="20">
        <f>'[1]GMRTA Life+TPD'!V66</f>
        <v>11.62</v>
      </c>
      <c r="V66" s="20">
        <f>'[1]GMRTA Life+TPD'!W66</f>
        <v>12.51</v>
      </c>
      <c r="W66" s="20">
        <f>'[1]GMRTA Life+TPD'!X66</f>
        <v>13.46</v>
      </c>
      <c r="X66" s="20">
        <f>'[1]GMRTA Life+TPD'!Y66</f>
        <v>14.46</v>
      </c>
      <c r="Y66" s="20">
        <f>'[1]GMRTA Life+TPD'!Z66</f>
        <v>15.52</v>
      </c>
      <c r="Z66" s="20">
        <f>'[1]GMRTA Life+TPD'!AA66</f>
        <v>16.64</v>
      </c>
      <c r="AA66" s="20">
        <f>'[1]GMRTA Life+TPD'!AB66</f>
        <v>0</v>
      </c>
      <c r="AB66" s="20">
        <f>'[1]GMRTA Life+TPD'!AC66</f>
        <v>0</v>
      </c>
      <c r="AC66" s="20">
        <f>'[1]GMRTA Life+TPD'!AD66</f>
        <v>0</v>
      </c>
      <c r="AD66" s="20">
        <f>'[1]GMRTA Life+TPD'!AE66</f>
        <v>0</v>
      </c>
      <c r="AE66" s="20">
        <f>'[1]GMRTA Life+TPD'!AF66</f>
        <v>0</v>
      </c>
      <c r="AG66" s="19">
        <v>24</v>
      </c>
      <c r="AH66" s="48">
        <f>B66-'Total Plan 1'!B76</f>
        <v>0</v>
      </c>
      <c r="AI66" s="48">
        <f>C66-'Total Plan 1'!C76</f>
        <v>0</v>
      </c>
      <c r="AJ66" s="48">
        <f>D66-'Total Plan 1'!D76</f>
        <v>0</v>
      </c>
      <c r="AK66" s="48">
        <f>E66-'Total Plan 1'!E76</f>
        <v>0</v>
      </c>
      <c r="AL66" s="48">
        <f>F66-'Total Plan 1'!F76</f>
        <v>0</v>
      </c>
      <c r="AM66" s="48">
        <f>G66-'Total Plan 1'!G76</f>
        <v>0</v>
      </c>
      <c r="AN66" s="48">
        <f>H66-'Total Plan 1'!H76</f>
        <v>0</v>
      </c>
      <c r="AO66" s="48">
        <f>I66-'Total Plan 1'!I76</f>
        <v>0</v>
      </c>
      <c r="AP66" s="48">
        <f>J66-'Total Plan 1'!J76</f>
        <v>0</v>
      </c>
      <c r="AQ66" s="48">
        <f>K66-'Total Plan 1'!K76</f>
        <v>0</v>
      </c>
      <c r="AR66" s="48">
        <f>L66-'Total Plan 1'!L76</f>
        <v>0</v>
      </c>
      <c r="AS66" s="48">
        <f>M66-'Total Plan 1'!M76</f>
        <v>0</v>
      </c>
      <c r="AT66" s="48">
        <f>N66-'Total Plan 1'!N76</f>
        <v>0</v>
      </c>
      <c r="AU66" s="48">
        <f>O66-'Total Plan 1'!O76</f>
        <v>0</v>
      </c>
      <c r="AV66" s="48">
        <f>P66-'Total Plan 1'!P76</f>
        <v>0</v>
      </c>
      <c r="AW66" s="48">
        <f>Q66-'Total Plan 1'!Q76</f>
        <v>0</v>
      </c>
      <c r="AX66" s="48">
        <f>R66-'Total Plan 1'!R76</f>
        <v>0</v>
      </c>
      <c r="AY66" s="48">
        <f>S66-'Total Plan 1'!S76</f>
        <v>0</v>
      </c>
      <c r="AZ66" s="48">
        <f>T66-'Total Plan 1'!T76</f>
        <v>0</v>
      </c>
      <c r="BA66" s="48">
        <f>U66-'Total Plan 1'!U76</f>
        <v>0</v>
      </c>
      <c r="BB66" s="48">
        <f>V66-'Total Plan 1'!V76</f>
        <v>0</v>
      </c>
      <c r="BC66" s="48">
        <f>W66-'Total Plan 1'!W76</f>
        <v>0</v>
      </c>
      <c r="BD66" s="48">
        <f>X66-'Total Plan 1'!X76</f>
        <v>0</v>
      </c>
      <c r="BE66" s="48">
        <f>Y66-'Total Plan 1'!Y76</f>
        <v>0</v>
      </c>
      <c r="BF66" s="48">
        <f>Z66-'Total Plan 1'!Z76</f>
        <v>0</v>
      </c>
      <c r="BG66" s="48">
        <f>AA66-'Total Plan 1'!AA76</f>
        <v>0</v>
      </c>
      <c r="BH66" s="48">
        <f>AB66-'Total Plan 1'!AB76</f>
        <v>0</v>
      </c>
      <c r="BI66" s="48">
        <f>AC66-'Total Plan 1'!AC76</f>
        <v>0</v>
      </c>
      <c r="BJ66" s="48">
        <f>AD66-'Total Plan 1'!AD76</f>
        <v>0</v>
      </c>
      <c r="BK66" s="48">
        <f>AE66-'Total Plan 1'!AE76</f>
        <v>0</v>
      </c>
    </row>
    <row r="67" spans="1:63">
      <c r="A67" s="21">
        <v>25</v>
      </c>
      <c r="B67" s="22">
        <f>'[1]GMRTA Life+TPD'!C67</f>
        <v>0.63</v>
      </c>
      <c r="C67" s="22">
        <f>'[1]GMRTA Life+TPD'!D67</f>
        <v>1.25</v>
      </c>
      <c r="D67" s="22">
        <f>'[1]GMRTA Life+TPD'!E67</f>
        <v>1.88</v>
      </c>
      <c r="E67" s="22">
        <f>'[1]GMRTA Life+TPD'!F67</f>
        <v>1.95</v>
      </c>
      <c r="F67" s="22">
        <f>'[1]GMRTA Life+TPD'!G67</f>
        <v>2.46</v>
      </c>
      <c r="G67" s="22">
        <f>'[1]GMRTA Life+TPD'!H67</f>
        <v>3</v>
      </c>
      <c r="H67" s="22">
        <f>'[1]GMRTA Life+TPD'!I67</f>
        <v>3.29</v>
      </c>
      <c r="I67" s="22">
        <f>'[1]GMRTA Life+TPD'!J67</f>
        <v>3.81</v>
      </c>
      <c r="J67" s="22">
        <f>'[1]GMRTA Life+TPD'!K67</f>
        <v>4.3600000000000003</v>
      </c>
      <c r="K67" s="22">
        <f>'[1]GMRTA Life+TPD'!L67</f>
        <v>4.92</v>
      </c>
      <c r="L67" s="22">
        <f>'[1]GMRTA Life+TPD'!M67</f>
        <v>5.5</v>
      </c>
      <c r="M67" s="22">
        <f>'[1]GMRTA Life+TPD'!N67</f>
        <v>6.1</v>
      </c>
      <c r="N67" s="22">
        <f>'[1]GMRTA Life+TPD'!O67</f>
        <v>6.73</v>
      </c>
      <c r="O67" s="22">
        <f>'[1]GMRTA Life+TPD'!P67</f>
        <v>7.39</v>
      </c>
      <c r="P67" s="22">
        <f>'[1]GMRTA Life+TPD'!Q67</f>
        <v>8.08</v>
      </c>
      <c r="Q67" s="22">
        <f>'[1]GMRTA Life+TPD'!R67</f>
        <v>8.8000000000000007</v>
      </c>
      <c r="R67" s="22">
        <f>'[1]GMRTA Life+TPD'!S67</f>
        <v>9.57</v>
      </c>
      <c r="S67" s="22">
        <f>'[1]GMRTA Life+TPD'!T67</f>
        <v>10.38</v>
      </c>
      <c r="T67" s="22">
        <f>'[1]GMRTA Life+TPD'!U67</f>
        <v>11.23</v>
      </c>
      <c r="U67" s="22">
        <f>'[1]GMRTA Life+TPD'!V67</f>
        <v>12.13</v>
      </c>
      <c r="V67" s="22">
        <f>'[1]GMRTA Life+TPD'!W67</f>
        <v>13.09</v>
      </c>
      <c r="W67" s="22">
        <f>'[1]GMRTA Life+TPD'!X67</f>
        <v>14.11</v>
      </c>
      <c r="X67" s="22">
        <f>'[1]GMRTA Life+TPD'!Y67</f>
        <v>15.18</v>
      </c>
      <c r="Y67" s="22">
        <f>'[1]GMRTA Life+TPD'!Z67</f>
        <v>16.32</v>
      </c>
      <c r="Z67" s="22">
        <f>'[1]GMRTA Life+TPD'!AA67</f>
        <v>17.53</v>
      </c>
      <c r="AA67" s="22">
        <f>'[1]GMRTA Life+TPD'!AB67</f>
        <v>0</v>
      </c>
      <c r="AB67" s="22">
        <f>'[1]GMRTA Life+TPD'!AC67</f>
        <v>0</v>
      </c>
      <c r="AC67" s="22">
        <f>'[1]GMRTA Life+TPD'!AD67</f>
        <v>0</v>
      </c>
      <c r="AD67" s="22">
        <f>'[1]GMRTA Life+TPD'!AE67</f>
        <v>0</v>
      </c>
      <c r="AE67" s="22">
        <f>'[1]GMRTA Life+TPD'!AF67</f>
        <v>0</v>
      </c>
      <c r="AG67" s="21">
        <v>25</v>
      </c>
      <c r="AH67" s="49">
        <f>B67-'Total Plan 1'!B77</f>
        <v>0</v>
      </c>
      <c r="AI67" s="49">
        <f>C67-'Total Plan 1'!C77</f>
        <v>0</v>
      </c>
      <c r="AJ67" s="49">
        <f>D67-'Total Plan 1'!D77</f>
        <v>0</v>
      </c>
      <c r="AK67" s="49">
        <f>E67-'Total Plan 1'!E77</f>
        <v>0</v>
      </c>
      <c r="AL67" s="49">
        <f>F67-'Total Plan 1'!F77</f>
        <v>0</v>
      </c>
      <c r="AM67" s="49">
        <f>G67-'Total Plan 1'!G77</f>
        <v>0</v>
      </c>
      <c r="AN67" s="49">
        <f>H67-'Total Plan 1'!H77</f>
        <v>0</v>
      </c>
      <c r="AO67" s="49">
        <f>I67-'Total Plan 1'!I77</f>
        <v>0</v>
      </c>
      <c r="AP67" s="49">
        <f>J67-'Total Plan 1'!J77</f>
        <v>0</v>
      </c>
      <c r="AQ67" s="49">
        <f>K67-'Total Plan 1'!K77</f>
        <v>0</v>
      </c>
      <c r="AR67" s="49">
        <f>L67-'Total Plan 1'!L77</f>
        <v>0</v>
      </c>
      <c r="AS67" s="49">
        <f>M67-'Total Plan 1'!M77</f>
        <v>0</v>
      </c>
      <c r="AT67" s="49">
        <f>N67-'Total Plan 1'!N77</f>
        <v>0</v>
      </c>
      <c r="AU67" s="49">
        <f>O67-'Total Plan 1'!O77</f>
        <v>0</v>
      </c>
      <c r="AV67" s="49">
        <f>P67-'Total Plan 1'!P77</f>
        <v>0</v>
      </c>
      <c r="AW67" s="49">
        <f>Q67-'Total Plan 1'!Q77</f>
        <v>0</v>
      </c>
      <c r="AX67" s="49">
        <f>R67-'Total Plan 1'!R77</f>
        <v>0</v>
      </c>
      <c r="AY67" s="49">
        <f>S67-'Total Plan 1'!S77</f>
        <v>0</v>
      </c>
      <c r="AZ67" s="49">
        <f>T67-'Total Plan 1'!T77</f>
        <v>0</v>
      </c>
      <c r="BA67" s="49">
        <f>U67-'Total Plan 1'!U77</f>
        <v>0</v>
      </c>
      <c r="BB67" s="49">
        <f>V67-'Total Plan 1'!V77</f>
        <v>0</v>
      </c>
      <c r="BC67" s="49">
        <f>W67-'Total Plan 1'!W77</f>
        <v>0</v>
      </c>
      <c r="BD67" s="49">
        <f>X67-'Total Plan 1'!X77</f>
        <v>0</v>
      </c>
      <c r="BE67" s="49">
        <f>Y67-'Total Plan 1'!Y77</f>
        <v>0</v>
      </c>
      <c r="BF67" s="49">
        <f>Z67-'Total Plan 1'!Z77</f>
        <v>0</v>
      </c>
      <c r="BG67" s="49">
        <f>AA67-'Total Plan 1'!AA77</f>
        <v>0</v>
      </c>
      <c r="BH67" s="49">
        <f>AB67-'Total Plan 1'!AB77</f>
        <v>0</v>
      </c>
      <c r="BI67" s="49">
        <f>AC67-'Total Plan 1'!AC77</f>
        <v>0</v>
      </c>
      <c r="BJ67" s="49">
        <f>AD67-'Total Plan 1'!AD77</f>
        <v>0</v>
      </c>
      <c r="BK67" s="49">
        <f>AE67-'Total Plan 1'!AE77</f>
        <v>0</v>
      </c>
    </row>
    <row r="68" spans="1:63">
      <c r="A68" s="17">
        <v>26</v>
      </c>
      <c r="B68" s="18">
        <f>'[1]GMRTA Life+TPD'!C68</f>
        <v>0.65</v>
      </c>
      <c r="C68" s="18">
        <f>'[1]GMRTA Life+TPD'!D68</f>
        <v>1.28</v>
      </c>
      <c r="D68" s="18">
        <f>'[1]GMRTA Life+TPD'!E68</f>
        <v>1.92</v>
      </c>
      <c r="E68" s="18">
        <f>'[1]GMRTA Life+TPD'!F68</f>
        <v>1.99</v>
      </c>
      <c r="F68" s="18">
        <f>'[1]GMRTA Life+TPD'!G68</f>
        <v>2.52</v>
      </c>
      <c r="G68" s="18">
        <f>'[1]GMRTA Life+TPD'!H68</f>
        <v>3.06</v>
      </c>
      <c r="H68" s="18">
        <f>'[1]GMRTA Life+TPD'!I68</f>
        <v>3.37</v>
      </c>
      <c r="I68" s="18">
        <f>'[1]GMRTA Life+TPD'!J68</f>
        <v>3.91</v>
      </c>
      <c r="J68" s="18">
        <f>'[1]GMRTA Life+TPD'!K68</f>
        <v>4.47</v>
      </c>
      <c r="K68" s="18">
        <f>'[1]GMRTA Life+TPD'!L68</f>
        <v>5.05</v>
      </c>
      <c r="L68" s="18">
        <f>'[1]GMRTA Life+TPD'!M68</f>
        <v>5.66</v>
      </c>
      <c r="M68" s="18">
        <f>'[1]GMRTA Life+TPD'!N68</f>
        <v>6.29</v>
      </c>
      <c r="N68" s="18">
        <f>'[1]GMRTA Life+TPD'!O68</f>
        <v>6.95</v>
      </c>
      <c r="O68" s="18">
        <f>'[1]GMRTA Life+TPD'!P68</f>
        <v>7.65</v>
      </c>
      <c r="P68" s="18">
        <f>'[1]GMRTA Life+TPD'!Q68</f>
        <v>8.3800000000000008</v>
      </c>
      <c r="Q68" s="18">
        <f>'[1]GMRTA Life+TPD'!R68</f>
        <v>9.15</v>
      </c>
      <c r="R68" s="18">
        <f>'[1]GMRTA Life+TPD'!S68</f>
        <v>9.9600000000000009</v>
      </c>
      <c r="S68" s="18">
        <f>'[1]GMRTA Life+TPD'!T68</f>
        <v>10.83</v>
      </c>
      <c r="T68" s="18">
        <f>'[1]GMRTA Life+TPD'!U68</f>
        <v>11.74</v>
      </c>
      <c r="U68" s="18">
        <f>'[1]GMRTA Life+TPD'!V68</f>
        <v>12.71</v>
      </c>
      <c r="V68" s="18">
        <f>'[1]GMRTA Life+TPD'!W68</f>
        <v>13.74</v>
      </c>
      <c r="W68" s="18">
        <f>'[1]GMRTA Life+TPD'!X68</f>
        <v>14.83</v>
      </c>
      <c r="X68" s="18">
        <f>'[1]GMRTA Life+TPD'!Y68</f>
        <v>15.99</v>
      </c>
      <c r="Y68" s="18">
        <f>'[1]GMRTA Life+TPD'!Z68</f>
        <v>17.22</v>
      </c>
      <c r="Z68" s="18">
        <f>'[1]GMRTA Life+TPD'!AA68</f>
        <v>18.52</v>
      </c>
      <c r="AA68" s="18">
        <f>'[1]GMRTA Life+TPD'!AB68</f>
        <v>0</v>
      </c>
      <c r="AB68" s="18">
        <f>'[1]GMRTA Life+TPD'!AC68</f>
        <v>0</v>
      </c>
      <c r="AC68" s="18">
        <f>'[1]GMRTA Life+TPD'!AD68</f>
        <v>0</v>
      </c>
      <c r="AD68" s="18">
        <f>'[1]GMRTA Life+TPD'!AE68</f>
        <v>0</v>
      </c>
      <c r="AE68" s="18">
        <f>'[1]GMRTA Life+TPD'!AF68</f>
        <v>0</v>
      </c>
      <c r="AG68" s="17">
        <v>26</v>
      </c>
      <c r="AH68" s="47">
        <f>B68-'Total Plan 1'!B78</f>
        <v>0</v>
      </c>
      <c r="AI68" s="47">
        <f>C68-'Total Plan 1'!C78</f>
        <v>0</v>
      </c>
      <c r="AJ68" s="47">
        <f>D68-'Total Plan 1'!D78</f>
        <v>0</v>
      </c>
      <c r="AK68" s="47">
        <f>E68-'Total Plan 1'!E78</f>
        <v>0</v>
      </c>
      <c r="AL68" s="47">
        <f>F68-'Total Plan 1'!F78</f>
        <v>0</v>
      </c>
      <c r="AM68" s="47">
        <f>G68-'Total Plan 1'!G78</f>
        <v>0</v>
      </c>
      <c r="AN68" s="47">
        <f>H68-'Total Plan 1'!H78</f>
        <v>0</v>
      </c>
      <c r="AO68" s="47">
        <f>I68-'Total Plan 1'!I78</f>
        <v>0</v>
      </c>
      <c r="AP68" s="47">
        <f>J68-'Total Plan 1'!J78</f>
        <v>0</v>
      </c>
      <c r="AQ68" s="47">
        <f>K68-'Total Plan 1'!K78</f>
        <v>0</v>
      </c>
      <c r="AR68" s="47">
        <f>L68-'Total Plan 1'!L78</f>
        <v>0</v>
      </c>
      <c r="AS68" s="47">
        <f>M68-'Total Plan 1'!M78</f>
        <v>0</v>
      </c>
      <c r="AT68" s="47">
        <f>N68-'Total Plan 1'!N78</f>
        <v>0</v>
      </c>
      <c r="AU68" s="47">
        <f>O68-'Total Plan 1'!O78</f>
        <v>0</v>
      </c>
      <c r="AV68" s="47">
        <f>P68-'Total Plan 1'!P78</f>
        <v>0</v>
      </c>
      <c r="AW68" s="47">
        <f>Q68-'Total Plan 1'!Q78</f>
        <v>0</v>
      </c>
      <c r="AX68" s="47">
        <f>R68-'Total Plan 1'!R78</f>
        <v>0</v>
      </c>
      <c r="AY68" s="47">
        <f>S68-'Total Plan 1'!S78</f>
        <v>0</v>
      </c>
      <c r="AZ68" s="47">
        <f>T68-'Total Plan 1'!T78</f>
        <v>0</v>
      </c>
      <c r="BA68" s="47">
        <f>U68-'Total Plan 1'!U78</f>
        <v>0</v>
      </c>
      <c r="BB68" s="47">
        <f>V68-'Total Plan 1'!V78</f>
        <v>0</v>
      </c>
      <c r="BC68" s="47">
        <f>W68-'Total Plan 1'!W78</f>
        <v>0</v>
      </c>
      <c r="BD68" s="47">
        <f>X68-'Total Plan 1'!X78</f>
        <v>0</v>
      </c>
      <c r="BE68" s="47">
        <f>Y68-'Total Plan 1'!Y78</f>
        <v>0</v>
      </c>
      <c r="BF68" s="47">
        <f>Z68-'Total Plan 1'!Z78</f>
        <v>0</v>
      </c>
      <c r="BG68" s="47">
        <f>AA68-'Total Plan 1'!AA78</f>
        <v>0</v>
      </c>
      <c r="BH68" s="47">
        <f>AB68-'Total Plan 1'!AB78</f>
        <v>0</v>
      </c>
      <c r="BI68" s="47">
        <f>AC68-'Total Plan 1'!AC78</f>
        <v>0</v>
      </c>
      <c r="BJ68" s="47">
        <f>AD68-'Total Plan 1'!AD78</f>
        <v>0</v>
      </c>
      <c r="BK68" s="47">
        <f>AE68-'Total Plan 1'!AE78</f>
        <v>0</v>
      </c>
    </row>
    <row r="69" spans="1:63">
      <c r="A69" s="19">
        <v>27</v>
      </c>
      <c r="B69" s="20">
        <f>'[1]GMRTA Life+TPD'!C69</f>
        <v>0.66</v>
      </c>
      <c r="C69" s="20">
        <f>'[1]GMRTA Life+TPD'!D69</f>
        <v>1.3</v>
      </c>
      <c r="D69" s="20">
        <f>'[1]GMRTA Life+TPD'!E69</f>
        <v>1.96</v>
      </c>
      <c r="E69" s="20">
        <f>'[1]GMRTA Life+TPD'!F69</f>
        <v>2.04</v>
      </c>
      <c r="F69" s="20">
        <f>'[1]GMRTA Life+TPD'!G69</f>
        <v>2.58</v>
      </c>
      <c r="G69" s="20">
        <f>'[1]GMRTA Life+TPD'!H69</f>
        <v>3.14</v>
      </c>
      <c r="H69" s="20">
        <f>'[1]GMRTA Life+TPD'!I69</f>
        <v>3.45</v>
      </c>
      <c r="I69" s="20">
        <f>'[1]GMRTA Life+TPD'!J69</f>
        <v>4.01</v>
      </c>
      <c r="J69" s="20">
        <f>'[1]GMRTA Life+TPD'!K69</f>
        <v>4.5999999999999996</v>
      </c>
      <c r="K69" s="20">
        <f>'[1]GMRTA Life+TPD'!L69</f>
        <v>5.2</v>
      </c>
      <c r="L69" s="20">
        <f>'[1]GMRTA Life+TPD'!M69</f>
        <v>5.84</v>
      </c>
      <c r="M69" s="20">
        <f>'[1]GMRTA Life+TPD'!N69</f>
        <v>6.5</v>
      </c>
      <c r="N69" s="20">
        <f>'[1]GMRTA Life+TPD'!O69</f>
        <v>7.2</v>
      </c>
      <c r="O69" s="20">
        <f>'[1]GMRTA Life+TPD'!P69</f>
        <v>7.94</v>
      </c>
      <c r="P69" s="20">
        <f>'[1]GMRTA Life+TPD'!Q69</f>
        <v>8.7200000000000006</v>
      </c>
      <c r="Q69" s="20">
        <f>'[1]GMRTA Life+TPD'!R69</f>
        <v>9.5399999999999991</v>
      </c>
      <c r="R69" s="20">
        <f>'[1]GMRTA Life+TPD'!S69</f>
        <v>10.42</v>
      </c>
      <c r="S69" s="20">
        <f>'[1]GMRTA Life+TPD'!T69</f>
        <v>11.34</v>
      </c>
      <c r="T69" s="20">
        <f>'[1]GMRTA Life+TPD'!U69</f>
        <v>12.32</v>
      </c>
      <c r="U69" s="20">
        <f>'[1]GMRTA Life+TPD'!V69</f>
        <v>13.37</v>
      </c>
      <c r="V69" s="20">
        <f>'[1]GMRTA Life+TPD'!W69</f>
        <v>14.47</v>
      </c>
      <c r="W69" s="20">
        <f>'[1]GMRTA Life+TPD'!X69</f>
        <v>15.65</v>
      </c>
      <c r="X69" s="20">
        <f>'[1]GMRTA Life+TPD'!Y69</f>
        <v>16.89</v>
      </c>
      <c r="Y69" s="20">
        <f>'[1]GMRTA Life+TPD'!Z69</f>
        <v>18.22</v>
      </c>
      <c r="Z69" s="20">
        <f>'[1]GMRTA Life+TPD'!AA69</f>
        <v>19.62</v>
      </c>
      <c r="AA69" s="20">
        <f>'[1]GMRTA Life+TPD'!AB69</f>
        <v>0</v>
      </c>
      <c r="AB69" s="20">
        <f>'[1]GMRTA Life+TPD'!AC69</f>
        <v>0</v>
      </c>
      <c r="AC69" s="20">
        <f>'[1]GMRTA Life+TPD'!AD69</f>
        <v>0</v>
      </c>
      <c r="AD69" s="20">
        <f>'[1]GMRTA Life+TPD'!AE69</f>
        <v>0</v>
      </c>
      <c r="AE69" s="20">
        <f>'[1]GMRTA Life+TPD'!AF69</f>
        <v>0</v>
      </c>
      <c r="AG69" s="19">
        <v>27</v>
      </c>
      <c r="AH69" s="48">
        <f>B69-'Total Plan 1'!B79</f>
        <v>0</v>
      </c>
      <c r="AI69" s="48">
        <f>C69-'Total Plan 1'!C79</f>
        <v>0</v>
      </c>
      <c r="AJ69" s="48">
        <f>D69-'Total Plan 1'!D79</f>
        <v>0</v>
      </c>
      <c r="AK69" s="48">
        <f>E69-'Total Plan 1'!E79</f>
        <v>0</v>
      </c>
      <c r="AL69" s="48">
        <f>F69-'Total Plan 1'!F79</f>
        <v>0</v>
      </c>
      <c r="AM69" s="48">
        <f>G69-'Total Plan 1'!G79</f>
        <v>0</v>
      </c>
      <c r="AN69" s="48">
        <f>H69-'Total Plan 1'!H79</f>
        <v>0</v>
      </c>
      <c r="AO69" s="48">
        <f>I69-'Total Plan 1'!I79</f>
        <v>0</v>
      </c>
      <c r="AP69" s="48">
        <f>J69-'Total Plan 1'!J79</f>
        <v>0</v>
      </c>
      <c r="AQ69" s="48">
        <f>K69-'Total Plan 1'!K79</f>
        <v>0</v>
      </c>
      <c r="AR69" s="48">
        <f>L69-'Total Plan 1'!L79</f>
        <v>0</v>
      </c>
      <c r="AS69" s="48">
        <f>M69-'Total Plan 1'!M79</f>
        <v>0</v>
      </c>
      <c r="AT69" s="48">
        <f>N69-'Total Plan 1'!N79</f>
        <v>0</v>
      </c>
      <c r="AU69" s="48">
        <f>O69-'Total Plan 1'!O79</f>
        <v>0</v>
      </c>
      <c r="AV69" s="48">
        <f>P69-'Total Plan 1'!P79</f>
        <v>0</v>
      </c>
      <c r="AW69" s="48">
        <f>Q69-'Total Plan 1'!Q79</f>
        <v>0</v>
      </c>
      <c r="AX69" s="48">
        <f>R69-'Total Plan 1'!R79</f>
        <v>0</v>
      </c>
      <c r="AY69" s="48">
        <f>S69-'Total Plan 1'!S79</f>
        <v>0</v>
      </c>
      <c r="AZ69" s="48">
        <f>T69-'Total Plan 1'!T79</f>
        <v>0</v>
      </c>
      <c r="BA69" s="48">
        <f>U69-'Total Plan 1'!U79</f>
        <v>0</v>
      </c>
      <c r="BB69" s="48">
        <f>V69-'Total Plan 1'!V79</f>
        <v>0</v>
      </c>
      <c r="BC69" s="48">
        <f>W69-'Total Plan 1'!W79</f>
        <v>0</v>
      </c>
      <c r="BD69" s="48">
        <f>X69-'Total Plan 1'!X79</f>
        <v>0</v>
      </c>
      <c r="BE69" s="48">
        <f>Y69-'Total Plan 1'!Y79</f>
        <v>0</v>
      </c>
      <c r="BF69" s="48">
        <f>Z69-'Total Plan 1'!Z79</f>
        <v>0</v>
      </c>
      <c r="BG69" s="48">
        <f>AA69-'Total Plan 1'!AA79</f>
        <v>0</v>
      </c>
      <c r="BH69" s="48">
        <f>AB69-'Total Plan 1'!AB79</f>
        <v>0</v>
      </c>
      <c r="BI69" s="48">
        <f>AC69-'Total Plan 1'!AC79</f>
        <v>0</v>
      </c>
      <c r="BJ69" s="48">
        <f>AD69-'Total Plan 1'!AD79</f>
        <v>0</v>
      </c>
      <c r="BK69" s="48">
        <f>AE69-'Total Plan 1'!AE79</f>
        <v>0</v>
      </c>
    </row>
    <row r="70" spans="1:63">
      <c r="A70" s="19">
        <v>28</v>
      </c>
      <c r="B70" s="20">
        <f>'[1]GMRTA Life+TPD'!C70</f>
        <v>0.68</v>
      </c>
      <c r="C70" s="20">
        <f>'[1]GMRTA Life+TPD'!D70</f>
        <v>1.33</v>
      </c>
      <c r="D70" s="20">
        <f>'[1]GMRTA Life+TPD'!E70</f>
        <v>2.0099999999999998</v>
      </c>
      <c r="E70" s="20">
        <f>'[1]GMRTA Life+TPD'!F70</f>
        <v>2.09</v>
      </c>
      <c r="F70" s="20">
        <f>'[1]GMRTA Life+TPD'!G70</f>
        <v>2.64</v>
      </c>
      <c r="G70" s="20">
        <f>'[1]GMRTA Life+TPD'!H70</f>
        <v>3.22</v>
      </c>
      <c r="H70" s="20">
        <f>'[1]GMRTA Life+TPD'!I70</f>
        <v>3.55</v>
      </c>
      <c r="I70" s="20">
        <f>'[1]GMRTA Life+TPD'!J70</f>
        <v>4.13</v>
      </c>
      <c r="J70" s="20">
        <f>'[1]GMRTA Life+TPD'!K70</f>
        <v>4.74</v>
      </c>
      <c r="K70" s="20">
        <f>'[1]GMRTA Life+TPD'!L70</f>
        <v>5.38</v>
      </c>
      <c r="L70" s="20">
        <f>'[1]GMRTA Life+TPD'!M70</f>
        <v>6.05</v>
      </c>
      <c r="M70" s="20">
        <f>'[1]GMRTA Life+TPD'!N70</f>
        <v>6.75</v>
      </c>
      <c r="N70" s="20">
        <f>'[1]GMRTA Life+TPD'!O70</f>
        <v>7.5</v>
      </c>
      <c r="O70" s="20">
        <f>'[1]GMRTA Life+TPD'!P70</f>
        <v>8.2799999999999994</v>
      </c>
      <c r="P70" s="20">
        <f>'[1]GMRTA Life+TPD'!Q70</f>
        <v>9.11</v>
      </c>
      <c r="Q70" s="20">
        <f>'[1]GMRTA Life+TPD'!R70</f>
        <v>10</v>
      </c>
      <c r="R70" s="20">
        <f>'[1]GMRTA Life+TPD'!S70</f>
        <v>10.93</v>
      </c>
      <c r="S70" s="20">
        <f>'[1]GMRTA Life+TPD'!T70</f>
        <v>11.93</v>
      </c>
      <c r="T70" s="20">
        <f>'[1]GMRTA Life+TPD'!U70</f>
        <v>12.99</v>
      </c>
      <c r="U70" s="20">
        <f>'[1]GMRTA Life+TPD'!V70</f>
        <v>14.11</v>
      </c>
      <c r="V70" s="20">
        <f>'[1]GMRTA Life+TPD'!W70</f>
        <v>15.3</v>
      </c>
      <c r="W70" s="20">
        <f>'[1]GMRTA Life+TPD'!X70</f>
        <v>16.559999999999999</v>
      </c>
      <c r="X70" s="20">
        <f>'[1]GMRTA Life+TPD'!Y70</f>
        <v>17.91</v>
      </c>
      <c r="Y70" s="20">
        <f>'[1]GMRTA Life+TPD'!Z70</f>
        <v>19.34</v>
      </c>
      <c r="Z70" s="20">
        <f>'[1]GMRTA Life+TPD'!AA70</f>
        <v>20.86</v>
      </c>
      <c r="AA70" s="20">
        <f>'[1]GMRTA Life+TPD'!AB70</f>
        <v>0</v>
      </c>
      <c r="AB70" s="20">
        <f>'[1]GMRTA Life+TPD'!AC70</f>
        <v>0</v>
      </c>
      <c r="AC70" s="20">
        <f>'[1]GMRTA Life+TPD'!AD70</f>
        <v>0</v>
      </c>
      <c r="AD70" s="20">
        <f>'[1]GMRTA Life+TPD'!AE70</f>
        <v>0</v>
      </c>
      <c r="AE70" s="20">
        <f>'[1]GMRTA Life+TPD'!AF70</f>
        <v>0</v>
      </c>
      <c r="AG70" s="19">
        <v>28</v>
      </c>
      <c r="AH70" s="48">
        <f>B70-'Total Plan 1'!B80</f>
        <v>0</v>
      </c>
      <c r="AI70" s="48">
        <f>C70-'Total Plan 1'!C80</f>
        <v>0</v>
      </c>
      <c r="AJ70" s="48">
        <f>D70-'Total Plan 1'!D80</f>
        <v>0</v>
      </c>
      <c r="AK70" s="48">
        <f>E70-'Total Plan 1'!E80</f>
        <v>0</v>
      </c>
      <c r="AL70" s="48">
        <f>F70-'Total Plan 1'!F80</f>
        <v>0</v>
      </c>
      <c r="AM70" s="48">
        <f>G70-'Total Plan 1'!G80</f>
        <v>0</v>
      </c>
      <c r="AN70" s="48">
        <f>H70-'Total Plan 1'!H80</f>
        <v>0</v>
      </c>
      <c r="AO70" s="48">
        <f>I70-'Total Plan 1'!I80</f>
        <v>0</v>
      </c>
      <c r="AP70" s="48">
        <f>J70-'Total Plan 1'!J80</f>
        <v>0</v>
      </c>
      <c r="AQ70" s="48">
        <f>K70-'Total Plan 1'!K80</f>
        <v>0</v>
      </c>
      <c r="AR70" s="48">
        <f>L70-'Total Plan 1'!L80</f>
        <v>0</v>
      </c>
      <c r="AS70" s="48">
        <f>M70-'Total Plan 1'!M80</f>
        <v>0</v>
      </c>
      <c r="AT70" s="48">
        <f>N70-'Total Plan 1'!N80</f>
        <v>0</v>
      </c>
      <c r="AU70" s="48">
        <f>O70-'Total Plan 1'!O80</f>
        <v>0</v>
      </c>
      <c r="AV70" s="48">
        <f>P70-'Total Plan 1'!P80</f>
        <v>0</v>
      </c>
      <c r="AW70" s="48">
        <f>Q70-'Total Plan 1'!Q80</f>
        <v>0</v>
      </c>
      <c r="AX70" s="48">
        <f>R70-'Total Plan 1'!R80</f>
        <v>0</v>
      </c>
      <c r="AY70" s="48">
        <f>S70-'Total Plan 1'!S80</f>
        <v>0</v>
      </c>
      <c r="AZ70" s="48">
        <f>T70-'Total Plan 1'!T80</f>
        <v>0</v>
      </c>
      <c r="BA70" s="48">
        <f>U70-'Total Plan 1'!U80</f>
        <v>0</v>
      </c>
      <c r="BB70" s="48">
        <f>V70-'Total Plan 1'!V80</f>
        <v>0</v>
      </c>
      <c r="BC70" s="48">
        <f>W70-'Total Plan 1'!W80</f>
        <v>0</v>
      </c>
      <c r="BD70" s="48">
        <f>X70-'Total Plan 1'!X80</f>
        <v>0</v>
      </c>
      <c r="BE70" s="48">
        <f>Y70-'Total Plan 1'!Y80</f>
        <v>0</v>
      </c>
      <c r="BF70" s="48">
        <f>Z70-'Total Plan 1'!Z80</f>
        <v>0</v>
      </c>
      <c r="BG70" s="48">
        <f>AA70-'Total Plan 1'!AA80</f>
        <v>0</v>
      </c>
      <c r="BH70" s="48">
        <f>AB70-'Total Plan 1'!AB80</f>
        <v>0</v>
      </c>
      <c r="BI70" s="48">
        <f>AC70-'Total Plan 1'!AC80</f>
        <v>0</v>
      </c>
      <c r="BJ70" s="48">
        <f>AD70-'Total Plan 1'!AD80</f>
        <v>0</v>
      </c>
      <c r="BK70" s="48">
        <f>AE70-'Total Plan 1'!AE80</f>
        <v>0</v>
      </c>
    </row>
    <row r="71" spans="1:63">
      <c r="A71" s="19">
        <v>29</v>
      </c>
      <c r="B71" s="20">
        <f>'[1]GMRTA Life+TPD'!C71</f>
        <v>0.69</v>
      </c>
      <c r="C71" s="20">
        <f>'[1]GMRTA Life+TPD'!D71</f>
        <v>1.37</v>
      </c>
      <c r="D71" s="20">
        <f>'[1]GMRTA Life+TPD'!E71</f>
        <v>2.06</v>
      </c>
      <c r="E71" s="20">
        <f>'[1]GMRTA Life+TPD'!F71</f>
        <v>2.14</v>
      </c>
      <c r="F71" s="20">
        <f>'[1]GMRTA Life+TPD'!G71</f>
        <v>2.72</v>
      </c>
      <c r="G71" s="20">
        <f>'[1]GMRTA Life+TPD'!H71</f>
        <v>3.32</v>
      </c>
      <c r="H71" s="20">
        <f>'[1]GMRTA Life+TPD'!I71</f>
        <v>3.66</v>
      </c>
      <c r="I71" s="20">
        <f>'[1]GMRTA Life+TPD'!J71</f>
        <v>4.2699999999999996</v>
      </c>
      <c r="J71" s="20">
        <f>'[1]GMRTA Life+TPD'!K71</f>
        <v>4.91</v>
      </c>
      <c r="K71" s="20">
        <f>'[1]GMRTA Life+TPD'!L71</f>
        <v>5.58</v>
      </c>
      <c r="L71" s="20">
        <f>'[1]GMRTA Life+TPD'!M71</f>
        <v>6.29</v>
      </c>
      <c r="M71" s="20">
        <f>'[1]GMRTA Life+TPD'!N71</f>
        <v>7.04</v>
      </c>
      <c r="N71" s="20">
        <f>'[1]GMRTA Life+TPD'!O71</f>
        <v>7.84</v>
      </c>
      <c r="O71" s="20">
        <f>'[1]GMRTA Life+TPD'!P71</f>
        <v>8.68</v>
      </c>
      <c r="P71" s="20">
        <f>'[1]GMRTA Life+TPD'!Q71</f>
        <v>9.57</v>
      </c>
      <c r="Q71" s="20">
        <f>'[1]GMRTA Life+TPD'!R71</f>
        <v>10.52</v>
      </c>
      <c r="R71" s="20">
        <f>'[1]GMRTA Life+TPD'!S71</f>
        <v>11.53</v>
      </c>
      <c r="S71" s="20">
        <f>'[1]GMRTA Life+TPD'!T71</f>
        <v>12.6</v>
      </c>
      <c r="T71" s="20">
        <f>'[1]GMRTA Life+TPD'!U71</f>
        <v>13.73</v>
      </c>
      <c r="U71" s="20">
        <f>'[1]GMRTA Life+TPD'!V71</f>
        <v>14.94</v>
      </c>
      <c r="V71" s="20">
        <f>'[1]GMRTA Life+TPD'!W71</f>
        <v>16.23</v>
      </c>
      <c r="W71" s="20">
        <f>'[1]GMRTA Life+TPD'!X71</f>
        <v>17.59</v>
      </c>
      <c r="X71" s="20">
        <f>'[1]GMRTA Life+TPD'!Y71</f>
        <v>19.05</v>
      </c>
      <c r="Y71" s="20">
        <f>'[1]GMRTA Life+TPD'!Z71</f>
        <v>20.59</v>
      </c>
      <c r="Z71" s="20">
        <f>'[1]GMRTA Life+TPD'!AA71</f>
        <v>22.24</v>
      </c>
      <c r="AA71" s="20">
        <f>'[1]GMRTA Life+TPD'!AB71</f>
        <v>0</v>
      </c>
      <c r="AB71" s="20">
        <f>'[1]GMRTA Life+TPD'!AC71</f>
        <v>0</v>
      </c>
      <c r="AC71" s="20">
        <f>'[1]GMRTA Life+TPD'!AD71</f>
        <v>0</v>
      </c>
      <c r="AD71" s="20">
        <f>'[1]GMRTA Life+TPD'!AE71</f>
        <v>0</v>
      </c>
      <c r="AE71" s="20">
        <f>'[1]GMRTA Life+TPD'!AF71</f>
        <v>0</v>
      </c>
      <c r="AG71" s="19">
        <v>29</v>
      </c>
      <c r="AH71" s="48">
        <f>B71-'Total Plan 1'!B81</f>
        <v>0</v>
      </c>
      <c r="AI71" s="48">
        <f>C71-'Total Plan 1'!C81</f>
        <v>0</v>
      </c>
      <c r="AJ71" s="48">
        <f>D71-'Total Plan 1'!D81</f>
        <v>0</v>
      </c>
      <c r="AK71" s="48">
        <f>E71-'Total Plan 1'!E81</f>
        <v>0</v>
      </c>
      <c r="AL71" s="48">
        <f>F71-'Total Plan 1'!F81</f>
        <v>0</v>
      </c>
      <c r="AM71" s="48">
        <f>G71-'Total Plan 1'!G81</f>
        <v>0</v>
      </c>
      <c r="AN71" s="48">
        <f>H71-'Total Plan 1'!H81</f>
        <v>0</v>
      </c>
      <c r="AO71" s="48">
        <f>I71-'Total Plan 1'!I81</f>
        <v>0</v>
      </c>
      <c r="AP71" s="48">
        <f>J71-'Total Plan 1'!J81</f>
        <v>0</v>
      </c>
      <c r="AQ71" s="48">
        <f>K71-'Total Plan 1'!K81</f>
        <v>0</v>
      </c>
      <c r="AR71" s="48">
        <f>L71-'Total Plan 1'!L81</f>
        <v>0</v>
      </c>
      <c r="AS71" s="48">
        <f>M71-'Total Plan 1'!M81</f>
        <v>0</v>
      </c>
      <c r="AT71" s="48">
        <f>N71-'Total Plan 1'!N81</f>
        <v>0</v>
      </c>
      <c r="AU71" s="48">
        <f>O71-'Total Plan 1'!O81</f>
        <v>0</v>
      </c>
      <c r="AV71" s="48">
        <f>P71-'Total Plan 1'!P81</f>
        <v>0</v>
      </c>
      <c r="AW71" s="48">
        <f>Q71-'Total Plan 1'!Q81</f>
        <v>0</v>
      </c>
      <c r="AX71" s="48">
        <f>R71-'Total Plan 1'!R81</f>
        <v>0</v>
      </c>
      <c r="AY71" s="48">
        <f>S71-'Total Plan 1'!S81</f>
        <v>0</v>
      </c>
      <c r="AZ71" s="48">
        <f>T71-'Total Plan 1'!T81</f>
        <v>0</v>
      </c>
      <c r="BA71" s="48">
        <f>U71-'Total Plan 1'!U81</f>
        <v>0</v>
      </c>
      <c r="BB71" s="48">
        <f>V71-'Total Plan 1'!V81</f>
        <v>0</v>
      </c>
      <c r="BC71" s="48">
        <f>W71-'Total Plan 1'!W81</f>
        <v>0</v>
      </c>
      <c r="BD71" s="48">
        <f>X71-'Total Plan 1'!X81</f>
        <v>0</v>
      </c>
      <c r="BE71" s="48">
        <f>Y71-'Total Plan 1'!Y81</f>
        <v>0</v>
      </c>
      <c r="BF71" s="48">
        <f>Z71-'Total Plan 1'!Z81</f>
        <v>0</v>
      </c>
      <c r="BG71" s="48">
        <f>AA71-'Total Plan 1'!AA81</f>
        <v>0</v>
      </c>
      <c r="BH71" s="48">
        <f>AB71-'Total Plan 1'!AB81</f>
        <v>0</v>
      </c>
      <c r="BI71" s="48">
        <f>AC71-'Total Plan 1'!AC81</f>
        <v>0</v>
      </c>
      <c r="BJ71" s="48">
        <f>AD71-'Total Plan 1'!AD81</f>
        <v>0</v>
      </c>
      <c r="BK71" s="48">
        <f>AE71-'Total Plan 1'!AE81</f>
        <v>0</v>
      </c>
    </row>
    <row r="72" spans="1:63">
      <c r="A72" s="21">
        <v>30</v>
      </c>
      <c r="B72" s="22">
        <f>'[1]GMRTA Life+TPD'!C72</f>
        <v>0.71</v>
      </c>
      <c r="C72" s="22">
        <f>'[1]GMRTA Life+TPD'!D72</f>
        <v>1.4</v>
      </c>
      <c r="D72" s="22">
        <f>'[1]GMRTA Life+TPD'!E72</f>
        <v>2.12</v>
      </c>
      <c r="E72" s="22">
        <f>'[1]GMRTA Life+TPD'!F72</f>
        <v>2.21</v>
      </c>
      <c r="F72" s="22">
        <f>'[1]GMRTA Life+TPD'!G72</f>
        <v>2.81</v>
      </c>
      <c r="G72" s="22">
        <f>'[1]GMRTA Life+TPD'!H72</f>
        <v>3.43</v>
      </c>
      <c r="H72" s="22">
        <f>'[1]GMRTA Life+TPD'!I72</f>
        <v>3.8</v>
      </c>
      <c r="I72" s="22">
        <f>'[1]GMRTA Life+TPD'!J72</f>
        <v>4.4400000000000004</v>
      </c>
      <c r="J72" s="22">
        <f>'[1]GMRTA Life+TPD'!K72</f>
        <v>5.12</v>
      </c>
      <c r="K72" s="22">
        <f>'[1]GMRTA Life+TPD'!L72</f>
        <v>5.83</v>
      </c>
      <c r="L72" s="22">
        <f>'[1]GMRTA Life+TPD'!M72</f>
        <v>6.58</v>
      </c>
      <c r="M72" s="22">
        <f>'[1]GMRTA Life+TPD'!N72</f>
        <v>7.38</v>
      </c>
      <c r="N72" s="22">
        <f>'[1]GMRTA Life+TPD'!O72</f>
        <v>8.23</v>
      </c>
      <c r="O72" s="22">
        <f>'[1]GMRTA Life+TPD'!P72</f>
        <v>9.14</v>
      </c>
      <c r="P72" s="22">
        <f>'[1]GMRTA Life+TPD'!Q72</f>
        <v>10.1</v>
      </c>
      <c r="Q72" s="22">
        <f>'[1]GMRTA Life+TPD'!R72</f>
        <v>11.12</v>
      </c>
      <c r="R72" s="22">
        <f>'[1]GMRTA Life+TPD'!S72</f>
        <v>12.2</v>
      </c>
      <c r="S72" s="22">
        <f>'[1]GMRTA Life+TPD'!T72</f>
        <v>13.35</v>
      </c>
      <c r="T72" s="22">
        <f>'[1]GMRTA Life+TPD'!U72</f>
        <v>14.58</v>
      </c>
      <c r="U72" s="22">
        <f>'[1]GMRTA Life+TPD'!V72</f>
        <v>15.89</v>
      </c>
      <c r="V72" s="22">
        <f>'[1]GMRTA Life+TPD'!W72</f>
        <v>17.27</v>
      </c>
      <c r="W72" s="22">
        <f>'[1]GMRTA Life+TPD'!X72</f>
        <v>18.75</v>
      </c>
      <c r="X72" s="22">
        <f>'[1]GMRTA Life+TPD'!Y72</f>
        <v>20.32</v>
      </c>
      <c r="Y72" s="22">
        <f>'[1]GMRTA Life+TPD'!Z72</f>
        <v>21.99</v>
      </c>
      <c r="Z72" s="22">
        <f>'[1]GMRTA Life+TPD'!AA72</f>
        <v>23.78</v>
      </c>
      <c r="AA72" s="22">
        <f>'[1]GMRTA Life+TPD'!AB72</f>
        <v>0</v>
      </c>
      <c r="AB72" s="22">
        <f>'[1]GMRTA Life+TPD'!AC72</f>
        <v>0</v>
      </c>
      <c r="AC72" s="22">
        <f>'[1]GMRTA Life+TPD'!AD72</f>
        <v>0</v>
      </c>
      <c r="AD72" s="22">
        <f>'[1]GMRTA Life+TPD'!AE72</f>
        <v>0</v>
      </c>
      <c r="AE72" s="22">
        <f>'[1]GMRTA Life+TPD'!AF72</f>
        <v>0</v>
      </c>
      <c r="AG72" s="21">
        <v>30</v>
      </c>
      <c r="AH72" s="49">
        <f>B72-'Total Plan 1'!B82</f>
        <v>0</v>
      </c>
      <c r="AI72" s="49">
        <f>C72-'Total Plan 1'!C82</f>
        <v>0</v>
      </c>
      <c r="AJ72" s="49">
        <f>D72-'Total Plan 1'!D82</f>
        <v>0</v>
      </c>
      <c r="AK72" s="49">
        <f>E72-'Total Plan 1'!E82</f>
        <v>0</v>
      </c>
      <c r="AL72" s="49">
        <f>F72-'Total Plan 1'!F82</f>
        <v>0</v>
      </c>
      <c r="AM72" s="49">
        <f>G72-'Total Plan 1'!G82</f>
        <v>0</v>
      </c>
      <c r="AN72" s="49">
        <f>H72-'Total Plan 1'!H82</f>
        <v>0</v>
      </c>
      <c r="AO72" s="49">
        <f>I72-'Total Plan 1'!I82</f>
        <v>0</v>
      </c>
      <c r="AP72" s="49">
        <f>J72-'Total Plan 1'!J82</f>
        <v>0</v>
      </c>
      <c r="AQ72" s="49">
        <f>K72-'Total Plan 1'!K82</f>
        <v>0</v>
      </c>
      <c r="AR72" s="49">
        <f>L72-'Total Plan 1'!L82</f>
        <v>0</v>
      </c>
      <c r="AS72" s="49">
        <f>M72-'Total Plan 1'!M82</f>
        <v>0</v>
      </c>
      <c r="AT72" s="49">
        <f>N72-'Total Plan 1'!N82</f>
        <v>0</v>
      </c>
      <c r="AU72" s="49">
        <f>O72-'Total Plan 1'!O82</f>
        <v>0</v>
      </c>
      <c r="AV72" s="49">
        <f>P72-'Total Plan 1'!P82</f>
        <v>0</v>
      </c>
      <c r="AW72" s="49">
        <f>Q72-'Total Plan 1'!Q82</f>
        <v>0</v>
      </c>
      <c r="AX72" s="49">
        <f>R72-'Total Plan 1'!R82</f>
        <v>0</v>
      </c>
      <c r="AY72" s="49">
        <f>S72-'Total Plan 1'!S82</f>
        <v>0</v>
      </c>
      <c r="AZ72" s="49">
        <f>T72-'Total Plan 1'!T82</f>
        <v>0</v>
      </c>
      <c r="BA72" s="49">
        <f>U72-'Total Plan 1'!U82</f>
        <v>0</v>
      </c>
      <c r="BB72" s="49">
        <f>V72-'Total Plan 1'!V82</f>
        <v>0</v>
      </c>
      <c r="BC72" s="49">
        <f>W72-'Total Plan 1'!W82</f>
        <v>0</v>
      </c>
      <c r="BD72" s="49">
        <f>X72-'Total Plan 1'!X82</f>
        <v>0</v>
      </c>
      <c r="BE72" s="49">
        <f>Y72-'Total Plan 1'!Y82</f>
        <v>0</v>
      </c>
      <c r="BF72" s="49">
        <f>Z72-'Total Plan 1'!Z82</f>
        <v>0</v>
      </c>
      <c r="BG72" s="49">
        <f>AA72-'Total Plan 1'!AA82</f>
        <v>0</v>
      </c>
      <c r="BH72" s="49">
        <f>AB72-'Total Plan 1'!AB82</f>
        <v>0</v>
      </c>
      <c r="BI72" s="49">
        <f>AC72-'Total Plan 1'!AC82</f>
        <v>0</v>
      </c>
      <c r="BJ72" s="49">
        <f>AD72-'Total Plan 1'!AD82</f>
        <v>0</v>
      </c>
      <c r="BK72" s="49">
        <f>AE72-'Total Plan 1'!AE82</f>
        <v>0</v>
      </c>
    </row>
    <row r="73" spans="1:63">
      <c r="A73" s="17">
        <v>31</v>
      </c>
      <c r="B73" s="18">
        <f>'[1]GMRTA Life+TPD'!C73</f>
        <v>0.73</v>
      </c>
      <c r="C73" s="18">
        <f>'[1]GMRTA Life+TPD'!D73</f>
        <v>1.45</v>
      </c>
      <c r="D73" s="18">
        <f>'[1]GMRTA Life+TPD'!E73</f>
        <v>2.19</v>
      </c>
      <c r="E73" s="18">
        <f>'[1]GMRTA Life+TPD'!F73</f>
        <v>2.2799999999999998</v>
      </c>
      <c r="F73" s="18">
        <f>'[1]GMRTA Life+TPD'!G73</f>
        <v>2.91</v>
      </c>
      <c r="G73" s="18">
        <f>'[1]GMRTA Life+TPD'!H73</f>
        <v>3.57</v>
      </c>
      <c r="H73" s="18">
        <f>'[1]GMRTA Life+TPD'!I73</f>
        <v>3.96</v>
      </c>
      <c r="I73" s="18">
        <f>'[1]GMRTA Life+TPD'!J73</f>
        <v>4.6399999999999997</v>
      </c>
      <c r="J73" s="18">
        <f>'[1]GMRTA Life+TPD'!K73</f>
        <v>5.35</v>
      </c>
      <c r="K73" s="18">
        <f>'[1]GMRTA Life+TPD'!L73</f>
        <v>6.12</v>
      </c>
      <c r="L73" s="18">
        <f>'[1]GMRTA Life+TPD'!M73</f>
        <v>6.92</v>
      </c>
      <c r="M73" s="18">
        <f>'[1]GMRTA Life+TPD'!N73</f>
        <v>7.78</v>
      </c>
      <c r="N73" s="18">
        <f>'[1]GMRTA Life+TPD'!O73</f>
        <v>8.69</v>
      </c>
      <c r="O73" s="18">
        <f>'[1]GMRTA Life+TPD'!P73</f>
        <v>9.66</v>
      </c>
      <c r="P73" s="18">
        <f>'[1]GMRTA Life+TPD'!Q73</f>
        <v>10.7</v>
      </c>
      <c r="Q73" s="18">
        <f>'[1]GMRTA Life+TPD'!R73</f>
        <v>11.8</v>
      </c>
      <c r="R73" s="18">
        <f>'[1]GMRTA Life+TPD'!S73</f>
        <v>12.97</v>
      </c>
      <c r="S73" s="18">
        <f>'[1]GMRTA Life+TPD'!T73</f>
        <v>14.21</v>
      </c>
      <c r="T73" s="18">
        <f>'[1]GMRTA Life+TPD'!U73</f>
        <v>15.54</v>
      </c>
      <c r="U73" s="18">
        <f>'[1]GMRTA Life+TPD'!V73</f>
        <v>16.940000000000001</v>
      </c>
      <c r="V73" s="18">
        <f>'[1]GMRTA Life+TPD'!W73</f>
        <v>18.440000000000001</v>
      </c>
      <c r="W73" s="18">
        <f>'[1]GMRTA Life+TPD'!X73</f>
        <v>20.04</v>
      </c>
      <c r="X73" s="18">
        <f>'[1]GMRTA Life+TPD'!Y73</f>
        <v>21.74</v>
      </c>
      <c r="Y73" s="18">
        <f>'[1]GMRTA Life+TPD'!Z73</f>
        <v>23.56</v>
      </c>
      <c r="Z73" s="18">
        <f>'[1]GMRTA Life+TPD'!AA73</f>
        <v>25.51</v>
      </c>
      <c r="AA73" s="18">
        <f>'[1]GMRTA Life+TPD'!AB73</f>
        <v>0</v>
      </c>
      <c r="AB73" s="18">
        <f>'[1]GMRTA Life+TPD'!AC73</f>
        <v>0</v>
      </c>
      <c r="AC73" s="18">
        <f>'[1]GMRTA Life+TPD'!AD73</f>
        <v>0</v>
      </c>
      <c r="AD73" s="18">
        <f>'[1]GMRTA Life+TPD'!AE73</f>
        <v>0</v>
      </c>
      <c r="AE73" s="18">
        <f>'[1]GMRTA Life+TPD'!AF73</f>
        <v>0</v>
      </c>
      <c r="AG73" s="17">
        <v>31</v>
      </c>
      <c r="AH73" s="47">
        <f>B73-'Total Plan 1'!B83</f>
        <v>0</v>
      </c>
      <c r="AI73" s="47">
        <f>C73-'Total Plan 1'!C83</f>
        <v>0</v>
      </c>
      <c r="AJ73" s="47">
        <f>D73-'Total Plan 1'!D83</f>
        <v>0</v>
      </c>
      <c r="AK73" s="47">
        <f>E73-'Total Plan 1'!E83</f>
        <v>0</v>
      </c>
      <c r="AL73" s="47">
        <f>F73-'Total Plan 1'!F83</f>
        <v>0</v>
      </c>
      <c r="AM73" s="47">
        <f>G73-'Total Plan 1'!G83</f>
        <v>0</v>
      </c>
      <c r="AN73" s="47">
        <f>H73-'Total Plan 1'!H83</f>
        <v>0</v>
      </c>
      <c r="AO73" s="47">
        <f>I73-'Total Plan 1'!I83</f>
        <v>0</v>
      </c>
      <c r="AP73" s="47">
        <f>J73-'Total Plan 1'!J83</f>
        <v>0</v>
      </c>
      <c r="AQ73" s="47">
        <f>K73-'Total Plan 1'!K83</f>
        <v>0</v>
      </c>
      <c r="AR73" s="47">
        <f>L73-'Total Plan 1'!L83</f>
        <v>0</v>
      </c>
      <c r="AS73" s="47">
        <f>M73-'Total Plan 1'!M83</f>
        <v>0</v>
      </c>
      <c r="AT73" s="47">
        <f>N73-'Total Plan 1'!N83</f>
        <v>0</v>
      </c>
      <c r="AU73" s="47">
        <f>O73-'Total Plan 1'!O83</f>
        <v>0</v>
      </c>
      <c r="AV73" s="47">
        <f>P73-'Total Plan 1'!P83</f>
        <v>0</v>
      </c>
      <c r="AW73" s="47">
        <f>Q73-'Total Plan 1'!Q83</f>
        <v>0</v>
      </c>
      <c r="AX73" s="47">
        <f>R73-'Total Plan 1'!R83</f>
        <v>0</v>
      </c>
      <c r="AY73" s="47">
        <f>S73-'Total Plan 1'!S83</f>
        <v>0</v>
      </c>
      <c r="AZ73" s="47">
        <f>T73-'Total Plan 1'!T83</f>
        <v>0</v>
      </c>
      <c r="BA73" s="47">
        <f>U73-'Total Plan 1'!U83</f>
        <v>0</v>
      </c>
      <c r="BB73" s="47">
        <f>V73-'Total Plan 1'!V83</f>
        <v>0</v>
      </c>
      <c r="BC73" s="47">
        <f>W73-'Total Plan 1'!W83</f>
        <v>0</v>
      </c>
      <c r="BD73" s="47">
        <f>X73-'Total Plan 1'!X83</f>
        <v>0</v>
      </c>
      <c r="BE73" s="47">
        <f>Y73-'Total Plan 1'!Y83</f>
        <v>0</v>
      </c>
      <c r="BF73" s="47">
        <f>Z73-'Total Plan 1'!Z83</f>
        <v>0</v>
      </c>
      <c r="BG73" s="47">
        <f>AA73-'Total Plan 1'!AA83</f>
        <v>0</v>
      </c>
      <c r="BH73" s="47">
        <f>AB73-'Total Plan 1'!AB83</f>
        <v>0</v>
      </c>
      <c r="BI73" s="47">
        <f>AC73-'Total Plan 1'!AC83</f>
        <v>0</v>
      </c>
      <c r="BJ73" s="47">
        <f>AD73-'Total Plan 1'!AD83</f>
        <v>0</v>
      </c>
      <c r="BK73" s="47">
        <f>AE73-'Total Plan 1'!AE83</f>
        <v>0</v>
      </c>
    </row>
    <row r="74" spans="1:63">
      <c r="A74" s="19">
        <v>32</v>
      </c>
      <c r="B74" s="20">
        <f>'[1]GMRTA Life+TPD'!C74</f>
        <v>0.76</v>
      </c>
      <c r="C74" s="20">
        <f>'[1]GMRTA Life+TPD'!D74</f>
        <v>1.5</v>
      </c>
      <c r="D74" s="20">
        <f>'[1]GMRTA Life+TPD'!E74</f>
        <v>2.2799999999999998</v>
      </c>
      <c r="E74" s="20">
        <f>'[1]GMRTA Life+TPD'!F74</f>
        <v>2.38</v>
      </c>
      <c r="F74" s="20">
        <f>'[1]GMRTA Life+TPD'!G74</f>
        <v>3.04</v>
      </c>
      <c r="G74" s="20">
        <f>'[1]GMRTA Life+TPD'!H74</f>
        <v>3.73</v>
      </c>
      <c r="H74" s="20">
        <f>'[1]GMRTA Life+TPD'!I74</f>
        <v>4.1500000000000004</v>
      </c>
      <c r="I74" s="20">
        <f>'[1]GMRTA Life+TPD'!J74</f>
        <v>4.87</v>
      </c>
      <c r="J74" s="20">
        <f>'[1]GMRTA Life+TPD'!K74</f>
        <v>5.64</v>
      </c>
      <c r="K74" s="20">
        <f>'[1]GMRTA Life+TPD'!L74</f>
        <v>6.45</v>
      </c>
      <c r="L74" s="20">
        <f>'[1]GMRTA Life+TPD'!M74</f>
        <v>7.32</v>
      </c>
      <c r="M74" s="20">
        <f>'[1]GMRTA Life+TPD'!N74</f>
        <v>8.24</v>
      </c>
      <c r="N74" s="20">
        <f>'[1]GMRTA Life+TPD'!O74</f>
        <v>9.2200000000000006</v>
      </c>
      <c r="O74" s="20">
        <f>'[1]GMRTA Life+TPD'!P74</f>
        <v>10.27</v>
      </c>
      <c r="P74" s="20">
        <f>'[1]GMRTA Life+TPD'!Q74</f>
        <v>11.38</v>
      </c>
      <c r="Q74" s="20">
        <f>'[1]GMRTA Life+TPD'!R74</f>
        <v>12.57</v>
      </c>
      <c r="R74" s="20">
        <f>'[1]GMRTA Life+TPD'!S74</f>
        <v>13.83</v>
      </c>
      <c r="S74" s="20">
        <f>'[1]GMRTA Life+TPD'!T74</f>
        <v>15.18</v>
      </c>
      <c r="T74" s="20">
        <f>'[1]GMRTA Life+TPD'!U74</f>
        <v>16.61</v>
      </c>
      <c r="U74" s="20">
        <f>'[1]GMRTA Life+TPD'!V74</f>
        <v>18.13</v>
      </c>
      <c r="V74" s="20">
        <f>'[1]GMRTA Life+TPD'!W74</f>
        <v>19.75</v>
      </c>
      <c r="W74" s="20">
        <f>'[1]GMRTA Life+TPD'!X74</f>
        <v>21.48</v>
      </c>
      <c r="X74" s="20">
        <f>'[1]GMRTA Life+TPD'!Y74</f>
        <v>23.33</v>
      </c>
      <c r="Y74" s="20">
        <f>'[1]GMRTA Life+TPD'!Z74</f>
        <v>25.31</v>
      </c>
      <c r="Z74" s="20">
        <f>'[1]GMRTA Life+TPD'!AA74</f>
        <v>27.43</v>
      </c>
      <c r="AA74" s="20">
        <f>'[1]GMRTA Life+TPD'!AB74</f>
        <v>0</v>
      </c>
      <c r="AB74" s="20">
        <f>'[1]GMRTA Life+TPD'!AC74</f>
        <v>0</v>
      </c>
      <c r="AC74" s="20">
        <f>'[1]GMRTA Life+TPD'!AD74</f>
        <v>0</v>
      </c>
      <c r="AD74" s="20">
        <f>'[1]GMRTA Life+TPD'!AE74</f>
        <v>0</v>
      </c>
      <c r="AE74" s="20">
        <f>'[1]GMRTA Life+TPD'!AF74</f>
        <v>0</v>
      </c>
      <c r="AG74" s="19">
        <v>32</v>
      </c>
      <c r="AH74" s="48">
        <f>B74-'Total Plan 1'!B84</f>
        <v>0</v>
      </c>
      <c r="AI74" s="48">
        <f>C74-'Total Plan 1'!C84</f>
        <v>0</v>
      </c>
      <c r="AJ74" s="48">
        <f>D74-'Total Plan 1'!D84</f>
        <v>0</v>
      </c>
      <c r="AK74" s="48">
        <f>E74-'Total Plan 1'!E84</f>
        <v>0</v>
      </c>
      <c r="AL74" s="48">
        <f>F74-'Total Plan 1'!F84</f>
        <v>0</v>
      </c>
      <c r="AM74" s="48">
        <f>G74-'Total Plan 1'!G84</f>
        <v>0</v>
      </c>
      <c r="AN74" s="48">
        <f>H74-'Total Plan 1'!H84</f>
        <v>0</v>
      </c>
      <c r="AO74" s="48">
        <f>I74-'Total Plan 1'!I84</f>
        <v>0</v>
      </c>
      <c r="AP74" s="48">
        <f>J74-'Total Plan 1'!J84</f>
        <v>0</v>
      </c>
      <c r="AQ74" s="48">
        <f>K74-'Total Plan 1'!K84</f>
        <v>0</v>
      </c>
      <c r="AR74" s="48">
        <f>L74-'Total Plan 1'!L84</f>
        <v>0</v>
      </c>
      <c r="AS74" s="48">
        <f>M74-'Total Plan 1'!M84</f>
        <v>0</v>
      </c>
      <c r="AT74" s="48">
        <f>N74-'Total Plan 1'!N84</f>
        <v>0</v>
      </c>
      <c r="AU74" s="48">
        <f>O74-'Total Plan 1'!O84</f>
        <v>0</v>
      </c>
      <c r="AV74" s="48">
        <f>P74-'Total Plan 1'!P84</f>
        <v>0</v>
      </c>
      <c r="AW74" s="48">
        <f>Q74-'Total Plan 1'!Q84</f>
        <v>0</v>
      </c>
      <c r="AX74" s="48">
        <f>R74-'Total Plan 1'!R84</f>
        <v>0</v>
      </c>
      <c r="AY74" s="48">
        <f>S74-'Total Plan 1'!S84</f>
        <v>0</v>
      </c>
      <c r="AZ74" s="48">
        <f>T74-'Total Plan 1'!T84</f>
        <v>0</v>
      </c>
      <c r="BA74" s="48">
        <f>U74-'Total Plan 1'!U84</f>
        <v>0</v>
      </c>
      <c r="BB74" s="48">
        <f>V74-'Total Plan 1'!V84</f>
        <v>0</v>
      </c>
      <c r="BC74" s="48">
        <f>W74-'Total Plan 1'!W84</f>
        <v>0</v>
      </c>
      <c r="BD74" s="48">
        <f>X74-'Total Plan 1'!X84</f>
        <v>0</v>
      </c>
      <c r="BE74" s="48">
        <f>Y74-'Total Plan 1'!Y84</f>
        <v>0</v>
      </c>
      <c r="BF74" s="48">
        <f>Z74-'Total Plan 1'!Z84</f>
        <v>0</v>
      </c>
      <c r="BG74" s="48">
        <f>AA74-'Total Plan 1'!AA84</f>
        <v>0</v>
      </c>
      <c r="BH74" s="48">
        <f>AB74-'Total Plan 1'!AB84</f>
        <v>0</v>
      </c>
      <c r="BI74" s="48">
        <f>AC74-'Total Plan 1'!AC84</f>
        <v>0</v>
      </c>
      <c r="BJ74" s="48">
        <f>AD74-'Total Plan 1'!AD84</f>
        <v>0</v>
      </c>
      <c r="BK74" s="48">
        <f>AE74-'Total Plan 1'!AE84</f>
        <v>0</v>
      </c>
    </row>
    <row r="75" spans="1:63">
      <c r="A75" s="19">
        <v>33</v>
      </c>
      <c r="B75" s="20">
        <f>'[1]GMRTA Life+TPD'!C75</f>
        <v>0.79</v>
      </c>
      <c r="C75" s="20">
        <f>'[1]GMRTA Life+TPD'!D75</f>
        <v>1.57</v>
      </c>
      <c r="D75" s="20">
        <f>'[1]GMRTA Life+TPD'!E75</f>
        <v>2.38</v>
      </c>
      <c r="E75" s="20">
        <f>'[1]GMRTA Life+TPD'!F75</f>
        <v>2.4900000000000002</v>
      </c>
      <c r="F75" s="20">
        <f>'[1]GMRTA Life+TPD'!G75</f>
        <v>3.19</v>
      </c>
      <c r="G75" s="20">
        <f>'[1]GMRTA Life+TPD'!H75</f>
        <v>3.93</v>
      </c>
      <c r="H75" s="20">
        <f>'[1]GMRTA Life+TPD'!I75</f>
        <v>4.37</v>
      </c>
      <c r="I75" s="20">
        <f>'[1]GMRTA Life+TPD'!J75</f>
        <v>5.15</v>
      </c>
      <c r="J75" s="20">
        <f>'[1]GMRTA Life+TPD'!K75</f>
        <v>5.97</v>
      </c>
      <c r="K75" s="20">
        <f>'[1]GMRTA Life+TPD'!L75</f>
        <v>6.84</v>
      </c>
      <c r="L75" s="20">
        <f>'[1]GMRTA Life+TPD'!M75</f>
        <v>7.78</v>
      </c>
      <c r="M75" s="20">
        <f>'[1]GMRTA Life+TPD'!N75</f>
        <v>8.77</v>
      </c>
      <c r="N75" s="20">
        <f>'[1]GMRTA Life+TPD'!O75</f>
        <v>9.83</v>
      </c>
      <c r="O75" s="20">
        <f>'[1]GMRTA Life+TPD'!P75</f>
        <v>10.96</v>
      </c>
      <c r="P75" s="20">
        <f>'[1]GMRTA Life+TPD'!Q75</f>
        <v>12.16</v>
      </c>
      <c r="Q75" s="20">
        <f>'[1]GMRTA Life+TPD'!R75</f>
        <v>13.44</v>
      </c>
      <c r="R75" s="20">
        <f>'[1]GMRTA Life+TPD'!S75</f>
        <v>14.8</v>
      </c>
      <c r="S75" s="20">
        <f>'[1]GMRTA Life+TPD'!T75</f>
        <v>16.260000000000002</v>
      </c>
      <c r="T75" s="20">
        <f>'[1]GMRTA Life+TPD'!U75</f>
        <v>17.8</v>
      </c>
      <c r="U75" s="20">
        <f>'[1]GMRTA Life+TPD'!V75</f>
        <v>19.45</v>
      </c>
      <c r="V75" s="20">
        <f>'[1]GMRTA Life+TPD'!W75</f>
        <v>21.21</v>
      </c>
      <c r="W75" s="20">
        <f>'[1]GMRTA Life+TPD'!X75</f>
        <v>23.09</v>
      </c>
      <c r="X75" s="20">
        <f>'[1]GMRTA Life+TPD'!Y75</f>
        <v>25.1</v>
      </c>
      <c r="Y75" s="20">
        <f>'[1]GMRTA Life+TPD'!Z75</f>
        <v>27.26</v>
      </c>
      <c r="Z75" s="20">
        <f>'[1]GMRTA Life+TPD'!AA75</f>
        <v>29.58</v>
      </c>
      <c r="AA75" s="20">
        <f>'[1]GMRTA Life+TPD'!AB75</f>
        <v>0</v>
      </c>
      <c r="AB75" s="20">
        <f>'[1]GMRTA Life+TPD'!AC75</f>
        <v>0</v>
      </c>
      <c r="AC75" s="20">
        <f>'[1]GMRTA Life+TPD'!AD75</f>
        <v>0</v>
      </c>
      <c r="AD75" s="20">
        <f>'[1]GMRTA Life+TPD'!AE75</f>
        <v>0</v>
      </c>
      <c r="AE75" s="20">
        <f>'[1]GMRTA Life+TPD'!AF75</f>
        <v>0</v>
      </c>
      <c r="AG75" s="19">
        <v>33</v>
      </c>
      <c r="AH75" s="48">
        <f>B75-'Total Plan 1'!B85</f>
        <v>0</v>
      </c>
      <c r="AI75" s="48">
        <f>C75-'Total Plan 1'!C85</f>
        <v>0</v>
      </c>
      <c r="AJ75" s="48">
        <f>D75-'Total Plan 1'!D85</f>
        <v>0</v>
      </c>
      <c r="AK75" s="48">
        <f>E75-'Total Plan 1'!E85</f>
        <v>0</v>
      </c>
      <c r="AL75" s="48">
        <f>F75-'Total Plan 1'!F85</f>
        <v>0</v>
      </c>
      <c r="AM75" s="48">
        <f>G75-'Total Plan 1'!G85</f>
        <v>0</v>
      </c>
      <c r="AN75" s="48">
        <f>H75-'Total Plan 1'!H85</f>
        <v>0</v>
      </c>
      <c r="AO75" s="48">
        <f>I75-'Total Plan 1'!I85</f>
        <v>0</v>
      </c>
      <c r="AP75" s="48">
        <f>J75-'Total Plan 1'!J85</f>
        <v>0</v>
      </c>
      <c r="AQ75" s="48">
        <f>K75-'Total Plan 1'!K85</f>
        <v>0</v>
      </c>
      <c r="AR75" s="48">
        <f>L75-'Total Plan 1'!L85</f>
        <v>0</v>
      </c>
      <c r="AS75" s="48">
        <f>M75-'Total Plan 1'!M85</f>
        <v>0</v>
      </c>
      <c r="AT75" s="48">
        <f>N75-'Total Plan 1'!N85</f>
        <v>0</v>
      </c>
      <c r="AU75" s="48">
        <f>O75-'Total Plan 1'!O85</f>
        <v>0</v>
      </c>
      <c r="AV75" s="48">
        <f>P75-'Total Plan 1'!P85</f>
        <v>0</v>
      </c>
      <c r="AW75" s="48">
        <f>Q75-'Total Plan 1'!Q85</f>
        <v>0</v>
      </c>
      <c r="AX75" s="48">
        <f>R75-'Total Plan 1'!R85</f>
        <v>0</v>
      </c>
      <c r="AY75" s="48">
        <f>S75-'Total Plan 1'!S85</f>
        <v>0</v>
      </c>
      <c r="AZ75" s="48">
        <f>T75-'Total Plan 1'!T85</f>
        <v>0</v>
      </c>
      <c r="BA75" s="48">
        <f>U75-'Total Plan 1'!U85</f>
        <v>0</v>
      </c>
      <c r="BB75" s="48">
        <f>V75-'Total Plan 1'!V85</f>
        <v>0</v>
      </c>
      <c r="BC75" s="48">
        <f>W75-'Total Plan 1'!W85</f>
        <v>0</v>
      </c>
      <c r="BD75" s="48">
        <f>X75-'Total Plan 1'!X85</f>
        <v>0</v>
      </c>
      <c r="BE75" s="48">
        <f>Y75-'Total Plan 1'!Y85</f>
        <v>0</v>
      </c>
      <c r="BF75" s="48">
        <f>Z75-'Total Plan 1'!Z85</f>
        <v>0</v>
      </c>
      <c r="BG75" s="48">
        <f>AA75-'Total Plan 1'!AA85</f>
        <v>0</v>
      </c>
      <c r="BH75" s="48">
        <f>AB75-'Total Plan 1'!AB85</f>
        <v>0</v>
      </c>
      <c r="BI75" s="48">
        <f>AC75-'Total Plan 1'!AC85</f>
        <v>0</v>
      </c>
      <c r="BJ75" s="48">
        <f>AD75-'Total Plan 1'!AD85</f>
        <v>0</v>
      </c>
      <c r="BK75" s="48">
        <f>AE75-'Total Plan 1'!AE85</f>
        <v>0</v>
      </c>
    </row>
    <row r="76" spans="1:63">
      <c r="A76" s="19">
        <v>34</v>
      </c>
      <c r="B76" s="20">
        <f>'[1]GMRTA Life+TPD'!C76</f>
        <v>0.83</v>
      </c>
      <c r="C76" s="20">
        <f>'[1]GMRTA Life+TPD'!D76</f>
        <v>1.64</v>
      </c>
      <c r="D76" s="20">
        <f>'[1]GMRTA Life+TPD'!E76</f>
        <v>2.5</v>
      </c>
      <c r="E76" s="20">
        <f>'[1]GMRTA Life+TPD'!F76</f>
        <v>2.63</v>
      </c>
      <c r="F76" s="20">
        <f>'[1]GMRTA Life+TPD'!G76</f>
        <v>3.37</v>
      </c>
      <c r="G76" s="20">
        <f>'[1]GMRTA Life+TPD'!H76</f>
        <v>4.16</v>
      </c>
      <c r="H76" s="20">
        <f>'[1]GMRTA Life+TPD'!I76</f>
        <v>4.6399999999999997</v>
      </c>
      <c r="I76" s="20">
        <f>'[1]GMRTA Life+TPD'!J76</f>
        <v>5.47</v>
      </c>
      <c r="J76" s="20">
        <f>'[1]GMRTA Life+TPD'!K76</f>
        <v>6.35</v>
      </c>
      <c r="K76" s="20">
        <f>'[1]GMRTA Life+TPD'!L76</f>
        <v>7.29</v>
      </c>
      <c r="L76" s="20">
        <f>'[1]GMRTA Life+TPD'!M76</f>
        <v>8.3000000000000007</v>
      </c>
      <c r="M76" s="20">
        <f>'[1]GMRTA Life+TPD'!N76</f>
        <v>9.3699999999999992</v>
      </c>
      <c r="N76" s="20">
        <f>'[1]GMRTA Life+TPD'!O76</f>
        <v>10.51</v>
      </c>
      <c r="O76" s="20">
        <f>'[1]GMRTA Life+TPD'!P76</f>
        <v>11.73</v>
      </c>
      <c r="P76" s="20">
        <f>'[1]GMRTA Life+TPD'!Q76</f>
        <v>13.03</v>
      </c>
      <c r="Q76" s="20">
        <f>'[1]GMRTA Life+TPD'!R76</f>
        <v>14.42</v>
      </c>
      <c r="R76" s="20">
        <f>'[1]GMRTA Life+TPD'!S76</f>
        <v>15.89</v>
      </c>
      <c r="S76" s="20">
        <f>'[1]GMRTA Life+TPD'!T76</f>
        <v>17.46</v>
      </c>
      <c r="T76" s="20">
        <f>'[1]GMRTA Life+TPD'!U76</f>
        <v>19.13</v>
      </c>
      <c r="U76" s="20">
        <f>'[1]GMRTA Life+TPD'!V76</f>
        <v>20.92</v>
      </c>
      <c r="V76" s="20">
        <f>'[1]GMRTA Life+TPD'!W76</f>
        <v>22.83</v>
      </c>
      <c r="W76" s="20">
        <f>'[1]GMRTA Life+TPD'!X76</f>
        <v>24.88</v>
      </c>
      <c r="X76" s="20">
        <f>'[1]GMRTA Life+TPD'!Y76</f>
        <v>27.08</v>
      </c>
      <c r="Y76" s="20">
        <f>'[1]GMRTA Life+TPD'!Z76</f>
        <v>29.44</v>
      </c>
      <c r="Z76" s="20">
        <f>'[1]GMRTA Life+TPD'!AA76</f>
        <v>31.98</v>
      </c>
      <c r="AA76" s="20">
        <f>'[1]GMRTA Life+TPD'!AB76</f>
        <v>0</v>
      </c>
      <c r="AB76" s="20">
        <f>'[1]GMRTA Life+TPD'!AC76</f>
        <v>0</v>
      </c>
      <c r="AC76" s="20">
        <f>'[1]GMRTA Life+TPD'!AD76</f>
        <v>0</v>
      </c>
      <c r="AD76" s="20">
        <f>'[1]GMRTA Life+TPD'!AE76</f>
        <v>0</v>
      </c>
      <c r="AE76" s="20">
        <f>'[1]GMRTA Life+TPD'!AF76</f>
        <v>0</v>
      </c>
      <c r="AG76" s="19">
        <v>34</v>
      </c>
      <c r="AH76" s="48">
        <f>B76-'Total Plan 1'!B86</f>
        <v>0</v>
      </c>
      <c r="AI76" s="48">
        <f>C76-'Total Plan 1'!C86</f>
        <v>0</v>
      </c>
      <c r="AJ76" s="48">
        <f>D76-'Total Plan 1'!D86</f>
        <v>0</v>
      </c>
      <c r="AK76" s="48">
        <f>E76-'Total Plan 1'!E86</f>
        <v>0</v>
      </c>
      <c r="AL76" s="48">
        <f>F76-'Total Plan 1'!F86</f>
        <v>0</v>
      </c>
      <c r="AM76" s="48">
        <f>G76-'Total Plan 1'!G86</f>
        <v>0</v>
      </c>
      <c r="AN76" s="48">
        <f>H76-'Total Plan 1'!H86</f>
        <v>0</v>
      </c>
      <c r="AO76" s="48">
        <f>I76-'Total Plan 1'!I86</f>
        <v>0</v>
      </c>
      <c r="AP76" s="48">
        <f>J76-'Total Plan 1'!J86</f>
        <v>0</v>
      </c>
      <c r="AQ76" s="48">
        <f>K76-'Total Plan 1'!K86</f>
        <v>0</v>
      </c>
      <c r="AR76" s="48">
        <f>L76-'Total Plan 1'!L86</f>
        <v>0</v>
      </c>
      <c r="AS76" s="48">
        <f>M76-'Total Plan 1'!M86</f>
        <v>0</v>
      </c>
      <c r="AT76" s="48">
        <f>N76-'Total Plan 1'!N86</f>
        <v>0</v>
      </c>
      <c r="AU76" s="48">
        <f>O76-'Total Plan 1'!O86</f>
        <v>0</v>
      </c>
      <c r="AV76" s="48">
        <f>P76-'Total Plan 1'!P86</f>
        <v>0</v>
      </c>
      <c r="AW76" s="48">
        <f>Q76-'Total Plan 1'!Q86</f>
        <v>0</v>
      </c>
      <c r="AX76" s="48">
        <f>R76-'Total Plan 1'!R86</f>
        <v>0</v>
      </c>
      <c r="AY76" s="48">
        <f>S76-'Total Plan 1'!S86</f>
        <v>0</v>
      </c>
      <c r="AZ76" s="48">
        <f>T76-'Total Plan 1'!T86</f>
        <v>0</v>
      </c>
      <c r="BA76" s="48">
        <f>U76-'Total Plan 1'!U86</f>
        <v>0</v>
      </c>
      <c r="BB76" s="48">
        <f>V76-'Total Plan 1'!V86</f>
        <v>0</v>
      </c>
      <c r="BC76" s="48">
        <f>W76-'Total Plan 1'!W86</f>
        <v>0</v>
      </c>
      <c r="BD76" s="48">
        <f>X76-'Total Plan 1'!X86</f>
        <v>0</v>
      </c>
      <c r="BE76" s="48">
        <f>Y76-'Total Plan 1'!Y86</f>
        <v>0</v>
      </c>
      <c r="BF76" s="48">
        <f>Z76-'Total Plan 1'!Z86</f>
        <v>0</v>
      </c>
      <c r="BG76" s="48">
        <f>AA76-'Total Plan 1'!AA86</f>
        <v>0</v>
      </c>
      <c r="BH76" s="48">
        <f>AB76-'Total Plan 1'!AB86</f>
        <v>0</v>
      </c>
      <c r="BI76" s="48">
        <f>AC76-'Total Plan 1'!AC86</f>
        <v>0</v>
      </c>
      <c r="BJ76" s="48">
        <f>AD76-'Total Plan 1'!AD86</f>
        <v>0</v>
      </c>
      <c r="BK76" s="48">
        <f>AE76-'Total Plan 1'!AE86</f>
        <v>0</v>
      </c>
    </row>
    <row r="77" spans="1:63">
      <c r="A77" s="21">
        <v>35</v>
      </c>
      <c r="B77" s="22">
        <f>'[1]GMRTA Life+TPD'!C77</f>
        <v>0.87</v>
      </c>
      <c r="C77" s="22">
        <f>'[1]GMRTA Life+TPD'!D77</f>
        <v>1.73</v>
      </c>
      <c r="D77" s="22">
        <f>'[1]GMRTA Life+TPD'!E77</f>
        <v>2.65</v>
      </c>
      <c r="E77" s="22">
        <f>'[1]GMRTA Life+TPD'!F77</f>
        <v>2.78</v>
      </c>
      <c r="F77" s="22">
        <f>'[1]GMRTA Life+TPD'!G77</f>
        <v>3.58</v>
      </c>
      <c r="G77" s="22">
        <f>'[1]GMRTA Life+TPD'!H77</f>
        <v>4.42</v>
      </c>
      <c r="H77" s="22">
        <f>'[1]GMRTA Life+TPD'!I77</f>
        <v>4.9400000000000004</v>
      </c>
      <c r="I77" s="22">
        <f>'[1]GMRTA Life+TPD'!J77</f>
        <v>5.84</v>
      </c>
      <c r="J77" s="22">
        <f>'[1]GMRTA Life+TPD'!K77</f>
        <v>6.79</v>
      </c>
      <c r="K77" s="22">
        <f>'[1]GMRTA Life+TPD'!L77</f>
        <v>7.81</v>
      </c>
      <c r="L77" s="22">
        <f>'[1]GMRTA Life+TPD'!M77</f>
        <v>8.89</v>
      </c>
      <c r="M77" s="22">
        <f>'[1]GMRTA Life+TPD'!N77</f>
        <v>10.050000000000001</v>
      </c>
      <c r="N77" s="22">
        <f>'[1]GMRTA Life+TPD'!O77</f>
        <v>11.28</v>
      </c>
      <c r="O77" s="22">
        <f>'[1]GMRTA Life+TPD'!P77</f>
        <v>12.6</v>
      </c>
      <c r="P77" s="22">
        <f>'[1]GMRTA Life+TPD'!Q77</f>
        <v>14</v>
      </c>
      <c r="Q77" s="22">
        <f>'[1]GMRTA Life+TPD'!R77</f>
        <v>15.5</v>
      </c>
      <c r="R77" s="22">
        <f>'[1]GMRTA Life+TPD'!S77</f>
        <v>17.09</v>
      </c>
      <c r="S77" s="22">
        <f>'[1]GMRTA Life+TPD'!T77</f>
        <v>18.79</v>
      </c>
      <c r="T77" s="22">
        <f>'[1]GMRTA Life+TPD'!U77</f>
        <v>20.61</v>
      </c>
      <c r="U77" s="22">
        <f>'[1]GMRTA Life+TPD'!V77</f>
        <v>22.55</v>
      </c>
      <c r="V77" s="22">
        <f>'[1]GMRTA Life+TPD'!W77</f>
        <v>24.63</v>
      </c>
      <c r="W77" s="22">
        <f>'[1]GMRTA Life+TPD'!X77</f>
        <v>26.87</v>
      </c>
      <c r="X77" s="22">
        <f>'[1]GMRTA Life+TPD'!Y77</f>
        <v>29.27</v>
      </c>
      <c r="Y77" s="22">
        <f>'[1]GMRTA Life+TPD'!Z77</f>
        <v>31.86</v>
      </c>
      <c r="Z77" s="22">
        <f>'[1]GMRTA Life+TPD'!AA77</f>
        <v>34.65</v>
      </c>
      <c r="AA77" s="22">
        <f>'[1]GMRTA Life+TPD'!AB77</f>
        <v>0</v>
      </c>
      <c r="AB77" s="22">
        <f>'[1]GMRTA Life+TPD'!AC77</f>
        <v>0</v>
      </c>
      <c r="AC77" s="22">
        <f>'[1]GMRTA Life+TPD'!AD77</f>
        <v>0</v>
      </c>
      <c r="AD77" s="22">
        <f>'[1]GMRTA Life+TPD'!AE77</f>
        <v>0</v>
      </c>
      <c r="AE77" s="22">
        <f>'[1]GMRTA Life+TPD'!AF77</f>
        <v>0</v>
      </c>
      <c r="AG77" s="21">
        <v>35</v>
      </c>
      <c r="AH77" s="49">
        <f>B77-'Total Plan 1'!B87</f>
        <v>0</v>
      </c>
      <c r="AI77" s="49">
        <f>C77-'Total Plan 1'!C87</f>
        <v>0</v>
      </c>
      <c r="AJ77" s="49">
        <f>D77-'Total Plan 1'!D87</f>
        <v>0</v>
      </c>
      <c r="AK77" s="49">
        <f>E77-'Total Plan 1'!E87</f>
        <v>0</v>
      </c>
      <c r="AL77" s="49">
        <f>F77-'Total Plan 1'!F87</f>
        <v>0</v>
      </c>
      <c r="AM77" s="49">
        <f>G77-'Total Plan 1'!G87</f>
        <v>0</v>
      </c>
      <c r="AN77" s="49">
        <f>H77-'Total Plan 1'!H87</f>
        <v>0</v>
      </c>
      <c r="AO77" s="49">
        <f>I77-'Total Plan 1'!I87</f>
        <v>0</v>
      </c>
      <c r="AP77" s="49">
        <f>J77-'Total Plan 1'!J87</f>
        <v>0</v>
      </c>
      <c r="AQ77" s="49">
        <f>K77-'Total Plan 1'!K87</f>
        <v>0</v>
      </c>
      <c r="AR77" s="49">
        <f>L77-'Total Plan 1'!L87</f>
        <v>0</v>
      </c>
      <c r="AS77" s="49">
        <f>M77-'Total Plan 1'!M87</f>
        <v>0</v>
      </c>
      <c r="AT77" s="49">
        <f>N77-'Total Plan 1'!N87</f>
        <v>0</v>
      </c>
      <c r="AU77" s="49">
        <f>O77-'Total Plan 1'!O87</f>
        <v>0</v>
      </c>
      <c r="AV77" s="49">
        <f>P77-'Total Plan 1'!P87</f>
        <v>0</v>
      </c>
      <c r="AW77" s="49">
        <f>Q77-'Total Plan 1'!Q87</f>
        <v>0</v>
      </c>
      <c r="AX77" s="49">
        <f>R77-'Total Plan 1'!R87</f>
        <v>0</v>
      </c>
      <c r="AY77" s="49">
        <f>S77-'Total Plan 1'!S87</f>
        <v>0</v>
      </c>
      <c r="AZ77" s="49">
        <f>T77-'Total Plan 1'!T87</f>
        <v>0</v>
      </c>
      <c r="BA77" s="49">
        <f>U77-'Total Plan 1'!U87</f>
        <v>0</v>
      </c>
      <c r="BB77" s="49">
        <f>V77-'Total Plan 1'!V87</f>
        <v>0</v>
      </c>
      <c r="BC77" s="49">
        <f>W77-'Total Plan 1'!W87</f>
        <v>0</v>
      </c>
      <c r="BD77" s="49">
        <f>X77-'Total Plan 1'!X87</f>
        <v>0</v>
      </c>
      <c r="BE77" s="49">
        <f>Y77-'Total Plan 1'!Y87</f>
        <v>0</v>
      </c>
      <c r="BF77" s="49">
        <f>Z77-'Total Plan 1'!Z87</f>
        <v>0</v>
      </c>
      <c r="BG77" s="49">
        <f>AA77-'Total Plan 1'!AA87</f>
        <v>0</v>
      </c>
      <c r="BH77" s="49">
        <f>AB77-'Total Plan 1'!AB87</f>
        <v>0</v>
      </c>
      <c r="BI77" s="49">
        <f>AC77-'Total Plan 1'!AC87</f>
        <v>0</v>
      </c>
      <c r="BJ77" s="49">
        <f>AD77-'Total Plan 1'!AD87</f>
        <v>0</v>
      </c>
      <c r="BK77" s="49">
        <f>AE77-'Total Plan 1'!AE87</f>
        <v>0</v>
      </c>
    </row>
    <row r="78" spans="1:63">
      <c r="A78" s="17">
        <v>36</v>
      </c>
      <c r="B78" s="18">
        <f>'[1]GMRTA Life+TPD'!C78</f>
        <v>0.93</v>
      </c>
      <c r="C78" s="18">
        <f>'[1]GMRTA Life+TPD'!D78</f>
        <v>1.84</v>
      </c>
      <c r="D78" s="18">
        <f>'[1]GMRTA Life+TPD'!E78</f>
        <v>2.82</v>
      </c>
      <c r="E78" s="18">
        <f>'[1]GMRTA Life+TPD'!F78</f>
        <v>2.97</v>
      </c>
      <c r="F78" s="18">
        <f>'[1]GMRTA Life+TPD'!G78</f>
        <v>3.82</v>
      </c>
      <c r="G78" s="18">
        <f>'[1]GMRTA Life+TPD'!H78</f>
        <v>4.7300000000000004</v>
      </c>
      <c r="H78" s="18">
        <f>'[1]GMRTA Life+TPD'!I78</f>
        <v>5.29</v>
      </c>
      <c r="I78" s="18">
        <f>'[1]GMRTA Life+TPD'!J78</f>
        <v>6.26</v>
      </c>
      <c r="J78" s="18">
        <f>'[1]GMRTA Life+TPD'!K78</f>
        <v>7.28</v>
      </c>
      <c r="K78" s="18">
        <f>'[1]GMRTA Life+TPD'!L78</f>
        <v>8.3800000000000008</v>
      </c>
      <c r="L78" s="18">
        <f>'[1]GMRTA Life+TPD'!M78</f>
        <v>9.56</v>
      </c>
      <c r="M78" s="18">
        <f>'[1]GMRTA Life+TPD'!N78</f>
        <v>10.81</v>
      </c>
      <c r="N78" s="18">
        <f>'[1]GMRTA Life+TPD'!O78</f>
        <v>12.14</v>
      </c>
      <c r="O78" s="18">
        <f>'[1]GMRTA Life+TPD'!P78</f>
        <v>13.56</v>
      </c>
      <c r="P78" s="18">
        <f>'[1]GMRTA Life+TPD'!Q78</f>
        <v>15.08</v>
      </c>
      <c r="Q78" s="18">
        <f>'[1]GMRTA Life+TPD'!R78</f>
        <v>16.7</v>
      </c>
      <c r="R78" s="18">
        <f>'[1]GMRTA Life+TPD'!S78</f>
        <v>18.43</v>
      </c>
      <c r="S78" s="18">
        <f>'[1]GMRTA Life+TPD'!T78</f>
        <v>20.27</v>
      </c>
      <c r="T78" s="18">
        <f>'[1]GMRTA Life+TPD'!U78</f>
        <v>22.25</v>
      </c>
      <c r="U78" s="18">
        <f>'[1]GMRTA Life+TPD'!V78</f>
        <v>24.36</v>
      </c>
      <c r="V78" s="18">
        <f>'[1]GMRTA Life+TPD'!W78</f>
        <v>26.64</v>
      </c>
      <c r="W78" s="18">
        <f>'[1]GMRTA Life+TPD'!X78</f>
        <v>29.08</v>
      </c>
      <c r="X78" s="18">
        <f>'[1]GMRTA Life+TPD'!Y78</f>
        <v>31.71</v>
      </c>
      <c r="Y78" s="18">
        <f>'[1]GMRTA Life+TPD'!Z78</f>
        <v>34.549999999999997</v>
      </c>
      <c r="Z78" s="18">
        <f>'[1]GMRTA Life+TPD'!AA78</f>
        <v>37.619999999999997</v>
      </c>
      <c r="AA78" s="18">
        <f>'[1]GMRTA Life+TPD'!AB78</f>
        <v>0</v>
      </c>
      <c r="AB78" s="18">
        <f>'[1]GMRTA Life+TPD'!AC78</f>
        <v>0</v>
      </c>
      <c r="AC78" s="18">
        <f>'[1]GMRTA Life+TPD'!AD78</f>
        <v>0</v>
      </c>
      <c r="AD78" s="18">
        <f>'[1]GMRTA Life+TPD'!AE78</f>
        <v>0</v>
      </c>
      <c r="AE78" s="18">
        <f>'[1]GMRTA Life+TPD'!AF78</f>
        <v>0</v>
      </c>
      <c r="AG78" s="17">
        <v>36</v>
      </c>
      <c r="AH78" s="47">
        <f>B78-'Total Plan 1'!B88</f>
        <v>0</v>
      </c>
      <c r="AI78" s="47">
        <f>C78-'Total Plan 1'!C88</f>
        <v>0</v>
      </c>
      <c r="AJ78" s="47">
        <f>D78-'Total Plan 1'!D88</f>
        <v>0</v>
      </c>
      <c r="AK78" s="47">
        <f>E78-'Total Plan 1'!E88</f>
        <v>0</v>
      </c>
      <c r="AL78" s="47">
        <f>F78-'Total Plan 1'!F88</f>
        <v>0</v>
      </c>
      <c r="AM78" s="47">
        <f>G78-'Total Plan 1'!G88</f>
        <v>0</v>
      </c>
      <c r="AN78" s="47">
        <f>H78-'Total Plan 1'!H88</f>
        <v>0</v>
      </c>
      <c r="AO78" s="47">
        <f>I78-'Total Plan 1'!I88</f>
        <v>0</v>
      </c>
      <c r="AP78" s="47">
        <f>J78-'Total Plan 1'!J88</f>
        <v>0</v>
      </c>
      <c r="AQ78" s="47">
        <f>K78-'Total Plan 1'!K88</f>
        <v>0</v>
      </c>
      <c r="AR78" s="47">
        <f>L78-'Total Plan 1'!L88</f>
        <v>0</v>
      </c>
      <c r="AS78" s="47">
        <f>M78-'Total Plan 1'!M88</f>
        <v>0</v>
      </c>
      <c r="AT78" s="47">
        <f>N78-'Total Plan 1'!N88</f>
        <v>0</v>
      </c>
      <c r="AU78" s="47">
        <f>O78-'Total Plan 1'!O88</f>
        <v>0</v>
      </c>
      <c r="AV78" s="47">
        <f>P78-'Total Plan 1'!P88</f>
        <v>0</v>
      </c>
      <c r="AW78" s="47">
        <f>Q78-'Total Plan 1'!Q88</f>
        <v>0</v>
      </c>
      <c r="AX78" s="47">
        <f>R78-'Total Plan 1'!R88</f>
        <v>0</v>
      </c>
      <c r="AY78" s="47">
        <f>S78-'Total Plan 1'!S88</f>
        <v>0</v>
      </c>
      <c r="AZ78" s="47">
        <f>T78-'Total Plan 1'!T88</f>
        <v>0</v>
      </c>
      <c r="BA78" s="47">
        <f>U78-'Total Plan 1'!U88</f>
        <v>0</v>
      </c>
      <c r="BB78" s="47">
        <f>V78-'Total Plan 1'!V88</f>
        <v>0</v>
      </c>
      <c r="BC78" s="47">
        <f>W78-'Total Plan 1'!W88</f>
        <v>0</v>
      </c>
      <c r="BD78" s="47">
        <f>X78-'Total Plan 1'!X88</f>
        <v>0</v>
      </c>
      <c r="BE78" s="47">
        <f>Y78-'Total Plan 1'!Y88</f>
        <v>0</v>
      </c>
      <c r="BF78" s="47">
        <f>Z78-'Total Plan 1'!Z88</f>
        <v>0</v>
      </c>
      <c r="BG78" s="47">
        <f>AA78-'Total Plan 1'!AA88</f>
        <v>0</v>
      </c>
      <c r="BH78" s="47">
        <f>AB78-'Total Plan 1'!AB88</f>
        <v>0</v>
      </c>
      <c r="BI78" s="47">
        <f>AC78-'Total Plan 1'!AC88</f>
        <v>0</v>
      </c>
      <c r="BJ78" s="47">
        <f>AD78-'Total Plan 1'!AD88</f>
        <v>0</v>
      </c>
      <c r="BK78" s="47">
        <f>AE78-'Total Plan 1'!AE88</f>
        <v>0</v>
      </c>
    </row>
    <row r="79" spans="1:63">
      <c r="A79" s="19">
        <v>37</v>
      </c>
      <c r="B79" s="20">
        <f>'[1]GMRTA Life+TPD'!C79</f>
        <v>0.99</v>
      </c>
      <c r="C79" s="20">
        <f>'[1]GMRTA Life+TPD'!D79</f>
        <v>1.97</v>
      </c>
      <c r="D79" s="20">
        <f>'[1]GMRTA Life+TPD'!E79</f>
        <v>3.01</v>
      </c>
      <c r="E79" s="20">
        <f>'[1]GMRTA Life+TPD'!F79</f>
        <v>3.18</v>
      </c>
      <c r="F79" s="20">
        <f>'[1]GMRTA Life+TPD'!G79</f>
        <v>4.09</v>
      </c>
      <c r="G79" s="20">
        <f>'[1]GMRTA Life+TPD'!H79</f>
        <v>5.08</v>
      </c>
      <c r="H79" s="20">
        <f>'[1]GMRTA Life+TPD'!I79</f>
        <v>5.69</v>
      </c>
      <c r="I79" s="20">
        <f>'[1]GMRTA Life+TPD'!J79</f>
        <v>6.73</v>
      </c>
      <c r="J79" s="20">
        <f>'[1]GMRTA Life+TPD'!K79</f>
        <v>7.84</v>
      </c>
      <c r="K79" s="20">
        <f>'[1]GMRTA Life+TPD'!L79</f>
        <v>9.0299999999999994</v>
      </c>
      <c r="L79" s="20">
        <f>'[1]GMRTA Life+TPD'!M79</f>
        <v>10.3</v>
      </c>
      <c r="M79" s="20">
        <f>'[1]GMRTA Life+TPD'!N79</f>
        <v>11.65</v>
      </c>
      <c r="N79" s="20">
        <f>'[1]GMRTA Life+TPD'!O79</f>
        <v>13.09</v>
      </c>
      <c r="O79" s="20">
        <f>'[1]GMRTA Life+TPD'!P79</f>
        <v>14.63</v>
      </c>
      <c r="P79" s="20">
        <f>'[1]GMRTA Life+TPD'!Q79</f>
        <v>16.27</v>
      </c>
      <c r="Q79" s="20">
        <f>'[1]GMRTA Life+TPD'!R79</f>
        <v>18.02</v>
      </c>
      <c r="R79" s="20">
        <f>'[1]GMRTA Life+TPD'!S79</f>
        <v>19.899999999999999</v>
      </c>
      <c r="S79" s="20">
        <f>'[1]GMRTA Life+TPD'!T79</f>
        <v>21.9</v>
      </c>
      <c r="T79" s="20">
        <f>'[1]GMRTA Life+TPD'!U79</f>
        <v>24.05</v>
      </c>
      <c r="U79" s="20">
        <f>'[1]GMRTA Life+TPD'!V79</f>
        <v>26.37</v>
      </c>
      <c r="V79" s="20">
        <f>'[1]GMRTA Life+TPD'!W79</f>
        <v>28.85</v>
      </c>
      <c r="W79" s="20">
        <f>'[1]GMRTA Life+TPD'!X79</f>
        <v>31.53</v>
      </c>
      <c r="X79" s="20">
        <f>'[1]GMRTA Life+TPD'!Y79</f>
        <v>34.43</v>
      </c>
      <c r="Y79" s="20">
        <f>'[1]GMRTA Life+TPD'!Z79</f>
        <v>37.549999999999997</v>
      </c>
      <c r="Z79" s="20">
        <f>'[1]GMRTA Life+TPD'!AA79</f>
        <v>40.92</v>
      </c>
      <c r="AA79" s="20">
        <f>'[1]GMRTA Life+TPD'!AB79</f>
        <v>0</v>
      </c>
      <c r="AB79" s="20">
        <f>'[1]GMRTA Life+TPD'!AC79</f>
        <v>0</v>
      </c>
      <c r="AC79" s="20">
        <f>'[1]GMRTA Life+TPD'!AD79</f>
        <v>0</v>
      </c>
      <c r="AD79" s="20">
        <f>'[1]GMRTA Life+TPD'!AE79</f>
        <v>0</v>
      </c>
      <c r="AE79" s="20">
        <f>'[1]GMRTA Life+TPD'!AF79</f>
        <v>0</v>
      </c>
      <c r="AG79" s="19">
        <v>37</v>
      </c>
      <c r="AH79" s="48">
        <f>B79-'Total Plan 1'!B89</f>
        <v>0</v>
      </c>
      <c r="AI79" s="48">
        <f>C79-'Total Plan 1'!C89</f>
        <v>0</v>
      </c>
      <c r="AJ79" s="48">
        <f>D79-'Total Plan 1'!D89</f>
        <v>0</v>
      </c>
      <c r="AK79" s="48">
        <f>E79-'Total Plan 1'!E89</f>
        <v>0</v>
      </c>
      <c r="AL79" s="48">
        <f>F79-'Total Plan 1'!F89</f>
        <v>0</v>
      </c>
      <c r="AM79" s="48">
        <f>G79-'Total Plan 1'!G89</f>
        <v>0</v>
      </c>
      <c r="AN79" s="48">
        <f>H79-'Total Plan 1'!H89</f>
        <v>0</v>
      </c>
      <c r="AO79" s="48">
        <f>I79-'Total Plan 1'!I89</f>
        <v>0</v>
      </c>
      <c r="AP79" s="48">
        <f>J79-'Total Plan 1'!J89</f>
        <v>0</v>
      </c>
      <c r="AQ79" s="48">
        <f>K79-'Total Plan 1'!K89</f>
        <v>0</v>
      </c>
      <c r="AR79" s="48">
        <f>L79-'Total Plan 1'!L89</f>
        <v>0</v>
      </c>
      <c r="AS79" s="48">
        <f>M79-'Total Plan 1'!M89</f>
        <v>0</v>
      </c>
      <c r="AT79" s="48">
        <f>N79-'Total Plan 1'!N89</f>
        <v>0</v>
      </c>
      <c r="AU79" s="48">
        <f>O79-'Total Plan 1'!O89</f>
        <v>0</v>
      </c>
      <c r="AV79" s="48">
        <f>P79-'Total Plan 1'!P89</f>
        <v>0</v>
      </c>
      <c r="AW79" s="48">
        <f>Q79-'Total Plan 1'!Q89</f>
        <v>0</v>
      </c>
      <c r="AX79" s="48">
        <f>R79-'Total Plan 1'!R89</f>
        <v>0</v>
      </c>
      <c r="AY79" s="48">
        <f>S79-'Total Plan 1'!S89</f>
        <v>0</v>
      </c>
      <c r="AZ79" s="48">
        <f>T79-'Total Plan 1'!T89</f>
        <v>0</v>
      </c>
      <c r="BA79" s="48">
        <f>U79-'Total Plan 1'!U89</f>
        <v>0</v>
      </c>
      <c r="BB79" s="48">
        <f>V79-'Total Plan 1'!V89</f>
        <v>0</v>
      </c>
      <c r="BC79" s="48">
        <f>W79-'Total Plan 1'!W89</f>
        <v>0</v>
      </c>
      <c r="BD79" s="48">
        <f>X79-'Total Plan 1'!X89</f>
        <v>0</v>
      </c>
      <c r="BE79" s="48">
        <f>Y79-'Total Plan 1'!Y89</f>
        <v>0</v>
      </c>
      <c r="BF79" s="48">
        <f>Z79-'Total Plan 1'!Z89</f>
        <v>0</v>
      </c>
      <c r="BG79" s="48">
        <f>AA79-'Total Plan 1'!AA89</f>
        <v>0</v>
      </c>
      <c r="BH79" s="48">
        <f>AB79-'Total Plan 1'!AB89</f>
        <v>0</v>
      </c>
      <c r="BI79" s="48">
        <f>AC79-'Total Plan 1'!AC89</f>
        <v>0</v>
      </c>
      <c r="BJ79" s="48">
        <f>AD79-'Total Plan 1'!AD89</f>
        <v>0</v>
      </c>
      <c r="BK79" s="48">
        <f>AE79-'Total Plan 1'!AE89</f>
        <v>0</v>
      </c>
    </row>
    <row r="80" spans="1:63">
      <c r="A80" s="19">
        <v>38</v>
      </c>
      <c r="B80" s="20">
        <f>'[1]GMRTA Life+TPD'!C80</f>
        <v>1.06</v>
      </c>
      <c r="C80" s="20">
        <f>'[1]GMRTA Life+TPD'!D80</f>
        <v>2.11</v>
      </c>
      <c r="D80" s="20">
        <f>'[1]GMRTA Life+TPD'!E80</f>
        <v>3.24</v>
      </c>
      <c r="E80" s="20">
        <f>'[1]GMRTA Life+TPD'!F80</f>
        <v>3.42</v>
      </c>
      <c r="F80" s="20">
        <f>'[1]GMRTA Life+TPD'!G80</f>
        <v>4.41</v>
      </c>
      <c r="G80" s="20">
        <f>'[1]GMRTA Life+TPD'!H80</f>
        <v>5.47</v>
      </c>
      <c r="H80" s="20">
        <f>'[1]GMRTA Life+TPD'!I80</f>
        <v>6.13</v>
      </c>
      <c r="I80" s="20">
        <f>'[1]GMRTA Life+TPD'!J80</f>
        <v>7.25</v>
      </c>
      <c r="J80" s="20">
        <f>'[1]GMRTA Life+TPD'!K80</f>
        <v>8.4600000000000009</v>
      </c>
      <c r="K80" s="20">
        <f>'[1]GMRTA Life+TPD'!L80</f>
        <v>9.74</v>
      </c>
      <c r="L80" s="20">
        <f>'[1]GMRTA Life+TPD'!M80</f>
        <v>11.11</v>
      </c>
      <c r="M80" s="20">
        <f>'[1]GMRTA Life+TPD'!N80</f>
        <v>12.57</v>
      </c>
      <c r="N80" s="20">
        <f>'[1]GMRTA Life+TPD'!O80</f>
        <v>14.13</v>
      </c>
      <c r="O80" s="20">
        <f>'[1]GMRTA Life+TPD'!P80</f>
        <v>15.8</v>
      </c>
      <c r="P80" s="20">
        <f>'[1]GMRTA Life+TPD'!Q80</f>
        <v>17.579999999999998</v>
      </c>
      <c r="Q80" s="20">
        <f>'[1]GMRTA Life+TPD'!R80</f>
        <v>19.48</v>
      </c>
      <c r="R80" s="20">
        <f>'[1]GMRTA Life+TPD'!S80</f>
        <v>21.52</v>
      </c>
      <c r="S80" s="20">
        <f>'[1]GMRTA Life+TPD'!T80</f>
        <v>23.7</v>
      </c>
      <c r="T80" s="20">
        <f>'[1]GMRTA Life+TPD'!U80</f>
        <v>26.05</v>
      </c>
      <c r="U80" s="20">
        <f>'[1]GMRTA Life+TPD'!V80</f>
        <v>28.58</v>
      </c>
      <c r="V80" s="20">
        <f>'[1]GMRTA Life+TPD'!W80</f>
        <v>31.31</v>
      </c>
      <c r="W80" s="20">
        <f>'[1]GMRTA Life+TPD'!X80</f>
        <v>34.26</v>
      </c>
      <c r="X80" s="20">
        <f>'[1]GMRTA Life+TPD'!Y80</f>
        <v>37.44</v>
      </c>
      <c r="Y80" s="20">
        <f>'[1]GMRTA Life+TPD'!Z80</f>
        <v>40.869999999999997</v>
      </c>
      <c r="Z80" s="20">
        <f>'[1]GMRTA Life+TPD'!AA80</f>
        <v>44.6</v>
      </c>
      <c r="AA80" s="20">
        <f>'[1]GMRTA Life+TPD'!AB80</f>
        <v>0</v>
      </c>
      <c r="AB80" s="20">
        <f>'[1]GMRTA Life+TPD'!AC80</f>
        <v>0</v>
      </c>
      <c r="AC80" s="20">
        <f>'[1]GMRTA Life+TPD'!AD80</f>
        <v>0</v>
      </c>
      <c r="AD80" s="20">
        <f>'[1]GMRTA Life+TPD'!AE80</f>
        <v>0</v>
      </c>
      <c r="AE80" s="20">
        <f>'[1]GMRTA Life+TPD'!AF80</f>
        <v>0</v>
      </c>
      <c r="AG80" s="19">
        <v>38</v>
      </c>
      <c r="AH80" s="48">
        <f>B80-'Total Plan 1'!B90</f>
        <v>0</v>
      </c>
      <c r="AI80" s="48">
        <f>C80-'Total Plan 1'!C90</f>
        <v>0</v>
      </c>
      <c r="AJ80" s="48">
        <f>D80-'Total Plan 1'!D90</f>
        <v>0</v>
      </c>
      <c r="AK80" s="48">
        <f>E80-'Total Plan 1'!E90</f>
        <v>0</v>
      </c>
      <c r="AL80" s="48">
        <f>F80-'Total Plan 1'!F90</f>
        <v>0</v>
      </c>
      <c r="AM80" s="48">
        <f>G80-'Total Plan 1'!G90</f>
        <v>0</v>
      </c>
      <c r="AN80" s="48">
        <f>H80-'Total Plan 1'!H90</f>
        <v>0</v>
      </c>
      <c r="AO80" s="48">
        <f>I80-'Total Plan 1'!I90</f>
        <v>0</v>
      </c>
      <c r="AP80" s="48">
        <f>J80-'Total Plan 1'!J90</f>
        <v>0</v>
      </c>
      <c r="AQ80" s="48">
        <f>K80-'Total Plan 1'!K90</f>
        <v>0</v>
      </c>
      <c r="AR80" s="48">
        <f>L80-'Total Plan 1'!L90</f>
        <v>0</v>
      </c>
      <c r="AS80" s="48">
        <f>M80-'Total Plan 1'!M90</f>
        <v>0</v>
      </c>
      <c r="AT80" s="48">
        <f>N80-'Total Plan 1'!N90</f>
        <v>0</v>
      </c>
      <c r="AU80" s="48">
        <f>O80-'Total Plan 1'!O90</f>
        <v>0</v>
      </c>
      <c r="AV80" s="48">
        <f>P80-'Total Plan 1'!P90</f>
        <v>0</v>
      </c>
      <c r="AW80" s="48">
        <f>Q80-'Total Plan 1'!Q90</f>
        <v>0</v>
      </c>
      <c r="AX80" s="48">
        <f>R80-'Total Plan 1'!R90</f>
        <v>0</v>
      </c>
      <c r="AY80" s="48">
        <f>S80-'Total Plan 1'!S90</f>
        <v>0</v>
      </c>
      <c r="AZ80" s="48">
        <f>T80-'Total Plan 1'!T90</f>
        <v>0</v>
      </c>
      <c r="BA80" s="48">
        <f>U80-'Total Plan 1'!U90</f>
        <v>0</v>
      </c>
      <c r="BB80" s="48">
        <f>V80-'Total Plan 1'!V90</f>
        <v>0</v>
      </c>
      <c r="BC80" s="48">
        <f>W80-'Total Plan 1'!W90</f>
        <v>0</v>
      </c>
      <c r="BD80" s="48">
        <f>X80-'Total Plan 1'!X90</f>
        <v>0</v>
      </c>
      <c r="BE80" s="48">
        <f>Y80-'Total Plan 1'!Y90</f>
        <v>0</v>
      </c>
      <c r="BF80" s="48">
        <f>Z80-'Total Plan 1'!Z90</f>
        <v>0</v>
      </c>
      <c r="BG80" s="48">
        <f>AA80-'Total Plan 1'!AA90</f>
        <v>0</v>
      </c>
      <c r="BH80" s="48">
        <f>AB80-'Total Plan 1'!AB90</f>
        <v>0</v>
      </c>
      <c r="BI80" s="48">
        <f>AC80-'Total Plan 1'!AC90</f>
        <v>0</v>
      </c>
      <c r="BJ80" s="48">
        <f>AD80-'Total Plan 1'!AD90</f>
        <v>0</v>
      </c>
      <c r="BK80" s="48">
        <f>AE80-'Total Plan 1'!AE90</f>
        <v>0</v>
      </c>
    </row>
    <row r="81" spans="1:63">
      <c r="A81" s="19">
        <v>39</v>
      </c>
      <c r="B81" s="20">
        <f>'[1]GMRTA Life+TPD'!C81</f>
        <v>1.1399999999999999</v>
      </c>
      <c r="C81" s="20">
        <f>'[1]GMRTA Life+TPD'!D81</f>
        <v>2.27</v>
      </c>
      <c r="D81" s="20">
        <f>'[1]GMRTA Life+TPD'!E81</f>
        <v>3.49</v>
      </c>
      <c r="E81" s="20">
        <f>'[1]GMRTA Life+TPD'!F81</f>
        <v>3.68</v>
      </c>
      <c r="F81" s="20">
        <f>'[1]GMRTA Life+TPD'!G81</f>
        <v>4.75</v>
      </c>
      <c r="G81" s="20">
        <f>'[1]GMRTA Life+TPD'!H81</f>
        <v>5.9</v>
      </c>
      <c r="H81" s="20">
        <f>'[1]GMRTA Life+TPD'!I81</f>
        <v>6.62</v>
      </c>
      <c r="I81" s="20">
        <f>'[1]GMRTA Life+TPD'!J81</f>
        <v>7.83</v>
      </c>
      <c r="J81" s="20">
        <f>'[1]GMRTA Life+TPD'!K81</f>
        <v>9.1300000000000008</v>
      </c>
      <c r="K81" s="20">
        <f>'[1]GMRTA Life+TPD'!L81</f>
        <v>10.52</v>
      </c>
      <c r="L81" s="20">
        <f>'[1]GMRTA Life+TPD'!M81</f>
        <v>12</v>
      </c>
      <c r="M81" s="20">
        <f>'[1]GMRTA Life+TPD'!N81</f>
        <v>13.59</v>
      </c>
      <c r="N81" s="20">
        <f>'[1]GMRTA Life+TPD'!O81</f>
        <v>15.27</v>
      </c>
      <c r="O81" s="20">
        <f>'[1]GMRTA Life+TPD'!P81</f>
        <v>17.079999999999998</v>
      </c>
      <c r="P81" s="20">
        <f>'[1]GMRTA Life+TPD'!Q81</f>
        <v>19.010000000000002</v>
      </c>
      <c r="Q81" s="20">
        <f>'[1]GMRTA Life+TPD'!R81</f>
        <v>21.08</v>
      </c>
      <c r="R81" s="20">
        <f>'[1]GMRTA Life+TPD'!S81</f>
        <v>23.3</v>
      </c>
      <c r="S81" s="20">
        <f>'[1]GMRTA Life+TPD'!T81</f>
        <v>25.69</v>
      </c>
      <c r="T81" s="20">
        <f>'[1]GMRTA Life+TPD'!U81</f>
        <v>28.27</v>
      </c>
      <c r="U81" s="20">
        <f>'[1]GMRTA Life+TPD'!V81</f>
        <v>31.04</v>
      </c>
      <c r="V81" s="20">
        <f>'[1]GMRTA Life+TPD'!W81</f>
        <v>34.04</v>
      </c>
      <c r="W81" s="20">
        <f>'[1]GMRTA Life+TPD'!X81</f>
        <v>37.270000000000003</v>
      </c>
      <c r="X81" s="20">
        <f>'[1]GMRTA Life+TPD'!Y81</f>
        <v>40.78</v>
      </c>
      <c r="Y81" s="20">
        <f>'[1]GMRTA Life+TPD'!Z81</f>
        <v>44.57</v>
      </c>
      <c r="Z81" s="20">
        <f>'[1]GMRTA Life+TPD'!AA81</f>
        <v>48.68</v>
      </c>
      <c r="AA81" s="20">
        <f>'[1]GMRTA Life+TPD'!AB81</f>
        <v>0</v>
      </c>
      <c r="AB81" s="20">
        <f>'[1]GMRTA Life+TPD'!AC81</f>
        <v>0</v>
      </c>
      <c r="AC81" s="20">
        <f>'[1]GMRTA Life+TPD'!AD81</f>
        <v>0</v>
      </c>
      <c r="AD81" s="20">
        <f>'[1]GMRTA Life+TPD'!AE81</f>
        <v>0</v>
      </c>
      <c r="AE81" s="20">
        <f>'[1]GMRTA Life+TPD'!AF81</f>
        <v>0</v>
      </c>
      <c r="AG81" s="19">
        <v>39</v>
      </c>
      <c r="AH81" s="48">
        <f>B81-'Total Plan 1'!B91</f>
        <v>0</v>
      </c>
      <c r="AI81" s="48">
        <f>C81-'Total Plan 1'!C91</f>
        <v>0</v>
      </c>
      <c r="AJ81" s="48">
        <f>D81-'Total Plan 1'!D91</f>
        <v>0</v>
      </c>
      <c r="AK81" s="48">
        <f>E81-'Total Plan 1'!E91</f>
        <v>0</v>
      </c>
      <c r="AL81" s="48">
        <f>F81-'Total Plan 1'!F91</f>
        <v>0</v>
      </c>
      <c r="AM81" s="48">
        <f>G81-'Total Plan 1'!G91</f>
        <v>0</v>
      </c>
      <c r="AN81" s="48">
        <f>H81-'Total Plan 1'!H91</f>
        <v>0</v>
      </c>
      <c r="AO81" s="48">
        <f>I81-'Total Plan 1'!I91</f>
        <v>0</v>
      </c>
      <c r="AP81" s="48">
        <f>J81-'Total Plan 1'!J91</f>
        <v>0</v>
      </c>
      <c r="AQ81" s="48">
        <f>K81-'Total Plan 1'!K91</f>
        <v>0</v>
      </c>
      <c r="AR81" s="48">
        <f>L81-'Total Plan 1'!L91</f>
        <v>0</v>
      </c>
      <c r="AS81" s="48">
        <f>M81-'Total Plan 1'!M91</f>
        <v>0</v>
      </c>
      <c r="AT81" s="48">
        <f>N81-'Total Plan 1'!N91</f>
        <v>0</v>
      </c>
      <c r="AU81" s="48">
        <f>O81-'Total Plan 1'!O91</f>
        <v>0</v>
      </c>
      <c r="AV81" s="48">
        <f>P81-'Total Plan 1'!P91</f>
        <v>0</v>
      </c>
      <c r="AW81" s="48">
        <f>Q81-'Total Plan 1'!Q91</f>
        <v>0</v>
      </c>
      <c r="AX81" s="48">
        <f>R81-'Total Plan 1'!R91</f>
        <v>0</v>
      </c>
      <c r="AY81" s="48">
        <f>S81-'Total Plan 1'!S91</f>
        <v>0</v>
      </c>
      <c r="AZ81" s="48">
        <f>T81-'Total Plan 1'!T91</f>
        <v>0</v>
      </c>
      <c r="BA81" s="48">
        <f>U81-'Total Plan 1'!U91</f>
        <v>0</v>
      </c>
      <c r="BB81" s="48">
        <f>V81-'Total Plan 1'!V91</f>
        <v>0</v>
      </c>
      <c r="BC81" s="48">
        <f>W81-'Total Plan 1'!W91</f>
        <v>0</v>
      </c>
      <c r="BD81" s="48">
        <f>X81-'Total Plan 1'!X91</f>
        <v>0</v>
      </c>
      <c r="BE81" s="48">
        <f>Y81-'Total Plan 1'!Y91</f>
        <v>0</v>
      </c>
      <c r="BF81" s="48">
        <f>Z81-'Total Plan 1'!Z91</f>
        <v>0</v>
      </c>
      <c r="BG81" s="48">
        <f>AA81-'Total Plan 1'!AA91</f>
        <v>0</v>
      </c>
      <c r="BH81" s="48">
        <f>AB81-'Total Plan 1'!AB91</f>
        <v>0</v>
      </c>
      <c r="BI81" s="48">
        <f>AC81-'Total Plan 1'!AC91</f>
        <v>0</v>
      </c>
      <c r="BJ81" s="48">
        <f>AD81-'Total Plan 1'!AD91</f>
        <v>0</v>
      </c>
      <c r="BK81" s="48">
        <f>AE81-'Total Plan 1'!AE91</f>
        <v>0</v>
      </c>
    </row>
    <row r="82" spans="1:63">
      <c r="A82" s="21">
        <v>40</v>
      </c>
      <c r="B82" s="22">
        <f>'[1]GMRTA Life+TPD'!C82</f>
        <v>1.23</v>
      </c>
      <c r="C82" s="22">
        <f>'[1]GMRTA Life+TPD'!D82</f>
        <v>2.4500000000000002</v>
      </c>
      <c r="D82" s="22">
        <f>'[1]GMRTA Life+TPD'!E82</f>
        <v>3.77</v>
      </c>
      <c r="E82" s="22">
        <f>'[1]GMRTA Life+TPD'!F82</f>
        <v>3.98</v>
      </c>
      <c r="F82" s="22">
        <f>'[1]GMRTA Life+TPD'!G82</f>
        <v>5.14</v>
      </c>
      <c r="G82" s="22">
        <f>'[1]GMRTA Life+TPD'!H82</f>
        <v>6.38</v>
      </c>
      <c r="H82" s="22">
        <f>'[1]GMRTA Life+TPD'!I82</f>
        <v>7.15</v>
      </c>
      <c r="I82" s="22">
        <f>'[1]GMRTA Life+TPD'!J82</f>
        <v>8.4700000000000006</v>
      </c>
      <c r="J82" s="22">
        <f>'[1]GMRTA Life+TPD'!K82</f>
        <v>9.8699999999999992</v>
      </c>
      <c r="K82" s="22">
        <f>'[1]GMRTA Life+TPD'!L82</f>
        <v>11.38</v>
      </c>
      <c r="L82" s="22">
        <f>'[1]GMRTA Life+TPD'!M82</f>
        <v>12.98</v>
      </c>
      <c r="M82" s="22">
        <f>'[1]GMRTA Life+TPD'!N82</f>
        <v>14.69</v>
      </c>
      <c r="N82" s="22">
        <f>'[1]GMRTA Life+TPD'!O82</f>
        <v>16.52</v>
      </c>
      <c r="O82" s="22">
        <f>'[1]GMRTA Life+TPD'!P82</f>
        <v>18.48</v>
      </c>
      <c r="P82" s="22">
        <f>'[1]GMRTA Life+TPD'!Q82</f>
        <v>20.58</v>
      </c>
      <c r="Q82" s="22">
        <f>'[1]GMRTA Life+TPD'!R82</f>
        <v>22.84</v>
      </c>
      <c r="R82" s="22">
        <f>'[1]GMRTA Life+TPD'!S82</f>
        <v>25.27</v>
      </c>
      <c r="S82" s="22">
        <f>'[1]GMRTA Life+TPD'!T82</f>
        <v>27.89</v>
      </c>
      <c r="T82" s="22">
        <f>'[1]GMRTA Life+TPD'!U82</f>
        <v>30.71</v>
      </c>
      <c r="U82" s="22">
        <f>'[1]GMRTA Life+TPD'!V82</f>
        <v>33.76</v>
      </c>
      <c r="V82" s="22">
        <f>'[1]GMRTA Life+TPD'!W82</f>
        <v>37.06</v>
      </c>
      <c r="W82" s="22">
        <f>'[1]GMRTA Life+TPD'!X82</f>
        <v>40.619999999999997</v>
      </c>
      <c r="X82" s="22">
        <f>'[1]GMRTA Life+TPD'!Y82</f>
        <v>44.49</v>
      </c>
      <c r="Y82" s="22">
        <f>'[1]GMRTA Life+TPD'!Z82</f>
        <v>48.68</v>
      </c>
      <c r="Z82" s="22">
        <f>'[1]GMRTA Life+TPD'!AA82</f>
        <v>53.23</v>
      </c>
      <c r="AA82" s="22">
        <f>'[1]GMRTA Life+TPD'!AB82</f>
        <v>0</v>
      </c>
      <c r="AB82" s="22">
        <f>'[1]GMRTA Life+TPD'!AC82</f>
        <v>0</v>
      </c>
      <c r="AC82" s="22">
        <f>'[1]GMRTA Life+TPD'!AD82</f>
        <v>0</v>
      </c>
      <c r="AD82" s="22">
        <f>'[1]GMRTA Life+TPD'!AE82</f>
        <v>0</v>
      </c>
      <c r="AE82" s="22">
        <f>'[1]GMRTA Life+TPD'!AF82</f>
        <v>0</v>
      </c>
      <c r="AG82" s="21">
        <v>40</v>
      </c>
      <c r="AH82" s="49">
        <f>B82-'Total Plan 1'!B92</f>
        <v>0</v>
      </c>
      <c r="AI82" s="49">
        <f>C82-'Total Plan 1'!C92</f>
        <v>0</v>
      </c>
      <c r="AJ82" s="49">
        <f>D82-'Total Plan 1'!D92</f>
        <v>0</v>
      </c>
      <c r="AK82" s="49">
        <f>E82-'Total Plan 1'!E92</f>
        <v>0</v>
      </c>
      <c r="AL82" s="49">
        <f>F82-'Total Plan 1'!F92</f>
        <v>0</v>
      </c>
      <c r="AM82" s="49">
        <f>G82-'Total Plan 1'!G92</f>
        <v>0</v>
      </c>
      <c r="AN82" s="49">
        <f>H82-'Total Plan 1'!H92</f>
        <v>0</v>
      </c>
      <c r="AO82" s="49">
        <f>I82-'Total Plan 1'!I92</f>
        <v>0</v>
      </c>
      <c r="AP82" s="49">
        <f>J82-'Total Plan 1'!J92</f>
        <v>0</v>
      </c>
      <c r="AQ82" s="49">
        <f>K82-'Total Plan 1'!K92</f>
        <v>0</v>
      </c>
      <c r="AR82" s="49">
        <f>L82-'Total Plan 1'!L92</f>
        <v>0</v>
      </c>
      <c r="AS82" s="49">
        <f>M82-'Total Plan 1'!M92</f>
        <v>0</v>
      </c>
      <c r="AT82" s="49">
        <f>N82-'Total Plan 1'!N92</f>
        <v>0</v>
      </c>
      <c r="AU82" s="49">
        <f>O82-'Total Plan 1'!O92</f>
        <v>0</v>
      </c>
      <c r="AV82" s="49">
        <f>P82-'Total Plan 1'!P92</f>
        <v>0</v>
      </c>
      <c r="AW82" s="49">
        <f>Q82-'Total Plan 1'!Q92</f>
        <v>0</v>
      </c>
      <c r="AX82" s="49">
        <f>R82-'Total Plan 1'!R92</f>
        <v>0</v>
      </c>
      <c r="AY82" s="49">
        <f>S82-'Total Plan 1'!S92</f>
        <v>0</v>
      </c>
      <c r="AZ82" s="49">
        <f>T82-'Total Plan 1'!T92</f>
        <v>0</v>
      </c>
      <c r="BA82" s="49">
        <f>U82-'Total Plan 1'!U92</f>
        <v>0</v>
      </c>
      <c r="BB82" s="49">
        <f>V82-'Total Plan 1'!V92</f>
        <v>0</v>
      </c>
      <c r="BC82" s="49">
        <f>W82-'Total Plan 1'!W92</f>
        <v>0</v>
      </c>
      <c r="BD82" s="49">
        <f>X82-'Total Plan 1'!X92</f>
        <v>0</v>
      </c>
      <c r="BE82" s="49">
        <f>Y82-'Total Plan 1'!Y92</f>
        <v>0</v>
      </c>
      <c r="BF82" s="49">
        <f>Z82-'Total Plan 1'!Z92</f>
        <v>0</v>
      </c>
      <c r="BG82" s="49">
        <f>AA82-'Total Plan 1'!AA92</f>
        <v>0</v>
      </c>
      <c r="BH82" s="49">
        <f>AB82-'Total Plan 1'!AB92</f>
        <v>0</v>
      </c>
      <c r="BI82" s="49">
        <f>AC82-'Total Plan 1'!AC92</f>
        <v>0</v>
      </c>
      <c r="BJ82" s="49">
        <f>AD82-'Total Plan 1'!AD92</f>
        <v>0</v>
      </c>
      <c r="BK82" s="49">
        <f>AE82-'Total Plan 1'!AE92</f>
        <v>0</v>
      </c>
    </row>
    <row r="83" spans="1:63">
      <c r="A83" s="17">
        <v>41</v>
      </c>
      <c r="B83" s="18">
        <f>'[1]GMRTA Life+TPD'!C83</f>
        <v>1.33</v>
      </c>
      <c r="C83" s="18">
        <f>'[1]GMRTA Life+TPD'!D83</f>
        <v>2.65</v>
      </c>
      <c r="D83" s="18">
        <f>'[1]GMRTA Life+TPD'!E83</f>
        <v>4.07</v>
      </c>
      <c r="E83" s="18">
        <f>'[1]GMRTA Life+TPD'!F83</f>
        <v>4.3</v>
      </c>
      <c r="F83" s="18">
        <f>'[1]GMRTA Life+TPD'!G83</f>
        <v>5.56</v>
      </c>
      <c r="G83" s="18">
        <f>'[1]GMRTA Life+TPD'!H83</f>
        <v>6.9</v>
      </c>
      <c r="H83" s="18">
        <f>'[1]GMRTA Life+TPD'!I83</f>
        <v>7.74</v>
      </c>
      <c r="I83" s="18">
        <f>'[1]GMRTA Life+TPD'!J83</f>
        <v>9.16</v>
      </c>
      <c r="J83" s="18">
        <f>'[1]GMRTA Life+TPD'!K83</f>
        <v>10.68</v>
      </c>
      <c r="K83" s="18">
        <f>'[1]GMRTA Life+TPD'!L83</f>
        <v>12.3</v>
      </c>
      <c r="L83" s="18">
        <f>'[1]GMRTA Life+TPD'!M83</f>
        <v>14.04</v>
      </c>
      <c r="M83" s="18">
        <f>'[1]GMRTA Life+TPD'!N83</f>
        <v>15.9</v>
      </c>
      <c r="N83" s="18">
        <f>'[1]GMRTA Life+TPD'!O83</f>
        <v>17.89</v>
      </c>
      <c r="O83" s="18">
        <f>'[1]GMRTA Life+TPD'!P83</f>
        <v>20.02</v>
      </c>
      <c r="P83" s="18">
        <f>'[1]GMRTA Life+TPD'!Q83</f>
        <v>22.31</v>
      </c>
      <c r="Q83" s="18">
        <f>'[1]GMRTA Life+TPD'!R83</f>
        <v>24.78</v>
      </c>
      <c r="R83" s="18">
        <f>'[1]GMRTA Life+TPD'!S83</f>
        <v>27.44</v>
      </c>
      <c r="S83" s="18">
        <f>'[1]GMRTA Life+TPD'!T83</f>
        <v>30.31</v>
      </c>
      <c r="T83" s="18">
        <f>'[1]GMRTA Life+TPD'!U83</f>
        <v>33.42</v>
      </c>
      <c r="U83" s="18">
        <f>'[1]GMRTA Life+TPD'!V83</f>
        <v>36.770000000000003</v>
      </c>
      <c r="V83" s="18">
        <f>'[1]GMRTA Life+TPD'!W83</f>
        <v>40.409999999999997</v>
      </c>
      <c r="W83" s="18">
        <f>'[1]GMRTA Life+TPD'!X83</f>
        <v>44.34</v>
      </c>
      <c r="X83" s="18">
        <f>'[1]GMRTA Life+TPD'!Y83</f>
        <v>48.61</v>
      </c>
      <c r="Y83" s="18">
        <f>'[1]GMRTA Life+TPD'!Z83</f>
        <v>53.25</v>
      </c>
      <c r="Z83" s="18">
        <f>'[1]GMRTA Life+TPD'!AA83</f>
        <v>58.3</v>
      </c>
      <c r="AA83" s="18">
        <f>'[1]GMRTA Life+TPD'!AB83</f>
        <v>0</v>
      </c>
      <c r="AB83" s="18">
        <f>'[1]GMRTA Life+TPD'!AC83</f>
        <v>0</v>
      </c>
      <c r="AC83" s="18">
        <f>'[1]GMRTA Life+TPD'!AD83</f>
        <v>0</v>
      </c>
      <c r="AD83" s="18">
        <f>'[1]GMRTA Life+TPD'!AE83</f>
        <v>0</v>
      </c>
      <c r="AE83" s="18">
        <f>'[1]GMRTA Life+TPD'!AF83</f>
        <v>0</v>
      </c>
      <c r="AG83" s="17">
        <v>41</v>
      </c>
      <c r="AH83" s="47">
        <f>B83-'Total Plan 1'!B93</f>
        <v>0</v>
      </c>
      <c r="AI83" s="47">
        <f>C83-'Total Plan 1'!C93</f>
        <v>0</v>
      </c>
      <c r="AJ83" s="47">
        <f>D83-'Total Plan 1'!D93</f>
        <v>0</v>
      </c>
      <c r="AK83" s="47">
        <f>E83-'Total Plan 1'!E93</f>
        <v>0</v>
      </c>
      <c r="AL83" s="47">
        <f>F83-'Total Plan 1'!F93</f>
        <v>0</v>
      </c>
      <c r="AM83" s="47">
        <f>G83-'Total Plan 1'!G93</f>
        <v>0</v>
      </c>
      <c r="AN83" s="47">
        <f>H83-'Total Plan 1'!H93</f>
        <v>0</v>
      </c>
      <c r="AO83" s="47">
        <f>I83-'Total Plan 1'!I93</f>
        <v>0</v>
      </c>
      <c r="AP83" s="47">
        <f>J83-'Total Plan 1'!J93</f>
        <v>0</v>
      </c>
      <c r="AQ83" s="47">
        <f>K83-'Total Plan 1'!K93</f>
        <v>0</v>
      </c>
      <c r="AR83" s="47">
        <f>L83-'Total Plan 1'!L93</f>
        <v>0</v>
      </c>
      <c r="AS83" s="47">
        <f>M83-'Total Plan 1'!M93</f>
        <v>0</v>
      </c>
      <c r="AT83" s="47">
        <f>N83-'Total Plan 1'!N93</f>
        <v>0</v>
      </c>
      <c r="AU83" s="47">
        <f>O83-'Total Plan 1'!O93</f>
        <v>0</v>
      </c>
      <c r="AV83" s="47">
        <f>P83-'Total Plan 1'!P93</f>
        <v>0</v>
      </c>
      <c r="AW83" s="47">
        <f>Q83-'Total Plan 1'!Q93</f>
        <v>0</v>
      </c>
      <c r="AX83" s="47">
        <f>R83-'Total Plan 1'!R93</f>
        <v>0</v>
      </c>
      <c r="AY83" s="47">
        <f>S83-'Total Plan 1'!S93</f>
        <v>0</v>
      </c>
      <c r="AZ83" s="47">
        <f>T83-'Total Plan 1'!T93</f>
        <v>0</v>
      </c>
      <c r="BA83" s="47">
        <f>U83-'Total Plan 1'!U93</f>
        <v>0</v>
      </c>
      <c r="BB83" s="47">
        <f>V83-'Total Plan 1'!V93</f>
        <v>0</v>
      </c>
      <c r="BC83" s="47">
        <f>W83-'Total Plan 1'!W93</f>
        <v>0</v>
      </c>
      <c r="BD83" s="47">
        <f>X83-'Total Plan 1'!X93</f>
        <v>0</v>
      </c>
      <c r="BE83" s="47">
        <f>Y83-'Total Plan 1'!Y93</f>
        <v>0</v>
      </c>
      <c r="BF83" s="47">
        <f>Z83-'Total Plan 1'!Z93</f>
        <v>0</v>
      </c>
      <c r="BG83" s="47">
        <f>AA83-'Total Plan 1'!AA93</f>
        <v>0</v>
      </c>
      <c r="BH83" s="47">
        <f>AB83-'Total Plan 1'!AB93</f>
        <v>0</v>
      </c>
      <c r="BI83" s="47">
        <f>AC83-'Total Plan 1'!AC93</f>
        <v>0</v>
      </c>
      <c r="BJ83" s="47">
        <f>AD83-'Total Plan 1'!AD93</f>
        <v>0</v>
      </c>
      <c r="BK83" s="47">
        <f>AE83-'Total Plan 1'!AE93</f>
        <v>0</v>
      </c>
    </row>
    <row r="84" spans="1:63">
      <c r="A84" s="19">
        <v>42</v>
      </c>
      <c r="B84" s="20">
        <f>'[1]GMRTA Life+TPD'!C84</f>
        <v>1.44</v>
      </c>
      <c r="C84" s="20">
        <f>'[1]GMRTA Life+TPD'!D84</f>
        <v>2.87</v>
      </c>
      <c r="D84" s="20">
        <f>'[1]GMRTA Life+TPD'!E84</f>
        <v>4.41</v>
      </c>
      <c r="E84" s="20">
        <f>'[1]GMRTA Life+TPD'!F84</f>
        <v>4.66</v>
      </c>
      <c r="F84" s="20">
        <f>'[1]GMRTA Life+TPD'!G84</f>
        <v>6.01</v>
      </c>
      <c r="G84" s="20">
        <f>'[1]GMRTA Life+TPD'!H84</f>
        <v>7.46</v>
      </c>
      <c r="H84" s="20">
        <f>'[1]GMRTA Life+TPD'!I84</f>
        <v>8.3699999999999992</v>
      </c>
      <c r="I84" s="20">
        <f>'[1]GMRTA Life+TPD'!J84</f>
        <v>9.91</v>
      </c>
      <c r="J84" s="20">
        <f>'[1]GMRTA Life+TPD'!K84</f>
        <v>11.56</v>
      </c>
      <c r="K84" s="20">
        <f>'[1]GMRTA Life+TPD'!L84</f>
        <v>13.31</v>
      </c>
      <c r="L84" s="20">
        <f>'[1]GMRTA Life+TPD'!M84</f>
        <v>15.2</v>
      </c>
      <c r="M84" s="20">
        <f>'[1]GMRTA Life+TPD'!N84</f>
        <v>17.22</v>
      </c>
      <c r="N84" s="20">
        <f>'[1]GMRTA Life+TPD'!O84</f>
        <v>19.38</v>
      </c>
      <c r="O84" s="20">
        <f>'[1]GMRTA Life+TPD'!P84</f>
        <v>21.71</v>
      </c>
      <c r="P84" s="20">
        <f>'[1]GMRTA Life+TPD'!Q84</f>
        <v>24.22</v>
      </c>
      <c r="Q84" s="20">
        <f>'[1]GMRTA Life+TPD'!R84</f>
        <v>26.92</v>
      </c>
      <c r="R84" s="20">
        <f>'[1]GMRTA Life+TPD'!S84</f>
        <v>29.84</v>
      </c>
      <c r="S84" s="20">
        <f>'[1]GMRTA Life+TPD'!T84</f>
        <v>33</v>
      </c>
      <c r="T84" s="20">
        <f>'[1]GMRTA Life+TPD'!U84</f>
        <v>36.42</v>
      </c>
      <c r="U84" s="20">
        <f>'[1]GMRTA Life+TPD'!V84</f>
        <v>40.119999999999997</v>
      </c>
      <c r="V84" s="20">
        <f>'[1]GMRTA Life+TPD'!W84</f>
        <v>44.13</v>
      </c>
      <c r="W84" s="20">
        <f>'[1]GMRTA Life+TPD'!X84</f>
        <v>48.48</v>
      </c>
      <c r="X84" s="20">
        <f>'[1]GMRTA Life+TPD'!Y84</f>
        <v>53.21</v>
      </c>
      <c r="Y84" s="20">
        <f>'[1]GMRTA Life+TPD'!Z84</f>
        <v>58.35</v>
      </c>
      <c r="Z84" s="20">
        <f>'[1]GMRTA Life+TPD'!AA84</f>
        <v>63.96</v>
      </c>
      <c r="AA84" s="20">
        <f>'[1]GMRTA Life+TPD'!AB84</f>
        <v>0</v>
      </c>
      <c r="AB84" s="20">
        <f>'[1]GMRTA Life+TPD'!AC84</f>
        <v>0</v>
      </c>
      <c r="AC84" s="20">
        <f>'[1]GMRTA Life+TPD'!AD84</f>
        <v>0</v>
      </c>
      <c r="AD84" s="20">
        <f>'[1]GMRTA Life+TPD'!AE84</f>
        <v>0</v>
      </c>
      <c r="AE84" s="20">
        <f>'[1]GMRTA Life+TPD'!AF84</f>
        <v>0</v>
      </c>
      <c r="AG84" s="19">
        <v>42</v>
      </c>
      <c r="AH84" s="48">
        <f>B84-'Total Plan 1'!B94</f>
        <v>0</v>
      </c>
      <c r="AI84" s="48">
        <f>C84-'Total Plan 1'!C94</f>
        <v>0</v>
      </c>
      <c r="AJ84" s="48">
        <f>D84-'Total Plan 1'!D94</f>
        <v>0</v>
      </c>
      <c r="AK84" s="48">
        <f>E84-'Total Plan 1'!E94</f>
        <v>0</v>
      </c>
      <c r="AL84" s="48">
        <f>F84-'Total Plan 1'!F94</f>
        <v>0</v>
      </c>
      <c r="AM84" s="48">
        <f>G84-'Total Plan 1'!G94</f>
        <v>0</v>
      </c>
      <c r="AN84" s="48">
        <f>H84-'Total Plan 1'!H94</f>
        <v>0</v>
      </c>
      <c r="AO84" s="48">
        <f>I84-'Total Plan 1'!I94</f>
        <v>0</v>
      </c>
      <c r="AP84" s="48">
        <f>J84-'Total Plan 1'!J94</f>
        <v>0</v>
      </c>
      <c r="AQ84" s="48">
        <f>K84-'Total Plan 1'!K94</f>
        <v>0</v>
      </c>
      <c r="AR84" s="48">
        <f>L84-'Total Plan 1'!L94</f>
        <v>0</v>
      </c>
      <c r="AS84" s="48">
        <f>M84-'Total Plan 1'!M94</f>
        <v>0</v>
      </c>
      <c r="AT84" s="48">
        <f>N84-'Total Plan 1'!N94</f>
        <v>0</v>
      </c>
      <c r="AU84" s="48">
        <f>O84-'Total Plan 1'!O94</f>
        <v>0</v>
      </c>
      <c r="AV84" s="48">
        <f>P84-'Total Plan 1'!P94</f>
        <v>0</v>
      </c>
      <c r="AW84" s="48">
        <f>Q84-'Total Plan 1'!Q94</f>
        <v>0</v>
      </c>
      <c r="AX84" s="48">
        <f>R84-'Total Plan 1'!R94</f>
        <v>0</v>
      </c>
      <c r="AY84" s="48">
        <f>S84-'Total Plan 1'!S94</f>
        <v>0</v>
      </c>
      <c r="AZ84" s="48">
        <f>T84-'Total Plan 1'!T94</f>
        <v>0</v>
      </c>
      <c r="BA84" s="48">
        <f>U84-'Total Plan 1'!U94</f>
        <v>0</v>
      </c>
      <c r="BB84" s="48">
        <f>V84-'Total Plan 1'!V94</f>
        <v>0</v>
      </c>
      <c r="BC84" s="48">
        <f>W84-'Total Plan 1'!W94</f>
        <v>0</v>
      </c>
      <c r="BD84" s="48">
        <f>X84-'Total Plan 1'!X94</f>
        <v>0</v>
      </c>
      <c r="BE84" s="48">
        <f>Y84-'Total Plan 1'!Y94</f>
        <v>0</v>
      </c>
      <c r="BF84" s="48">
        <f>Z84-'Total Plan 1'!Z94</f>
        <v>0</v>
      </c>
      <c r="BG84" s="48">
        <f>AA84-'Total Plan 1'!AA94</f>
        <v>0</v>
      </c>
      <c r="BH84" s="48">
        <f>AB84-'Total Plan 1'!AB94</f>
        <v>0</v>
      </c>
      <c r="BI84" s="48">
        <f>AC84-'Total Plan 1'!AC94</f>
        <v>0</v>
      </c>
      <c r="BJ84" s="48">
        <f>AD84-'Total Plan 1'!AD94</f>
        <v>0</v>
      </c>
      <c r="BK84" s="48">
        <f>AE84-'Total Plan 1'!AE94</f>
        <v>0</v>
      </c>
    </row>
    <row r="85" spans="1:63">
      <c r="A85" s="19">
        <v>43</v>
      </c>
      <c r="B85" s="20">
        <f>'[1]GMRTA Life+TPD'!C85</f>
        <v>1.56</v>
      </c>
      <c r="C85" s="20">
        <f>'[1]GMRTA Life+TPD'!D85</f>
        <v>3.11</v>
      </c>
      <c r="D85" s="20">
        <f>'[1]GMRTA Life+TPD'!E85</f>
        <v>4.7699999999999996</v>
      </c>
      <c r="E85" s="20">
        <f>'[1]GMRTA Life+TPD'!F85</f>
        <v>5.04</v>
      </c>
      <c r="F85" s="20">
        <f>'[1]GMRTA Life+TPD'!G85</f>
        <v>6.51</v>
      </c>
      <c r="G85" s="20">
        <f>'[1]GMRTA Life+TPD'!H85</f>
        <v>8.08</v>
      </c>
      <c r="H85" s="20">
        <f>'[1]GMRTA Life+TPD'!I85</f>
        <v>9.06</v>
      </c>
      <c r="I85" s="20">
        <f>'[1]GMRTA Life+TPD'!J85</f>
        <v>10.72</v>
      </c>
      <c r="J85" s="20">
        <f>'[1]GMRTA Life+TPD'!K85</f>
        <v>12.5</v>
      </c>
      <c r="K85" s="20">
        <f>'[1]GMRTA Life+TPD'!L85</f>
        <v>14.41</v>
      </c>
      <c r="L85" s="20">
        <f>'[1]GMRTA Life+TPD'!M85</f>
        <v>16.46</v>
      </c>
      <c r="M85" s="20">
        <f>'[1]GMRTA Life+TPD'!N85</f>
        <v>18.66</v>
      </c>
      <c r="N85" s="20">
        <f>'[1]GMRTA Life+TPD'!O85</f>
        <v>21.02</v>
      </c>
      <c r="O85" s="20">
        <f>'[1]GMRTA Life+TPD'!P85</f>
        <v>23.57</v>
      </c>
      <c r="P85" s="20">
        <f>'[1]GMRTA Life+TPD'!Q85</f>
        <v>26.32</v>
      </c>
      <c r="Q85" s="20">
        <f>'[1]GMRTA Life+TPD'!R85</f>
        <v>29.29</v>
      </c>
      <c r="R85" s="20">
        <f>'[1]GMRTA Life+TPD'!S85</f>
        <v>32.51</v>
      </c>
      <c r="S85" s="20">
        <f>'[1]GMRTA Life+TPD'!T85</f>
        <v>35.979999999999997</v>
      </c>
      <c r="T85" s="20">
        <f>'[1]GMRTA Life+TPD'!U85</f>
        <v>39.75</v>
      </c>
      <c r="U85" s="20">
        <f>'[1]GMRTA Life+TPD'!V85</f>
        <v>43.84</v>
      </c>
      <c r="V85" s="20">
        <f>'[1]GMRTA Life+TPD'!W85</f>
        <v>48.27</v>
      </c>
      <c r="W85" s="20">
        <f>'[1]GMRTA Life+TPD'!X85</f>
        <v>53.09</v>
      </c>
      <c r="X85" s="20">
        <f>'[1]GMRTA Life+TPD'!Y85</f>
        <v>58.33</v>
      </c>
      <c r="Y85" s="20">
        <f>'[1]GMRTA Life+TPD'!Z85</f>
        <v>64.06</v>
      </c>
      <c r="Z85" s="20">
        <f>'[1]GMRTA Life+TPD'!AA85</f>
        <v>70.31</v>
      </c>
      <c r="AA85" s="20">
        <f>'[1]GMRTA Life+TPD'!AB85</f>
        <v>0</v>
      </c>
      <c r="AB85" s="20">
        <f>'[1]GMRTA Life+TPD'!AC85</f>
        <v>0</v>
      </c>
      <c r="AC85" s="20">
        <f>'[1]GMRTA Life+TPD'!AD85</f>
        <v>0</v>
      </c>
      <c r="AD85" s="20">
        <f>'[1]GMRTA Life+TPD'!AE85</f>
        <v>0</v>
      </c>
      <c r="AE85" s="20">
        <f>'[1]GMRTA Life+TPD'!AF85</f>
        <v>0</v>
      </c>
      <c r="AG85" s="19">
        <v>43</v>
      </c>
      <c r="AH85" s="48">
        <f>B85-'Total Plan 1'!B95</f>
        <v>0</v>
      </c>
      <c r="AI85" s="48">
        <f>C85-'Total Plan 1'!C95</f>
        <v>0</v>
      </c>
      <c r="AJ85" s="48">
        <f>D85-'Total Plan 1'!D95</f>
        <v>0</v>
      </c>
      <c r="AK85" s="48">
        <f>E85-'Total Plan 1'!E95</f>
        <v>0</v>
      </c>
      <c r="AL85" s="48">
        <f>F85-'Total Plan 1'!F95</f>
        <v>0</v>
      </c>
      <c r="AM85" s="48">
        <f>G85-'Total Plan 1'!G95</f>
        <v>0</v>
      </c>
      <c r="AN85" s="48">
        <f>H85-'Total Plan 1'!H95</f>
        <v>0</v>
      </c>
      <c r="AO85" s="48">
        <f>I85-'Total Plan 1'!I95</f>
        <v>0</v>
      </c>
      <c r="AP85" s="48">
        <f>J85-'Total Plan 1'!J95</f>
        <v>0</v>
      </c>
      <c r="AQ85" s="48">
        <f>K85-'Total Plan 1'!K95</f>
        <v>0</v>
      </c>
      <c r="AR85" s="48">
        <f>L85-'Total Plan 1'!L95</f>
        <v>0</v>
      </c>
      <c r="AS85" s="48">
        <f>M85-'Total Plan 1'!M95</f>
        <v>0</v>
      </c>
      <c r="AT85" s="48">
        <f>N85-'Total Plan 1'!N95</f>
        <v>0</v>
      </c>
      <c r="AU85" s="48">
        <f>O85-'Total Plan 1'!O95</f>
        <v>0</v>
      </c>
      <c r="AV85" s="48">
        <f>P85-'Total Plan 1'!P95</f>
        <v>0</v>
      </c>
      <c r="AW85" s="48">
        <f>Q85-'Total Plan 1'!Q95</f>
        <v>0</v>
      </c>
      <c r="AX85" s="48">
        <f>R85-'Total Plan 1'!R95</f>
        <v>0</v>
      </c>
      <c r="AY85" s="48">
        <f>S85-'Total Plan 1'!S95</f>
        <v>0</v>
      </c>
      <c r="AZ85" s="48">
        <f>T85-'Total Plan 1'!T95</f>
        <v>0</v>
      </c>
      <c r="BA85" s="48">
        <f>U85-'Total Plan 1'!U95</f>
        <v>0</v>
      </c>
      <c r="BB85" s="48">
        <f>V85-'Total Plan 1'!V95</f>
        <v>0</v>
      </c>
      <c r="BC85" s="48">
        <f>W85-'Total Plan 1'!W95</f>
        <v>0</v>
      </c>
      <c r="BD85" s="48">
        <f>X85-'Total Plan 1'!X95</f>
        <v>0</v>
      </c>
      <c r="BE85" s="48">
        <f>Y85-'Total Plan 1'!Y95</f>
        <v>0</v>
      </c>
      <c r="BF85" s="48">
        <f>Z85-'Total Plan 1'!Z95</f>
        <v>0</v>
      </c>
      <c r="BG85" s="48">
        <f>AA85-'Total Plan 1'!AA95</f>
        <v>0</v>
      </c>
      <c r="BH85" s="48">
        <f>AB85-'Total Plan 1'!AB95</f>
        <v>0</v>
      </c>
      <c r="BI85" s="48">
        <f>AC85-'Total Plan 1'!AC95</f>
        <v>0</v>
      </c>
      <c r="BJ85" s="48">
        <f>AD85-'Total Plan 1'!AD95</f>
        <v>0</v>
      </c>
      <c r="BK85" s="48">
        <f>AE85-'Total Plan 1'!AE95</f>
        <v>0</v>
      </c>
    </row>
    <row r="86" spans="1:63">
      <c r="A86" s="19">
        <v>44</v>
      </c>
      <c r="B86" s="20">
        <f>'[1]GMRTA Life+TPD'!C86</f>
        <v>1.68</v>
      </c>
      <c r="C86" s="20">
        <f>'[1]GMRTA Life+TPD'!D86</f>
        <v>3.36</v>
      </c>
      <c r="D86" s="20">
        <f>'[1]GMRTA Life+TPD'!E86</f>
        <v>5.16</v>
      </c>
      <c r="E86" s="20">
        <f>'[1]GMRTA Life+TPD'!F86</f>
        <v>5.45</v>
      </c>
      <c r="F86" s="20">
        <f>'[1]GMRTA Life+TPD'!G86</f>
        <v>7.04</v>
      </c>
      <c r="G86" s="20">
        <f>'[1]GMRTA Life+TPD'!H86</f>
        <v>8.74</v>
      </c>
      <c r="H86" s="20">
        <f>'[1]GMRTA Life+TPD'!I86</f>
        <v>9.8000000000000007</v>
      </c>
      <c r="I86" s="20">
        <f>'[1]GMRTA Life+TPD'!J86</f>
        <v>11.6</v>
      </c>
      <c r="J86" s="20">
        <f>'[1]GMRTA Life+TPD'!K86</f>
        <v>13.54</v>
      </c>
      <c r="K86" s="20">
        <f>'[1]GMRTA Life+TPD'!L86</f>
        <v>15.61</v>
      </c>
      <c r="L86" s="20">
        <f>'[1]GMRTA Life+TPD'!M86</f>
        <v>17.84</v>
      </c>
      <c r="M86" s="20">
        <f>'[1]GMRTA Life+TPD'!N86</f>
        <v>20.25</v>
      </c>
      <c r="N86" s="20">
        <f>'[1]GMRTA Life+TPD'!O86</f>
        <v>22.83</v>
      </c>
      <c r="O86" s="20">
        <f>'[1]GMRTA Life+TPD'!P86</f>
        <v>25.63</v>
      </c>
      <c r="P86" s="20">
        <f>'[1]GMRTA Life+TPD'!Q86</f>
        <v>28.65</v>
      </c>
      <c r="Q86" s="20">
        <f>'[1]GMRTA Life+TPD'!R86</f>
        <v>31.92</v>
      </c>
      <c r="R86" s="20">
        <f>'[1]GMRTA Life+TPD'!S86</f>
        <v>35.46</v>
      </c>
      <c r="S86" s="20">
        <f>'[1]GMRTA Life+TPD'!T86</f>
        <v>39.299999999999997</v>
      </c>
      <c r="T86" s="20">
        <f>'[1]GMRTA Life+TPD'!U86</f>
        <v>43.46</v>
      </c>
      <c r="U86" s="20">
        <f>'[1]GMRTA Life+TPD'!V86</f>
        <v>47.98</v>
      </c>
      <c r="V86" s="20">
        <f>'[1]GMRTA Life+TPD'!W86</f>
        <v>52.89</v>
      </c>
      <c r="W86" s="20">
        <f>'[1]GMRTA Life+TPD'!X86</f>
        <v>58.24</v>
      </c>
      <c r="X86" s="20">
        <f>'[1]GMRTA Life+TPD'!Y86</f>
        <v>64.069999999999993</v>
      </c>
      <c r="Y86" s="20">
        <f>'[1]GMRTA Life+TPD'!Z86</f>
        <v>70.45</v>
      </c>
      <c r="Z86" s="20">
        <f>'[1]GMRTA Life+TPD'!AA86</f>
        <v>77.44</v>
      </c>
      <c r="AA86" s="20">
        <f>'[1]GMRTA Life+TPD'!AB86</f>
        <v>0</v>
      </c>
      <c r="AB86" s="20">
        <f>'[1]GMRTA Life+TPD'!AC86</f>
        <v>0</v>
      </c>
      <c r="AC86" s="20">
        <f>'[1]GMRTA Life+TPD'!AD86</f>
        <v>0</v>
      </c>
      <c r="AD86" s="20">
        <f>'[1]GMRTA Life+TPD'!AE86</f>
        <v>0</v>
      </c>
      <c r="AE86" s="20">
        <f>'[1]GMRTA Life+TPD'!AF86</f>
        <v>0</v>
      </c>
      <c r="AG86" s="19">
        <v>44</v>
      </c>
      <c r="AH86" s="48">
        <f>B86-'Total Plan 1'!B96</f>
        <v>0</v>
      </c>
      <c r="AI86" s="48">
        <f>C86-'Total Plan 1'!C96</f>
        <v>0</v>
      </c>
      <c r="AJ86" s="48">
        <f>D86-'Total Plan 1'!D96</f>
        <v>0</v>
      </c>
      <c r="AK86" s="48">
        <f>E86-'Total Plan 1'!E96</f>
        <v>0</v>
      </c>
      <c r="AL86" s="48">
        <f>F86-'Total Plan 1'!F96</f>
        <v>0</v>
      </c>
      <c r="AM86" s="48">
        <f>G86-'Total Plan 1'!G96</f>
        <v>0</v>
      </c>
      <c r="AN86" s="48">
        <f>H86-'Total Plan 1'!H96</f>
        <v>0</v>
      </c>
      <c r="AO86" s="48">
        <f>I86-'Total Plan 1'!I96</f>
        <v>0</v>
      </c>
      <c r="AP86" s="48">
        <f>J86-'Total Plan 1'!J96</f>
        <v>0</v>
      </c>
      <c r="AQ86" s="48">
        <f>K86-'Total Plan 1'!K96</f>
        <v>0</v>
      </c>
      <c r="AR86" s="48">
        <f>L86-'Total Plan 1'!L96</f>
        <v>0</v>
      </c>
      <c r="AS86" s="48">
        <f>M86-'Total Plan 1'!M96</f>
        <v>0</v>
      </c>
      <c r="AT86" s="48">
        <f>N86-'Total Plan 1'!N96</f>
        <v>0</v>
      </c>
      <c r="AU86" s="48">
        <f>O86-'Total Plan 1'!O96</f>
        <v>0</v>
      </c>
      <c r="AV86" s="48">
        <f>P86-'Total Plan 1'!P96</f>
        <v>0</v>
      </c>
      <c r="AW86" s="48">
        <f>Q86-'Total Plan 1'!Q96</f>
        <v>0</v>
      </c>
      <c r="AX86" s="48">
        <f>R86-'Total Plan 1'!R96</f>
        <v>0</v>
      </c>
      <c r="AY86" s="48">
        <f>S86-'Total Plan 1'!S96</f>
        <v>0</v>
      </c>
      <c r="AZ86" s="48">
        <f>T86-'Total Plan 1'!T96</f>
        <v>0</v>
      </c>
      <c r="BA86" s="48">
        <f>U86-'Total Plan 1'!U96</f>
        <v>0</v>
      </c>
      <c r="BB86" s="48">
        <f>V86-'Total Plan 1'!V96</f>
        <v>0</v>
      </c>
      <c r="BC86" s="48">
        <f>W86-'Total Plan 1'!W96</f>
        <v>0</v>
      </c>
      <c r="BD86" s="48">
        <f>X86-'Total Plan 1'!X96</f>
        <v>0</v>
      </c>
      <c r="BE86" s="48">
        <f>Y86-'Total Plan 1'!Y96</f>
        <v>0</v>
      </c>
      <c r="BF86" s="48">
        <f>Z86-'Total Plan 1'!Z96</f>
        <v>0</v>
      </c>
      <c r="BG86" s="48">
        <f>AA86-'Total Plan 1'!AA96</f>
        <v>0</v>
      </c>
      <c r="BH86" s="48">
        <f>AB86-'Total Plan 1'!AB96</f>
        <v>0</v>
      </c>
      <c r="BI86" s="48">
        <f>AC86-'Total Plan 1'!AC96</f>
        <v>0</v>
      </c>
      <c r="BJ86" s="48">
        <f>AD86-'Total Plan 1'!AD96</f>
        <v>0</v>
      </c>
      <c r="BK86" s="48">
        <f>AE86-'Total Plan 1'!AE96</f>
        <v>0</v>
      </c>
    </row>
    <row r="87" spans="1:63">
      <c r="A87" s="21">
        <v>45</v>
      </c>
      <c r="B87" s="22">
        <f>'[1]GMRTA Life+TPD'!C87</f>
        <v>1.82</v>
      </c>
      <c r="C87" s="22">
        <f>'[1]GMRTA Life+TPD'!D87</f>
        <v>3.64</v>
      </c>
      <c r="D87" s="22">
        <f>'[1]GMRTA Life+TPD'!E87</f>
        <v>5.59</v>
      </c>
      <c r="E87" s="22">
        <f>'[1]GMRTA Life+TPD'!F87</f>
        <v>5.9</v>
      </c>
      <c r="F87" s="22">
        <f>'[1]GMRTA Life+TPD'!G87</f>
        <v>7.62</v>
      </c>
      <c r="G87" s="22">
        <f>'[1]GMRTA Life+TPD'!H87</f>
        <v>9.4499999999999993</v>
      </c>
      <c r="H87" s="22">
        <f>'[1]GMRTA Life+TPD'!I87</f>
        <v>10.61</v>
      </c>
      <c r="I87" s="22">
        <f>'[1]GMRTA Life+TPD'!J87</f>
        <v>12.56</v>
      </c>
      <c r="J87" s="22">
        <f>'[1]GMRTA Life+TPD'!K87</f>
        <v>14.67</v>
      </c>
      <c r="K87" s="22">
        <f>'[1]GMRTA Life+TPD'!L87</f>
        <v>16.93</v>
      </c>
      <c r="L87" s="22">
        <f>'[1]GMRTA Life+TPD'!M87</f>
        <v>19.37</v>
      </c>
      <c r="M87" s="22">
        <f>'[1]GMRTA Life+TPD'!N87</f>
        <v>22</v>
      </c>
      <c r="N87" s="22">
        <f>'[1]GMRTA Life+TPD'!O87</f>
        <v>24.84</v>
      </c>
      <c r="O87" s="22">
        <f>'[1]GMRTA Life+TPD'!P87</f>
        <v>27.91</v>
      </c>
      <c r="P87" s="22">
        <f>'[1]GMRTA Life+TPD'!Q87</f>
        <v>31.24</v>
      </c>
      <c r="Q87" s="22">
        <f>'[1]GMRTA Life+TPD'!R87</f>
        <v>34.840000000000003</v>
      </c>
      <c r="R87" s="22">
        <f>'[1]GMRTA Life+TPD'!S87</f>
        <v>38.75</v>
      </c>
      <c r="S87" s="22">
        <f>'[1]GMRTA Life+TPD'!T87</f>
        <v>42.99</v>
      </c>
      <c r="T87" s="22">
        <f>'[1]GMRTA Life+TPD'!U87</f>
        <v>47.6</v>
      </c>
      <c r="U87" s="22">
        <f>'[1]GMRTA Life+TPD'!V87</f>
        <v>52.6</v>
      </c>
      <c r="V87" s="22">
        <f>'[1]GMRTA Life+TPD'!W87</f>
        <v>58.06</v>
      </c>
      <c r="W87" s="22">
        <f>'[1]GMRTA Life+TPD'!X87</f>
        <v>64.010000000000005</v>
      </c>
      <c r="X87" s="22">
        <f>'[1]GMRTA Life+TPD'!Y87</f>
        <v>70.52</v>
      </c>
      <c r="Y87" s="22">
        <f>'[1]GMRTA Life+TPD'!Z87</f>
        <v>77.650000000000006</v>
      </c>
      <c r="Z87" s="22">
        <f>'[1]GMRTA Life+TPD'!AA87</f>
        <v>85.48</v>
      </c>
      <c r="AA87" s="22">
        <f>'[1]GMRTA Life+TPD'!AB87</f>
        <v>0</v>
      </c>
      <c r="AB87" s="22">
        <f>'[1]GMRTA Life+TPD'!AC87</f>
        <v>0</v>
      </c>
      <c r="AC87" s="22">
        <f>'[1]GMRTA Life+TPD'!AD87</f>
        <v>0</v>
      </c>
      <c r="AD87" s="22">
        <f>'[1]GMRTA Life+TPD'!AE87</f>
        <v>0</v>
      </c>
      <c r="AE87" s="22">
        <f>'[1]GMRTA Life+TPD'!AF87</f>
        <v>0</v>
      </c>
      <c r="AG87" s="21">
        <v>45</v>
      </c>
      <c r="AH87" s="49">
        <f>B87-'Total Plan 1'!B97</f>
        <v>0</v>
      </c>
      <c r="AI87" s="49">
        <f>C87-'Total Plan 1'!C97</f>
        <v>0</v>
      </c>
      <c r="AJ87" s="49">
        <f>D87-'Total Plan 1'!D97</f>
        <v>0</v>
      </c>
      <c r="AK87" s="49">
        <f>E87-'Total Plan 1'!E97</f>
        <v>0</v>
      </c>
      <c r="AL87" s="49">
        <f>F87-'Total Plan 1'!F97</f>
        <v>0</v>
      </c>
      <c r="AM87" s="49">
        <f>G87-'Total Plan 1'!G97</f>
        <v>0</v>
      </c>
      <c r="AN87" s="49">
        <f>H87-'Total Plan 1'!H97</f>
        <v>0</v>
      </c>
      <c r="AO87" s="49">
        <f>I87-'Total Plan 1'!I97</f>
        <v>0</v>
      </c>
      <c r="AP87" s="49">
        <f>J87-'Total Plan 1'!J97</f>
        <v>0</v>
      </c>
      <c r="AQ87" s="49">
        <f>K87-'Total Plan 1'!K97</f>
        <v>0</v>
      </c>
      <c r="AR87" s="49">
        <f>L87-'Total Plan 1'!L97</f>
        <v>0</v>
      </c>
      <c r="AS87" s="49">
        <f>M87-'Total Plan 1'!M97</f>
        <v>0</v>
      </c>
      <c r="AT87" s="49">
        <f>N87-'Total Plan 1'!N97</f>
        <v>0</v>
      </c>
      <c r="AU87" s="49">
        <f>O87-'Total Plan 1'!O97</f>
        <v>0</v>
      </c>
      <c r="AV87" s="49">
        <f>P87-'Total Plan 1'!P97</f>
        <v>0</v>
      </c>
      <c r="AW87" s="49">
        <f>Q87-'Total Plan 1'!Q97</f>
        <v>0</v>
      </c>
      <c r="AX87" s="49">
        <f>R87-'Total Plan 1'!R97</f>
        <v>0</v>
      </c>
      <c r="AY87" s="49">
        <f>S87-'Total Plan 1'!S97</f>
        <v>0</v>
      </c>
      <c r="AZ87" s="49">
        <f>T87-'Total Plan 1'!T97</f>
        <v>0</v>
      </c>
      <c r="BA87" s="49">
        <f>U87-'Total Plan 1'!U97</f>
        <v>0</v>
      </c>
      <c r="BB87" s="49">
        <f>V87-'Total Plan 1'!V97</f>
        <v>0</v>
      </c>
      <c r="BC87" s="49">
        <f>W87-'Total Plan 1'!W97</f>
        <v>0</v>
      </c>
      <c r="BD87" s="49">
        <f>X87-'Total Plan 1'!X97</f>
        <v>0</v>
      </c>
      <c r="BE87" s="49">
        <f>Y87-'Total Plan 1'!Y97</f>
        <v>0</v>
      </c>
      <c r="BF87" s="49">
        <f>Z87-'Total Plan 1'!Z97</f>
        <v>0</v>
      </c>
      <c r="BG87" s="49">
        <f>AA87-'Total Plan 1'!AA97</f>
        <v>0</v>
      </c>
      <c r="BH87" s="49">
        <f>AB87-'Total Plan 1'!AB97</f>
        <v>0</v>
      </c>
      <c r="BI87" s="49">
        <f>AC87-'Total Plan 1'!AC97</f>
        <v>0</v>
      </c>
      <c r="BJ87" s="49">
        <f>AD87-'Total Plan 1'!AD97</f>
        <v>0</v>
      </c>
      <c r="BK87" s="49">
        <f>AE87-'Total Plan 1'!AE97</f>
        <v>0</v>
      </c>
    </row>
    <row r="88" spans="1:63">
      <c r="A88" s="17">
        <v>46</v>
      </c>
      <c r="B88" s="18">
        <f>'[1]GMRTA Life+TPD'!C88</f>
        <v>1.97</v>
      </c>
      <c r="C88" s="18">
        <f>'[1]GMRTA Life+TPD'!D88</f>
        <v>3.94</v>
      </c>
      <c r="D88" s="18">
        <f>'[1]GMRTA Life+TPD'!E88</f>
        <v>6.04</v>
      </c>
      <c r="E88" s="18">
        <f>'[1]GMRTA Life+TPD'!F88</f>
        <v>6.38</v>
      </c>
      <c r="F88" s="18">
        <f>'[1]GMRTA Life+TPD'!G88</f>
        <v>8.24</v>
      </c>
      <c r="G88" s="18">
        <f>'[1]GMRTA Life+TPD'!H88</f>
        <v>10.23</v>
      </c>
      <c r="H88" s="18">
        <f>'[1]GMRTA Life+TPD'!I88</f>
        <v>11.49</v>
      </c>
      <c r="I88" s="18">
        <f>'[1]GMRTA Life+TPD'!J88</f>
        <v>13.62</v>
      </c>
      <c r="J88" s="18">
        <f>'[1]GMRTA Life+TPD'!K88</f>
        <v>15.91</v>
      </c>
      <c r="K88" s="18">
        <f>'[1]GMRTA Life+TPD'!L88</f>
        <v>18.39</v>
      </c>
      <c r="L88" s="18">
        <f>'[1]GMRTA Life+TPD'!M88</f>
        <v>21.06</v>
      </c>
      <c r="M88" s="18">
        <f>'[1]GMRTA Life+TPD'!N88</f>
        <v>23.95</v>
      </c>
      <c r="N88" s="18">
        <f>'[1]GMRTA Life+TPD'!O88</f>
        <v>27.07</v>
      </c>
      <c r="O88" s="18">
        <f>'[1]GMRTA Life+TPD'!P88</f>
        <v>30.46</v>
      </c>
      <c r="P88" s="18">
        <f>'[1]GMRTA Life+TPD'!Q88</f>
        <v>34.130000000000003</v>
      </c>
      <c r="Q88" s="18">
        <f>'[1]GMRTA Life+TPD'!R88</f>
        <v>38.11</v>
      </c>
      <c r="R88" s="18">
        <f>'[1]GMRTA Life+TPD'!S88</f>
        <v>42.43</v>
      </c>
      <c r="S88" s="18">
        <f>'[1]GMRTA Life+TPD'!T88</f>
        <v>47.12</v>
      </c>
      <c r="T88" s="18">
        <f>'[1]GMRTA Life+TPD'!U88</f>
        <v>52.22</v>
      </c>
      <c r="U88" s="18">
        <f>'[1]GMRTA Life+TPD'!V88</f>
        <v>57.79</v>
      </c>
      <c r="V88" s="18">
        <f>'[1]GMRTA Life+TPD'!W88</f>
        <v>63.86</v>
      </c>
      <c r="W88" s="18">
        <f>'[1]GMRTA Life+TPD'!X88</f>
        <v>70.5</v>
      </c>
      <c r="X88" s="18">
        <f>'[1]GMRTA Life+TPD'!Y88</f>
        <v>77.78</v>
      </c>
      <c r="Y88" s="18">
        <f>'[1]GMRTA Life+TPD'!Z88</f>
        <v>85.77</v>
      </c>
      <c r="Z88" s="18">
        <f>'[1]GMRTA Life+TPD'!AA88</f>
        <v>0</v>
      </c>
      <c r="AA88" s="18">
        <f>'[1]GMRTA Life+TPD'!AB88</f>
        <v>0</v>
      </c>
      <c r="AB88" s="18">
        <f>'[1]GMRTA Life+TPD'!AC88</f>
        <v>0</v>
      </c>
      <c r="AC88" s="18">
        <f>'[1]GMRTA Life+TPD'!AD88</f>
        <v>0</v>
      </c>
      <c r="AD88" s="18">
        <f>'[1]GMRTA Life+TPD'!AE88</f>
        <v>0</v>
      </c>
      <c r="AE88" s="18">
        <f>'[1]GMRTA Life+TPD'!AF88</f>
        <v>0</v>
      </c>
      <c r="AG88" s="17">
        <v>46</v>
      </c>
      <c r="AH88" s="47">
        <f>B88-'Total Plan 1'!B98</f>
        <v>0</v>
      </c>
      <c r="AI88" s="47">
        <f>C88-'Total Plan 1'!C98</f>
        <v>0</v>
      </c>
      <c r="AJ88" s="47">
        <f>D88-'Total Plan 1'!D98</f>
        <v>0</v>
      </c>
      <c r="AK88" s="47">
        <f>E88-'Total Plan 1'!E98</f>
        <v>0</v>
      </c>
      <c r="AL88" s="47">
        <f>F88-'Total Plan 1'!F98</f>
        <v>0</v>
      </c>
      <c r="AM88" s="47">
        <f>G88-'Total Plan 1'!G98</f>
        <v>0</v>
      </c>
      <c r="AN88" s="47">
        <f>H88-'Total Plan 1'!H98</f>
        <v>0</v>
      </c>
      <c r="AO88" s="47">
        <f>I88-'Total Plan 1'!I98</f>
        <v>0</v>
      </c>
      <c r="AP88" s="47">
        <f>J88-'Total Plan 1'!J98</f>
        <v>0</v>
      </c>
      <c r="AQ88" s="47">
        <f>K88-'Total Plan 1'!K98</f>
        <v>0</v>
      </c>
      <c r="AR88" s="47">
        <f>L88-'Total Plan 1'!L98</f>
        <v>0</v>
      </c>
      <c r="AS88" s="47">
        <f>M88-'Total Plan 1'!M98</f>
        <v>0</v>
      </c>
      <c r="AT88" s="47">
        <f>N88-'Total Plan 1'!N98</f>
        <v>0</v>
      </c>
      <c r="AU88" s="47">
        <f>O88-'Total Plan 1'!O98</f>
        <v>0</v>
      </c>
      <c r="AV88" s="47">
        <f>P88-'Total Plan 1'!P98</f>
        <v>0</v>
      </c>
      <c r="AW88" s="47">
        <f>Q88-'Total Plan 1'!Q98</f>
        <v>0</v>
      </c>
      <c r="AX88" s="47">
        <f>R88-'Total Plan 1'!R98</f>
        <v>0</v>
      </c>
      <c r="AY88" s="47">
        <f>S88-'Total Plan 1'!S98</f>
        <v>0</v>
      </c>
      <c r="AZ88" s="47">
        <f>T88-'Total Plan 1'!T98</f>
        <v>0</v>
      </c>
      <c r="BA88" s="47">
        <f>U88-'Total Plan 1'!U98</f>
        <v>0</v>
      </c>
      <c r="BB88" s="47">
        <f>V88-'Total Plan 1'!V98</f>
        <v>0</v>
      </c>
      <c r="BC88" s="47">
        <f>W88-'Total Plan 1'!W98</f>
        <v>0</v>
      </c>
      <c r="BD88" s="47">
        <f>X88-'Total Plan 1'!X98</f>
        <v>0</v>
      </c>
      <c r="BE88" s="47">
        <f>Y88-'Total Plan 1'!Y98</f>
        <v>0</v>
      </c>
      <c r="BF88" s="47">
        <f>Z88-'Total Plan 1'!Z98</f>
        <v>0</v>
      </c>
      <c r="BG88" s="47">
        <f>AA88-'Total Plan 1'!AA98</f>
        <v>0</v>
      </c>
      <c r="BH88" s="47">
        <f>AB88-'Total Plan 1'!AB98</f>
        <v>0</v>
      </c>
      <c r="BI88" s="47">
        <f>AC88-'Total Plan 1'!AC98</f>
        <v>0</v>
      </c>
      <c r="BJ88" s="47">
        <f>AD88-'Total Plan 1'!AD98</f>
        <v>0</v>
      </c>
      <c r="BK88" s="47">
        <f>AE88-'Total Plan 1'!AE98</f>
        <v>0</v>
      </c>
    </row>
    <row r="89" spans="1:63">
      <c r="A89" s="19">
        <v>47</v>
      </c>
      <c r="B89" s="20">
        <f>'[1]GMRTA Life+TPD'!C89</f>
        <v>2.13</v>
      </c>
      <c r="C89" s="20">
        <f>'[1]GMRTA Life+TPD'!D89</f>
        <v>4.26</v>
      </c>
      <c r="D89" s="20">
        <f>'[1]GMRTA Life+TPD'!E89</f>
        <v>6.54</v>
      </c>
      <c r="E89" s="20">
        <f>'[1]GMRTA Life+TPD'!F89</f>
        <v>6.91</v>
      </c>
      <c r="F89" s="20">
        <f>'[1]GMRTA Life+TPD'!G89</f>
        <v>8.92</v>
      </c>
      <c r="G89" s="20">
        <f>'[1]GMRTA Life+TPD'!H89</f>
        <v>11.09</v>
      </c>
      <c r="H89" s="20">
        <f>'[1]GMRTA Life+TPD'!I89</f>
        <v>12.46</v>
      </c>
      <c r="I89" s="20">
        <f>'[1]GMRTA Life+TPD'!J89</f>
        <v>14.79</v>
      </c>
      <c r="J89" s="20">
        <f>'[1]GMRTA Life+TPD'!K89</f>
        <v>17.3</v>
      </c>
      <c r="K89" s="20">
        <f>'[1]GMRTA Life+TPD'!L89</f>
        <v>20.010000000000002</v>
      </c>
      <c r="L89" s="20">
        <f>'[1]GMRTA Life+TPD'!M89</f>
        <v>22.95</v>
      </c>
      <c r="M89" s="20">
        <f>'[1]GMRTA Life+TPD'!N89</f>
        <v>26.13</v>
      </c>
      <c r="N89" s="20">
        <f>'[1]GMRTA Life+TPD'!O89</f>
        <v>29.57</v>
      </c>
      <c r="O89" s="20">
        <f>'[1]GMRTA Life+TPD'!P89</f>
        <v>33.31</v>
      </c>
      <c r="P89" s="20">
        <f>'[1]GMRTA Life+TPD'!Q89</f>
        <v>37.36</v>
      </c>
      <c r="Q89" s="20">
        <f>'[1]GMRTA Life+TPD'!R89</f>
        <v>41.76</v>
      </c>
      <c r="R89" s="20">
        <f>'[1]GMRTA Life+TPD'!S89</f>
        <v>46.54</v>
      </c>
      <c r="S89" s="20">
        <f>'[1]GMRTA Life+TPD'!T89</f>
        <v>51.75</v>
      </c>
      <c r="T89" s="20">
        <f>'[1]GMRTA Life+TPD'!U89</f>
        <v>57.42</v>
      </c>
      <c r="U89" s="20">
        <f>'[1]GMRTA Life+TPD'!V89</f>
        <v>63.61</v>
      </c>
      <c r="V89" s="20">
        <f>'[1]GMRTA Life+TPD'!W89</f>
        <v>70.39</v>
      </c>
      <c r="W89" s="20">
        <f>'[1]GMRTA Life+TPD'!X89</f>
        <v>77.819999999999993</v>
      </c>
      <c r="X89" s="20">
        <f>'[1]GMRTA Life+TPD'!Y89</f>
        <v>85.98</v>
      </c>
      <c r="Y89" s="20">
        <f>'[1]GMRTA Life+TPD'!Z89</f>
        <v>0</v>
      </c>
      <c r="Z89" s="20">
        <f>'[1]GMRTA Life+TPD'!AA89</f>
        <v>0</v>
      </c>
      <c r="AA89" s="20">
        <f>'[1]GMRTA Life+TPD'!AB89</f>
        <v>0</v>
      </c>
      <c r="AB89" s="20">
        <f>'[1]GMRTA Life+TPD'!AC89</f>
        <v>0</v>
      </c>
      <c r="AC89" s="20">
        <f>'[1]GMRTA Life+TPD'!AD89</f>
        <v>0</v>
      </c>
      <c r="AD89" s="20">
        <f>'[1]GMRTA Life+TPD'!AE89</f>
        <v>0</v>
      </c>
      <c r="AE89" s="20">
        <f>'[1]GMRTA Life+TPD'!AF89</f>
        <v>0</v>
      </c>
      <c r="AG89" s="19">
        <v>47</v>
      </c>
      <c r="AH89" s="48">
        <f>B89-'Total Plan 1'!B99</f>
        <v>0</v>
      </c>
      <c r="AI89" s="48">
        <f>C89-'Total Plan 1'!C99</f>
        <v>0</v>
      </c>
      <c r="AJ89" s="48">
        <f>D89-'Total Plan 1'!D99</f>
        <v>0</v>
      </c>
      <c r="AK89" s="48">
        <f>E89-'Total Plan 1'!E99</f>
        <v>0</v>
      </c>
      <c r="AL89" s="48">
        <f>F89-'Total Plan 1'!F99</f>
        <v>0</v>
      </c>
      <c r="AM89" s="48">
        <f>G89-'Total Plan 1'!G99</f>
        <v>0</v>
      </c>
      <c r="AN89" s="48">
        <f>H89-'Total Plan 1'!H99</f>
        <v>0</v>
      </c>
      <c r="AO89" s="48">
        <f>I89-'Total Plan 1'!I99</f>
        <v>0</v>
      </c>
      <c r="AP89" s="48">
        <f>J89-'Total Plan 1'!J99</f>
        <v>0</v>
      </c>
      <c r="AQ89" s="48">
        <f>K89-'Total Plan 1'!K99</f>
        <v>0</v>
      </c>
      <c r="AR89" s="48">
        <f>L89-'Total Plan 1'!L99</f>
        <v>0</v>
      </c>
      <c r="AS89" s="48">
        <f>M89-'Total Plan 1'!M99</f>
        <v>0</v>
      </c>
      <c r="AT89" s="48">
        <f>N89-'Total Plan 1'!N99</f>
        <v>0</v>
      </c>
      <c r="AU89" s="48">
        <f>O89-'Total Plan 1'!O99</f>
        <v>0</v>
      </c>
      <c r="AV89" s="48">
        <f>P89-'Total Plan 1'!P99</f>
        <v>0</v>
      </c>
      <c r="AW89" s="48">
        <f>Q89-'Total Plan 1'!Q99</f>
        <v>0</v>
      </c>
      <c r="AX89" s="48">
        <f>R89-'Total Plan 1'!R99</f>
        <v>0</v>
      </c>
      <c r="AY89" s="48">
        <f>S89-'Total Plan 1'!S99</f>
        <v>0</v>
      </c>
      <c r="AZ89" s="48">
        <f>T89-'Total Plan 1'!T99</f>
        <v>0</v>
      </c>
      <c r="BA89" s="48">
        <f>U89-'Total Plan 1'!U99</f>
        <v>0</v>
      </c>
      <c r="BB89" s="48">
        <f>V89-'Total Plan 1'!V99</f>
        <v>0</v>
      </c>
      <c r="BC89" s="48">
        <f>W89-'Total Plan 1'!W99</f>
        <v>0</v>
      </c>
      <c r="BD89" s="48">
        <f>X89-'Total Plan 1'!X99</f>
        <v>0</v>
      </c>
      <c r="BE89" s="48">
        <f>Y89-'Total Plan 1'!Y99</f>
        <v>0</v>
      </c>
      <c r="BF89" s="48">
        <f>Z89-'Total Plan 1'!Z99</f>
        <v>0</v>
      </c>
      <c r="BG89" s="48">
        <f>AA89-'Total Plan 1'!AA99</f>
        <v>0</v>
      </c>
      <c r="BH89" s="48">
        <f>AB89-'Total Plan 1'!AB99</f>
        <v>0</v>
      </c>
      <c r="BI89" s="48">
        <f>AC89-'Total Plan 1'!AC99</f>
        <v>0</v>
      </c>
      <c r="BJ89" s="48">
        <f>AD89-'Total Plan 1'!AD99</f>
        <v>0</v>
      </c>
      <c r="BK89" s="48">
        <f>AE89-'Total Plan 1'!AE99</f>
        <v>0</v>
      </c>
    </row>
    <row r="90" spans="1:63">
      <c r="A90" s="19">
        <v>48</v>
      </c>
      <c r="B90" s="20">
        <f>'[1]GMRTA Life+TPD'!C90</f>
        <v>2.31</v>
      </c>
      <c r="C90" s="20">
        <f>'[1]GMRTA Life+TPD'!D90</f>
        <v>4.6100000000000003</v>
      </c>
      <c r="D90" s="20">
        <f>'[1]GMRTA Life+TPD'!E90</f>
        <v>7.08</v>
      </c>
      <c r="E90" s="20">
        <f>'[1]GMRTA Life+TPD'!F90</f>
        <v>7.48</v>
      </c>
      <c r="F90" s="20">
        <f>'[1]GMRTA Life+TPD'!G90</f>
        <v>9.68</v>
      </c>
      <c r="G90" s="20">
        <f>'[1]GMRTA Life+TPD'!H90</f>
        <v>12.04</v>
      </c>
      <c r="H90" s="20">
        <f>'[1]GMRTA Life+TPD'!I90</f>
        <v>13.54</v>
      </c>
      <c r="I90" s="20">
        <f>'[1]GMRTA Life+TPD'!J90</f>
        <v>16.09</v>
      </c>
      <c r="J90" s="20">
        <f>'[1]GMRTA Life+TPD'!K90</f>
        <v>18.84</v>
      </c>
      <c r="K90" s="20">
        <f>'[1]GMRTA Life+TPD'!L90</f>
        <v>21.83</v>
      </c>
      <c r="L90" s="20">
        <f>'[1]GMRTA Life+TPD'!M90</f>
        <v>25.06</v>
      </c>
      <c r="M90" s="20">
        <f>'[1]GMRTA Life+TPD'!N90</f>
        <v>28.57</v>
      </c>
      <c r="N90" s="20">
        <f>'[1]GMRTA Life+TPD'!O90</f>
        <v>32.369999999999997</v>
      </c>
      <c r="O90" s="20">
        <f>'[1]GMRTA Life+TPD'!P90</f>
        <v>36.5</v>
      </c>
      <c r="P90" s="20">
        <f>'[1]GMRTA Life+TPD'!Q90</f>
        <v>40.98</v>
      </c>
      <c r="Q90" s="20">
        <f>'[1]GMRTA Life+TPD'!R90</f>
        <v>45.86</v>
      </c>
      <c r="R90" s="20">
        <f>'[1]GMRTA Life+TPD'!S90</f>
        <v>51.17</v>
      </c>
      <c r="S90" s="20">
        <f>'[1]GMRTA Life+TPD'!T90</f>
        <v>56.95</v>
      </c>
      <c r="T90" s="20">
        <f>'[1]GMRTA Life+TPD'!U90</f>
        <v>63.27</v>
      </c>
      <c r="U90" s="20">
        <f>'[1]GMRTA Life+TPD'!V90</f>
        <v>70.180000000000007</v>
      </c>
      <c r="V90" s="20">
        <f>'[1]GMRTA Life+TPD'!W90</f>
        <v>77.77</v>
      </c>
      <c r="W90" s="20">
        <f>'[1]GMRTA Life+TPD'!X90</f>
        <v>86.1</v>
      </c>
      <c r="X90" s="20">
        <f>'[1]GMRTA Life+TPD'!Y90</f>
        <v>0</v>
      </c>
      <c r="Y90" s="20">
        <f>'[1]GMRTA Life+TPD'!Z90</f>
        <v>0</v>
      </c>
      <c r="Z90" s="20">
        <f>'[1]GMRTA Life+TPD'!AA90</f>
        <v>0</v>
      </c>
      <c r="AA90" s="20">
        <f>'[1]GMRTA Life+TPD'!AB90</f>
        <v>0</v>
      </c>
      <c r="AB90" s="20">
        <f>'[1]GMRTA Life+TPD'!AC90</f>
        <v>0</v>
      </c>
      <c r="AC90" s="20">
        <f>'[1]GMRTA Life+TPD'!AD90</f>
        <v>0</v>
      </c>
      <c r="AD90" s="20">
        <f>'[1]GMRTA Life+TPD'!AE90</f>
        <v>0</v>
      </c>
      <c r="AE90" s="20">
        <f>'[1]GMRTA Life+TPD'!AF90</f>
        <v>0</v>
      </c>
      <c r="AG90" s="19">
        <v>48</v>
      </c>
      <c r="AH90" s="48">
        <f>B90-'Total Plan 1'!B100</f>
        <v>0</v>
      </c>
      <c r="AI90" s="48">
        <f>C90-'Total Plan 1'!C100</f>
        <v>0</v>
      </c>
      <c r="AJ90" s="48">
        <f>D90-'Total Plan 1'!D100</f>
        <v>0</v>
      </c>
      <c r="AK90" s="48">
        <f>E90-'Total Plan 1'!E100</f>
        <v>0</v>
      </c>
      <c r="AL90" s="48">
        <f>F90-'Total Plan 1'!F100</f>
        <v>0</v>
      </c>
      <c r="AM90" s="48">
        <f>G90-'Total Plan 1'!G100</f>
        <v>0</v>
      </c>
      <c r="AN90" s="48">
        <f>H90-'Total Plan 1'!H100</f>
        <v>0</v>
      </c>
      <c r="AO90" s="48">
        <f>I90-'Total Plan 1'!I100</f>
        <v>0</v>
      </c>
      <c r="AP90" s="48">
        <f>J90-'Total Plan 1'!J100</f>
        <v>0</v>
      </c>
      <c r="AQ90" s="48">
        <f>K90-'Total Plan 1'!K100</f>
        <v>0</v>
      </c>
      <c r="AR90" s="48">
        <f>L90-'Total Plan 1'!L100</f>
        <v>0</v>
      </c>
      <c r="AS90" s="48">
        <f>M90-'Total Plan 1'!M100</f>
        <v>0</v>
      </c>
      <c r="AT90" s="48">
        <f>N90-'Total Plan 1'!N100</f>
        <v>0</v>
      </c>
      <c r="AU90" s="48">
        <f>O90-'Total Plan 1'!O100</f>
        <v>0</v>
      </c>
      <c r="AV90" s="48">
        <f>P90-'Total Plan 1'!P100</f>
        <v>0</v>
      </c>
      <c r="AW90" s="48">
        <f>Q90-'Total Plan 1'!Q100</f>
        <v>0</v>
      </c>
      <c r="AX90" s="48">
        <f>R90-'Total Plan 1'!R100</f>
        <v>0</v>
      </c>
      <c r="AY90" s="48">
        <f>S90-'Total Plan 1'!S100</f>
        <v>0</v>
      </c>
      <c r="AZ90" s="48">
        <f>T90-'Total Plan 1'!T100</f>
        <v>0</v>
      </c>
      <c r="BA90" s="48">
        <f>U90-'Total Plan 1'!U100</f>
        <v>0</v>
      </c>
      <c r="BB90" s="48">
        <f>V90-'Total Plan 1'!V100</f>
        <v>0</v>
      </c>
      <c r="BC90" s="48">
        <f>W90-'Total Plan 1'!W100</f>
        <v>0</v>
      </c>
      <c r="BD90" s="48">
        <f>X90-'Total Plan 1'!X100</f>
        <v>0</v>
      </c>
      <c r="BE90" s="48">
        <f>Y90-'Total Plan 1'!Y100</f>
        <v>0</v>
      </c>
      <c r="BF90" s="48">
        <f>Z90-'Total Plan 1'!Z100</f>
        <v>0</v>
      </c>
      <c r="BG90" s="48">
        <f>AA90-'Total Plan 1'!AA100</f>
        <v>0</v>
      </c>
      <c r="BH90" s="48">
        <f>AB90-'Total Plan 1'!AB100</f>
        <v>0</v>
      </c>
      <c r="BI90" s="48">
        <f>AC90-'Total Plan 1'!AC100</f>
        <v>0</v>
      </c>
      <c r="BJ90" s="48">
        <f>AD90-'Total Plan 1'!AD100</f>
        <v>0</v>
      </c>
      <c r="BK90" s="48">
        <f>AE90-'Total Plan 1'!AE100</f>
        <v>0</v>
      </c>
    </row>
    <row r="91" spans="1:63">
      <c r="A91" s="19">
        <v>49</v>
      </c>
      <c r="B91" s="20">
        <f>'[1]GMRTA Life+TPD'!C91</f>
        <v>2.5</v>
      </c>
      <c r="C91" s="20">
        <f>'[1]GMRTA Life+TPD'!D91</f>
        <v>4.99</v>
      </c>
      <c r="D91" s="20">
        <f>'[1]GMRTA Life+TPD'!E91</f>
        <v>7.68</v>
      </c>
      <c r="E91" s="20">
        <f>'[1]GMRTA Life+TPD'!F91</f>
        <v>8.1300000000000008</v>
      </c>
      <c r="F91" s="20">
        <f>'[1]GMRTA Life+TPD'!G91</f>
        <v>10.52</v>
      </c>
      <c r="G91" s="20">
        <f>'[1]GMRTA Life+TPD'!H91</f>
        <v>13.1</v>
      </c>
      <c r="H91" s="20">
        <f>'[1]GMRTA Life+TPD'!I91</f>
        <v>14.75</v>
      </c>
      <c r="I91" s="20">
        <f>'[1]GMRTA Life+TPD'!J91</f>
        <v>17.55</v>
      </c>
      <c r="J91" s="20">
        <f>'[1]GMRTA Life+TPD'!K91</f>
        <v>20.59</v>
      </c>
      <c r="K91" s="20">
        <f>'[1]GMRTA Life+TPD'!L91</f>
        <v>23.88</v>
      </c>
      <c r="L91" s="20">
        <f>'[1]GMRTA Life+TPD'!M91</f>
        <v>27.45</v>
      </c>
      <c r="M91" s="20">
        <f>'[1]GMRTA Life+TPD'!N91</f>
        <v>31.32</v>
      </c>
      <c r="N91" s="20">
        <f>'[1]GMRTA Life+TPD'!O91</f>
        <v>35.520000000000003</v>
      </c>
      <c r="O91" s="20">
        <f>'[1]GMRTA Life+TPD'!P91</f>
        <v>40.090000000000003</v>
      </c>
      <c r="P91" s="20">
        <f>'[1]GMRTA Life+TPD'!Q91</f>
        <v>45.06</v>
      </c>
      <c r="Q91" s="20">
        <f>'[1]GMRTA Life+TPD'!R91</f>
        <v>50.47</v>
      </c>
      <c r="R91" s="20">
        <f>'[1]GMRTA Life+TPD'!S91</f>
        <v>56.38</v>
      </c>
      <c r="S91" s="20">
        <f>'[1]GMRTA Life+TPD'!T91</f>
        <v>62.82</v>
      </c>
      <c r="T91" s="20">
        <f>'[1]GMRTA Life+TPD'!U91</f>
        <v>69.88</v>
      </c>
      <c r="U91" s="20">
        <f>'[1]GMRTA Life+TPD'!V91</f>
        <v>77.62</v>
      </c>
      <c r="V91" s="20">
        <f>'[1]GMRTA Life+TPD'!W91</f>
        <v>86.13</v>
      </c>
      <c r="W91" s="20">
        <f>'[1]GMRTA Life+TPD'!X91</f>
        <v>0</v>
      </c>
      <c r="X91" s="20">
        <f>'[1]GMRTA Life+TPD'!Y91</f>
        <v>0</v>
      </c>
      <c r="Y91" s="20">
        <f>'[1]GMRTA Life+TPD'!Z91</f>
        <v>0</v>
      </c>
      <c r="Z91" s="20">
        <f>'[1]GMRTA Life+TPD'!AA91</f>
        <v>0</v>
      </c>
      <c r="AA91" s="20">
        <f>'[1]GMRTA Life+TPD'!AB91</f>
        <v>0</v>
      </c>
      <c r="AB91" s="20">
        <f>'[1]GMRTA Life+TPD'!AC91</f>
        <v>0</v>
      </c>
      <c r="AC91" s="20">
        <f>'[1]GMRTA Life+TPD'!AD91</f>
        <v>0</v>
      </c>
      <c r="AD91" s="20">
        <f>'[1]GMRTA Life+TPD'!AE91</f>
        <v>0</v>
      </c>
      <c r="AE91" s="20">
        <f>'[1]GMRTA Life+TPD'!AF91</f>
        <v>0</v>
      </c>
      <c r="AG91" s="19">
        <v>49</v>
      </c>
      <c r="AH91" s="48">
        <f>B91-'Total Plan 1'!B101</f>
        <v>0</v>
      </c>
      <c r="AI91" s="48">
        <f>C91-'Total Plan 1'!C101</f>
        <v>0</v>
      </c>
      <c r="AJ91" s="48">
        <f>D91-'Total Plan 1'!D101</f>
        <v>0</v>
      </c>
      <c r="AK91" s="48">
        <f>E91-'Total Plan 1'!E101</f>
        <v>0</v>
      </c>
      <c r="AL91" s="48">
        <f>F91-'Total Plan 1'!F101</f>
        <v>0</v>
      </c>
      <c r="AM91" s="48">
        <f>G91-'Total Plan 1'!G101</f>
        <v>0</v>
      </c>
      <c r="AN91" s="48">
        <f>H91-'Total Plan 1'!H101</f>
        <v>0</v>
      </c>
      <c r="AO91" s="48">
        <f>I91-'Total Plan 1'!I101</f>
        <v>0</v>
      </c>
      <c r="AP91" s="48">
        <f>J91-'Total Plan 1'!J101</f>
        <v>0</v>
      </c>
      <c r="AQ91" s="48">
        <f>K91-'Total Plan 1'!K101</f>
        <v>0</v>
      </c>
      <c r="AR91" s="48">
        <f>L91-'Total Plan 1'!L101</f>
        <v>0</v>
      </c>
      <c r="AS91" s="48">
        <f>M91-'Total Plan 1'!M101</f>
        <v>0</v>
      </c>
      <c r="AT91" s="48">
        <f>N91-'Total Plan 1'!N101</f>
        <v>0</v>
      </c>
      <c r="AU91" s="48">
        <f>O91-'Total Plan 1'!O101</f>
        <v>0</v>
      </c>
      <c r="AV91" s="48">
        <f>P91-'Total Plan 1'!P101</f>
        <v>0</v>
      </c>
      <c r="AW91" s="48">
        <f>Q91-'Total Plan 1'!Q101</f>
        <v>0</v>
      </c>
      <c r="AX91" s="48">
        <f>R91-'Total Plan 1'!R101</f>
        <v>0</v>
      </c>
      <c r="AY91" s="48">
        <f>S91-'Total Plan 1'!S101</f>
        <v>0</v>
      </c>
      <c r="AZ91" s="48">
        <f>T91-'Total Plan 1'!T101</f>
        <v>0</v>
      </c>
      <c r="BA91" s="48">
        <f>U91-'Total Plan 1'!U101</f>
        <v>0</v>
      </c>
      <c r="BB91" s="48">
        <f>V91-'Total Plan 1'!V101</f>
        <v>0</v>
      </c>
      <c r="BC91" s="48">
        <f>W91-'Total Plan 1'!W101</f>
        <v>0</v>
      </c>
      <c r="BD91" s="48">
        <f>X91-'Total Plan 1'!X101</f>
        <v>0</v>
      </c>
      <c r="BE91" s="48">
        <f>Y91-'Total Plan 1'!Y101</f>
        <v>0</v>
      </c>
      <c r="BF91" s="48">
        <f>Z91-'Total Plan 1'!Z101</f>
        <v>0</v>
      </c>
      <c r="BG91" s="48">
        <f>AA91-'Total Plan 1'!AA101</f>
        <v>0</v>
      </c>
      <c r="BH91" s="48">
        <f>AB91-'Total Plan 1'!AB101</f>
        <v>0</v>
      </c>
      <c r="BI91" s="48">
        <f>AC91-'Total Plan 1'!AC101</f>
        <v>0</v>
      </c>
      <c r="BJ91" s="48">
        <f>AD91-'Total Plan 1'!AD101</f>
        <v>0</v>
      </c>
      <c r="BK91" s="48">
        <f>AE91-'Total Plan 1'!AE101</f>
        <v>0</v>
      </c>
    </row>
    <row r="92" spans="1:63">
      <c r="A92" s="21">
        <v>50</v>
      </c>
      <c r="B92" s="22">
        <f>'[1]GMRTA Life+TPD'!C92</f>
        <v>2.71</v>
      </c>
      <c r="C92" s="22">
        <f>'[1]GMRTA Life+TPD'!D92</f>
        <v>5.43</v>
      </c>
      <c r="D92" s="22">
        <f>'[1]GMRTA Life+TPD'!E92</f>
        <v>8.35</v>
      </c>
      <c r="E92" s="22">
        <f>'[1]GMRTA Life+TPD'!F92</f>
        <v>8.85</v>
      </c>
      <c r="F92" s="22">
        <f>'[1]GMRTA Life+TPD'!G92</f>
        <v>11.47</v>
      </c>
      <c r="G92" s="22">
        <f>'[1]GMRTA Life+TPD'!H92</f>
        <v>14.3</v>
      </c>
      <c r="H92" s="22">
        <f>'[1]GMRTA Life+TPD'!I92</f>
        <v>16.12</v>
      </c>
      <c r="I92" s="22">
        <f>'[1]GMRTA Life+TPD'!J92</f>
        <v>19.21</v>
      </c>
      <c r="J92" s="22">
        <f>'[1]GMRTA Life+TPD'!K92</f>
        <v>22.56</v>
      </c>
      <c r="K92" s="22">
        <f>'[1]GMRTA Life+TPD'!L92</f>
        <v>26.19</v>
      </c>
      <c r="L92" s="22">
        <f>'[1]GMRTA Life+TPD'!M92</f>
        <v>30.13</v>
      </c>
      <c r="M92" s="22">
        <f>'[1]GMRTA Life+TPD'!N92</f>
        <v>34.42</v>
      </c>
      <c r="N92" s="22">
        <f>'[1]GMRTA Life+TPD'!O92</f>
        <v>39.08</v>
      </c>
      <c r="O92" s="22">
        <f>'[1]GMRTA Life+TPD'!P92</f>
        <v>44.14</v>
      </c>
      <c r="P92" s="22">
        <f>'[1]GMRTA Life+TPD'!Q92</f>
        <v>49.66</v>
      </c>
      <c r="Q92" s="22">
        <f>'[1]GMRTA Life+TPD'!R92</f>
        <v>55.68</v>
      </c>
      <c r="R92" s="22">
        <f>'[1]GMRTA Life+TPD'!S92</f>
        <v>62.26</v>
      </c>
      <c r="S92" s="22">
        <f>'[1]GMRTA Life+TPD'!T92</f>
        <v>69.47</v>
      </c>
      <c r="T92" s="22">
        <f>'[1]GMRTA Life+TPD'!U92</f>
        <v>77.37</v>
      </c>
      <c r="U92" s="22">
        <f>'[1]GMRTA Life+TPD'!V92</f>
        <v>86.06</v>
      </c>
      <c r="V92" s="22">
        <f>'[1]GMRTA Life+TPD'!W92</f>
        <v>0</v>
      </c>
      <c r="W92" s="22">
        <f>'[1]GMRTA Life+TPD'!X92</f>
        <v>0</v>
      </c>
      <c r="X92" s="22">
        <f>'[1]GMRTA Life+TPD'!Y92</f>
        <v>0</v>
      </c>
      <c r="Y92" s="22">
        <f>'[1]GMRTA Life+TPD'!Z92</f>
        <v>0</v>
      </c>
      <c r="Z92" s="22">
        <f>'[1]GMRTA Life+TPD'!AA92</f>
        <v>0</v>
      </c>
      <c r="AA92" s="22">
        <f>'[1]GMRTA Life+TPD'!AB92</f>
        <v>0</v>
      </c>
      <c r="AB92" s="22">
        <f>'[1]GMRTA Life+TPD'!AC92</f>
        <v>0</v>
      </c>
      <c r="AC92" s="22">
        <f>'[1]GMRTA Life+TPD'!AD92</f>
        <v>0</v>
      </c>
      <c r="AD92" s="22">
        <f>'[1]GMRTA Life+TPD'!AE92</f>
        <v>0</v>
      </c>
      <c r="AE92" s="22">
        <f>'[1]GMRTA Life+TPD'!AF92</f>
        <v>0</v>
      </c>
      <c r="AG92" s="21">
        <v>50</v>
      </c>
      <c r="AH92" s="49">
        <f>B92-'Total Plan 1'!B102</f>
        <v>0</v>
      </c>
      <c r="AI92" s="49">
        <f>C92-'Total Plan 1'!C102</f>
        <v>0</v>
      </c>
      <c r="AJ92" s="49">
        <f>D92-'Total Plan 1'!D102</f>
        <v>0</v>
      </c>
      <c r="AK92" s="49">
        <f>E92-'Total Plan 1'!E102</f>
        <v>0</v>
      </c>
      <c r="AL92" s="49">
        <f>F92-'Total Plan 1'!F102</f>
        <v>0</v>
      </c>
      <c r="AM92" s="49">
        <f>G92-'Total Plan 1'!G102</f>
        <v>0</v>
      </c>
      <c r="AN92" s="49">
        <f>H92-'Total Plan 1'!H102</f>
        <v>0</v>
      </c>
      <c r="AO92" s="49">
        <f>I92-'Total Plan 1'!I102</f>
        <v>0</v>
      </c>
      <c r="AP92" s="49">
        <f>J92-'Total Plan 1'!J102</f>
        <v>0</v>
      </c>
      <c r="AQ92" s="49">
        <f>K92-'Total Plan 1'!K102</f>
        <v>0</v>
      </c>
      <c r="AR92" s="49">
        <f>L92-'Total Plan 1'!L102</f>
        <v>0</v>
      </c>
      <c r="AS92" s="49">
        <f>M92-'Total Plan 1'!M102</f>
        <v>0</v>
      </c>
      <c r="AT92" s="49">
        <f>N92-'Total Plan 1'!N102</f>
        <v>0</v>
      </c>
      <c r="AU92" s="49">
        <f>O92-'Total Plan 1'!O102</f>
        <v>0</v>
      </c>
      <c r="AV92" s="49">
        <f>P92-'Total Plan 1'!P102</f>
        <v>0</v>
      </c>
      <c r="AW92" s="49">
        <f>Q92-'Total Plan 1'!Q102</f>
        <v>0</v>
      </c>
      <c r="AX92" s="49">
        <f>R92-'Total Plan 1'!R102</f>
        <v>0</v>
      </c>
      <c r="AY92" s="49">
        <f>S92-'Total Plan 1'!S102</f>
        <v>0</v>
      </c>
      <c r="AZ92" s="49">
        <f>T92-'Total Plan 1'!T102</f>
        <v>0</v>
      </c>
      <c r="BA92" s="49">
        <f>U92-'Total Plan 1'!U102</f>
        <v>0</v>
      </c>
      <c r="BB92" s="49">
        <f>V92-'Total Plan 1'!V102</f>
        <v>0</v>
      </c>
      <c r="BC92" s="49">
        <f>W92-'Total Plan 1'!W102</f>
        <v>0</v>
      </c>
      <c r="BD92" s="49">
        <f>X92-'Total Plan 1'!X102</f>
        <v>0</v>
      </c>
      <c r="BE92" s="49">
        <f>Y92-'Total Plan 1'!Y102</f>
        <v>0</v>
      </c>
      <c r="BF92" s="49">
        <f>Z92-'Total Plan 1'!Z102</f>
        <v>0</v>
      </c>
      <c r="BG92" s="49">
        <f>AA92-'Total Plan 1'!AA102</f>
        <v>0</v>
      </c>
      <c r="BH92" s="49">
        <f>AB92-'Total Plan 1'!AB102</f>
        <v>0</v>
      </c>
      <c r="BI92" s="49">
        <f>AC92-'Total Plan 1'!AC102</f>
        <v>0</v>
      </c>
      <c r="BJ92" s="49">
        <f>AD92-'Total Plan 1'!AD102</f>
        <v>0</v>
      </c>
      <c r="BK92" s="49">
        <f>AE92-'Total Plan 1'!AE102</f>
        <v>0</v>
      </c>
    </row>
    <row r="93" spans="1:63">
      <c r="A93" s="17">
        <v>51</v>
      </c>
      <c r="B93" s="18">
        <f>'[1]GMRTA Life+TPD'!C93</f>
        <v>2.95</v>
      </c>
      <c r="C93" s="18">
        <f>'[1]GMRTA Life+TPD'!D93</f>
        <v>5.91</v>
      </c>
      <c r="D93" s="18">
        <f>'[1]GMRTA Life+TPD'!E93</f>
        <v>9.11</v>
      </c>
      <c r="E93" s="18">
        <f>'[1]GMRTA Life+TPD'!F93</f>
        <v>9.67</v>
      </c>
      <c r="F93" s="18">
        <f>'[1]GMRTA Life+TPD'!G93</f>
        <v>12.54</v>
      </c>
      <c r="G93" s="18">
        <f>'[1]GMRTA Life+TPD'!H93</f>
        <v>15.66</v>
      </c>
      <c r="H93" s="18">
        <f>'[1]GMRTA Life+TPD'!I93</f>
        <v>17.68</v>
      </c>
      <c r="I93" s="18">
        <f>'[1]GMRTA Life+TPD'!J93</f>
        <v>21.09</v>
      </c>
      <c r="J93" s="18">
        <f>'[1]GMRTA Life+TPD'!K93</f>
        <v>24.78</v>
      </c>
      <c r="K93" s="18">
        <f>'[1]GMRTA Life+TPD'!L93</f>
        <v>28.8</v>
      </c>
      <c r="L93" s="18">
        <f>'[1]GMRTA Life+TPD'!M93</f>
        <v>33.17</v>
      </c>
      <c r="M93" s="18">
        <f>'[1]GMRTA Life+TPD'!N93</f>
        <v>37.92</v>
      </c>
      <c r="N93" s="18">
        <f>'[1]GMRTA Life+TPD'!O93</f>
        <v>43.08</v>
      </c>
      <c r="O93" s="18">
        <f>'[1]GMRTA Life+TPD'!P93</f>
        <v>48.71</v>
      </c>
      <c r="P93" s="18">
        <f>'[1]GMRTA Life+TPD'!Q93</f>
        <v>54.86</v>
      </c>
      <c r="Q93" s="18">
        <f>'[1]GMRTA Life+TPD'!R93</f>
        <v>61.57</v>
      </c>
      <c r="R93" s="18">
        <f>'[1]GMRTA Life+TPD'!S93</f>
        <v>68.930000000000007</v>
      </c>
      <c r="S93" s="18">
        <f>'[1]GMRTA Life+TPD'!T93</f>
        <v>77</v>
      </c>
      <c r="T93" s="18">
        <f>'[1]GMRTA Life+TPD'!U93</f>
        <v>85.88</v>
      </c>
      <c r="U93" s="18">
        <f>'[1]GMRTA Life+TPD'!V93</f>
        <v>0</v>
      </c>
      <c r="V93" s="18">
        <f>'[1]GMRTA Life+TPD'!W93</f>
        <v>0</v>
      </c>
      <c r="W93" s="18">
        <f>'[1]GMRTA Life+TPD'!X93</f>
        <v>0</v>
      </c>
      <c r="X93" s="18">
        <f>'[1]GMRTA Life+TPD'!Y93</f>
        <v>0</v>
      </c>
      <c r="Y93" s="18">
        <f>'[1]GMRTA Life+TPD'!Z93</f>
        <v>0</v>
      </c>
      <c r="Z93" s="18">
        <f>'[1]GMRTA Life+TPD'!AA93</f>
        <v>0</v>
      </c>
      <c r="AA93" s="18">
        <f>'[1]GMRTA Life+TPD'!AB93</f>
        <v>0</v>
      </c>
      <c r="AB93" s="18">
        <f>'[1]GMRTA Life+TPD'!AC93</f>
        <v>0</v>
      </c>
      <c r="AC93" s="18">
        <f>'[1]GMRTA Life+TPD'!AD93</f>
        <v>0</v>
      </c>
      <c r="AD93" s="18">
        <f>'[1]GMRTA Life+TPD'!AE93</f>
        <v>0</v>
      </c>
      <c r="AE93" s="18">
        <f>'[1]GMRTA Life+TPD'!AF93</f>
        <v>0</v>
      </c>
      <c r="AG93" s="17">
        <v>51</v>
      </c>
      <c r="AH93" s="47">
        <f>B93-'Total Plan 1'!B103</f>
        <v>0</v>
      </c>
      <c r="AI93" s="47">
        <f>C93-'Total Plan 1'!C103</f>
        <v>0</v>
      </c>
      <c r="AJ93" s="47">
        <f>D93-'Total Plan 1'!D103</f>
        <v>0</v>
      </c>
      <c r="AK93" s="47">
        <f>E93-'Total Plan 1'!E103</f>
        <v>0</v>
      </c>
      <c r="AL93" s="47">
        <f>F93-'Total Plan 1'!F103</f>
        <v>0</v>
      </c>
      <c r="AM93" s="47">
        <f>G93-'Total Plan 1'!G103</f>
        <v>0</v>
      </c>
      <c r="AN93" s="47">
        <f>H93-'Total Plan 1'!H103</f>
        <v>0</v>
      </c>
      <c r="AO93" s="47">
        <f>I93-'Total Plan 1'!I103</f>
        <v>0</v>
      </c>
      <c r="AP93" s="47">
        <f>J93-'Total Plan 1'!J103</f>
        <v>0</v>
      </c>
      <c r="AQ93" s="47">
        <f>K93-'Total Plan 1'!K103</f>
        <v>0</v>
      </c>
      <c r="AR93" s="47">
        <f>L93-'Total Plan 1'!L103</f>
        <v>0</v>
      </c>
      <c r="AS93" s="47">
        <f>M93-'Total Plan 1'!M103</f>
        <v>0</v>
      </c>
      <c r="AT93" s="47">
        <f>N93-'Total Plan 1'!N103</f>
        <v>0</v>
      </c>
      <c r="AU93" s="47">
        <f>O93-'Total Plan 1'!O103</f>
        <v>0</v>
      </c>
      <c r="AV93" s="47">
        <f>P93-'Total Plan 1'!P103</f>
        <v>0</v>
      </c>
      <c r="AW93" s="47">
        <f>Q93-'Total Plan 1'!Q103</f>
        <v>0</v>
      </c>
      <c r="AX93" s="47">
        <f>R93-'Total Plan 1'!R103</f>
        <v>0</v>
      </c>
      <c r="AY93" s="47">
        <f>S93-'Total Plan 1'!S103</f>
        <v>0</v>
      </c>
      <c r="AZ93" s="47">
        <f>T93-'Total Plan 1'!T103</f>
        <v>0</v>
      </c>
      <c r="BA93" s="47">
        <f>U93-'Total Plan 1'!U103</f>
        <v>0</v>
      </c>
      <c r="BB93" s="47">
        <f>V93-'Total Plan 1'!V103</f>
        <v>0</v>
      </c>
      <c r="BC93" s="47">
        <f>W93-'Total Plan 1'!W103</f>
        <v>0</v>
      </c>
      <c r="BD93" s="47">
        <f>X93-'Total Plan 1'!X103</f>
        <v>0</v>
      </c>
      <c r="BE93" s="47">
        <f>Y93-'Total Plan 1'!Y103</f>
        <v>0</v>
      </c>
      <c r="BF93" s="47">
        <f>Z93-'Total Plan 1'!Z103</f>
        <v>0</v>
      </c>
      <c r="BG93" s="47">
        <f>AA93-'Total Plan 1'!AA103</f>
        <v>0</v>
      </c>
      <c r="BH93" s="47">
        <f>AB93-'Total Plan 1'!AB103</f>
        <v>0</v>
      </c>
      <c r="BI93" s="47">
        <f>AC93-'Total Plan 1'!AC103</f>
        <v>0</v>
      </c>
      <c r="BJ93" s="47">
        <f>AD93-'Total Plan 1'!AD103</f>
        <v>0</v>
      </c>
      <c r="BK93" s="47">
        <f>AE93-'Total Plan 1'!AE103</f>
        <v>0</v>
      </c>
    </row>
    <row r="94" spans="1:63">
      <c r="A94" s="19">
        <v>52</v>
      </c>
      <c r="B94" s="20">
        <f>'[1]GMRTA Life+TPD'!C94</f>
        <v>3.23</v>
      </c>
      <c r="C94" s="20">
        <f>'[1]GMRTA Life+TPD'!D94</f>
        <v>6.47</v>
      </c>
      <c r="D94" s="20">
        <f>'[1]GMRTA Life+TPD'!E94</f>
        <v>9.98</v>
      </c>
      <c r="E94" s="20">
        <f>'[1]GMRTA Life+TPD'!F94</f>
        <v>10.6</v>
      </c>
      <c r="F94" s="20">
        <f>'[1]GMRTA Life+TPD'!G94</f>
        <v>13.77</v>
      </c>
      <c r="G94" s="20">
        <f>'[1]GMRTA Life+TPD'!H94</f>
        <v>17.21</v>
      </c>
      <c r="H94" s="20">
        <f>'[1]GMRTA Life+TPD'!I94</f>
        <v>19.440000000000001</v>
      </c>
      <c r="I94" s="20">
        <f>'[1]GMRTA Life+TPD'!J94</f>
        <v>23.21</v>
      </c>
      <c r="J94" s="20">
        <f>'[1]GMRTA Life+TPD'!K94</f>
        <v>27.31</v>
      </c>
      <c r="K94" s="20">
        <f>'[1]GMRTA Life+TPD'!L94</f>
        <v>31.76</v>
      </c>
      <c r="L94" s="20">
        <f>'[1]GMRTA Life+TPD'!M94</f>
        <v>36.6</v>
      </c>
      <c r="M94" s="20">
        <f>'[1]GMRTA Life+TPD'!N94</f>
        <v>41.87</v>
      </c>
      <c r="N94" s="20">
        <f>'[1]GMRTA Life+TPD'!O94</f>
        <v>47.61</v>
      </c>
      <c r="O94" s="20">
        <f>'[1]GMRTA Life+TPD'!P94</f>
        <v>53.88</v>
      </c>
      <c r="P94" s="20">
        <f>'[1]GMRTA Life+TPD'!Q94</f>
        <v>60.74</v>
      </c>
      <c r="Q94" s="20">
        <f>'[1]GMRTA Life+TPD'!R94</f>
        <v>68.25</v>
      </c>
      <c r="R94" s="20">
        <f>'[1]GMRTA Life+TPD'!S94</f>
        <v>76.5</v>
      </c>
      <c r="S94" s="20">
        <f>'[1]GMRTA Life+TPD'!T94</f>
        <v>85.57</v>
      </c>
      <c r="T94" s="20">
        <f>'[1]GMRTA Life+TPD'!U94</f>
        <v>0</v>
      </c>
      <c r="U94" s="20">
        <f>'[1]GMRTA Life+TPD'!V94</f>
        <v>0</v>
      </c>
      <c r="V94" s="20">
        <f>'[1]GMRTA Life+TPD'!W94</f>
        <v>0</v>
      </c>
      <c r="W94" s="20">
        <f>'[1]GMRTA Life+TPD'!X94</f>
        <v>0</v>
      </c>
      <c r="X94" s="20">
        <f>'[1]GMRTA Life+TPD'!Y94</f>
        <v>0</v>
      </c>
      <c r="Y94" s="20">
        <f>'[1]GMRTA Life+TPD'!Z94</f>
        <v>0</v>
      </c>
      <c r="Z94" s="20">
        <f>'[1]GMRTA Life+TPD'!AA94</f>
        <v>0</v>
      </c>
      <c r="AA94" s="20">
        <f>'[1]GMRTA Life+TPD'!AB94</f>
        <v>0</v>
      </c>
      <c r="AB94" s="20">
        <f>'[1]GMRTA Life+TPD'!AC94</f>
        <v>0</v>
      </c>
      <c r="AC94" s="20">
        <f>'[1]GMRTA Life+TPD'!AD94</f>
        <v>0</v>
      </c>
      <c r="AD94" s="20">
        <f>'[1]GMRTA Life+TPD'!AE94</f>
        <v>0</v>
      </c>
      <c r="AE94" s="20">
        <f>'[1]GMRTA Life+TPD'!AF94</f>
        <v>0</v>
      </c>
      <c r="AG94" s="19">
        <v>52</v>
      </c>
      <c r="AH94" s="48">
        <f>B94-'Total Plan 1'!B104</f>
        <v>0</v>
      </c>
      <c r="AI94" s="48">
        <f>C94-'Total Plan 1'!C104</f>
        <v>0</v>
      </c>
      <c r="AJ94" s="48">
        <f>D94-'Total Plan 1'!D104</f>
        <v>0</v>
      </c>
      <c r="AK94" s="48">
        <f>E94-'Total Plan 1'!E104</f>
        <v>0</v>
      </c>
      <c r="AL94" s="48">
        <f>F94-'Total Plan 1'!F104</f>
        <v>0</v>
      </c>
      <c r="AM94" s="48">
        <f>G94-'Total Plan 1'!G104</f>
        <v>0</v>
      </c>
      <c r="AN94" s="48">
        <f>H94-'Total Plan 1'!H104</f>
        <v>0</v>
      </c>
      <c r="AO94" s="48">
        <f>I94-'Total Plan 1'!I104</f>
        <v>0</v>
      </c>
      <c r="AP94" s="48">
        <f>J94-'Total Plan 1'!J104</f>
        <v>0</v>
      </c>
      <c r="AQ94" s="48">
        <f>K94-'Total Plan 1'!K104</f>
        <v>0</v>
      </c>
      <c r="AR94" s="48">
        <f>L94-'Total Plan 1'!L104</f>
        <v>0</v>
      </c>
      <c r="AS94" s="48">
        <f>M94-'Total Plan 1'!M104</f>
        <v>0</v>
      </c>
      <c r="AT94" s="48">
        <f>N94-'Total Plan 1'!N104</f>
        <v>0</v>
      </c>
      <c r="AU94" s="48">
        <f>O94-'Total Plan 1'!O104</f>
        <v>0</v>
      </c>
      <c r="AV94" s="48">
        <f>P94-'Total Plan 1'!P104</f>
        <v>0</v>
      </c>
      <c r="AW94" s="48">
        <f>Q94-'Total Plan 1'!Q104</f>
        <v>0</v>
      </c>
      <c r="AX94" s="48">
        <f>R94-'Total Plan 1'!R104</f>
        <v>0</v>
      </c>
      <c r="AY94" s="48">
        <f>S94-'Total Plan 1'!S104</f>
        <v>0</v>
      </c>
      <c r="AZ94" s="48">
        <f>T94-'Total Plan 1'!T104</f>
        <v>0</v>
      </c>
      <c r="BA94" s="48">
        <f>U94-'Total Plan 1'!U104</f>
        <v>0</v>
      </c>
      <c r="BB94" s="48">
        <f>V94-'Total Plan 1'!V104</f>
        <v>0</v>
      </c>
      <c r="BC94" s="48">
        <f>W94-'Total Plan 1'!W104</f>
        <v>0</v>
      </c>
      <c r="BD94" s="48">
        <f>X94-'Total Plan 1'!X104</f>
        <v>0</v>
      </c>
      <c r="BE94" s="48">
        <f>Y94-'Total Plan 1'!Y104</f>
        <v>0</v>
      </c>
      <c r="BF94" s="48">
        <f>Z94-'Total Plan 1'!Z104</f>
        <v>0</v>
      </c>
      <c r="BG94" s="48">
        <f>AA94-'Total Plan 1'!AA104</f>
        <v>0</v>
      </c>
      <c r="BH94" s="48">
        <f>AB94-'Total Plan 1'!AB104</f>
        <v>0</v>
      </c>
      <c r="BI94" s="48">
        <f>AC94-'Total Plan 1'!AC104</f>
        <v>0</v>
      </c>
      <c r="BJ94" s="48">
        <f>AD94-'Total Plan 1'!AD104</f>
        <v>0</v>
      </c>
      <c r="BK94" s="48">
        <f>AE94-'Total Plan 1'!AE104</f>
        <v>0</v>
      </c>
    </row>
    <row r="95" spans="1:63">
      <c r="A95" s="19">
        <v>53</v>
      </c>
      <c r="B95" s="20">
        <f>'[1]GMRTA Life+TPD'!C95</f>
        <v>3.54</v>
      </c>
      <c r="C95" s="20">
        <f>'[1]GMRTA Life+TPD'!D95</f>
        <v>7.1</v>
      </c>
      <c r="D95" s="20">
        <f>'[1]GMRTA Life+TPD'!E95</f>
        <v>10.96</v>
      </c>
      <c r="E95" s="20">
        <f>'[1]GMRTA Life+TPD'!F95</f>
        <v>11.66</v>
      </c>
      <c r="F95" s="20">
        <f>'[1]GMRTA Life+TPD'!G95</f>
        <v>15.16</v>
      </c>
      <c r="G95" s="20">
        <f>'[1]GMRTA Life+TPD'!H95</f>
        <v>18.96</v>
      </c>
      <c r="H95" s="20">
        <f>'[1]GMRTA Life+TPD'!I95</f>
        <v>21.45</v>
      </c>
      <c r="I95" s="20">
        <f>'[1]GMRTA Life+TPD'!J95</f>
        <v>25.62</v>
      </c>
      <c r="J95" s="20">
        <f>'[1]GMRTA Life+TPD'!K95</f>
        <v>30.15</v>
      </c>
      <c r="K95" s="20">
        <f>'[1]GMRTA Life+TPD'!L95</f>
        <v>35.090000000000003</v>
      </c>
      <c r="L95" s="20">
        <f>'[1]GMRTA Life+TPD'!M95</f>
        <v>40.47</v>
      </c>
      <c r="M95" s="20">
        <f>'[1]GMRTA Life+TPD'!N95</f>
        <v>46.33</v>
      </c>
      <c r="N95" s="20">
        <f>'[1]GMRTA Life+TPD'!O95</f>
        <v>52.73</v>
      </c>
      <c r="O95" s="20">
        <f>'[1]GMRTA Life+TPD'!P95</f>
        <v>59.73</v>
      </c>
      <c r="P95" s="20">
        <f>'[1]GMRTA Life+TPD'!Q95</f>
        <v>67.400000000000006</v>
      </c>
      <c r="Q95" s="20">
        <f>'[1]GMRTA Life+TPD'!R95</f>
        <v>75.83</v>
      </c>
      <c r="R95" s="20">
        <f>'[1]GMRTA Life+TPD'!S95</f>
        <v>85.1</v>
      </c>
      <c r="S95" s="20">
        <f>'[1]GMRTA Life+TPD'!T95</f>
        <v>0</v>
      </c>
      <c r="T95" s="20">
        <f>'[1]GMRTA Life+TPD'!U95</f>
        <v>0</v>
      </c>
      <c r="U95" s="20">
        <f>'[1]GMRTA Life+TPD'!V95</f>
        <v>0</v>
      </c>
      <c r="V95" s="20">
        <f>'[1]GMRTA Life+TPD'!W95</f>
        <v>0</v>
      </c>
      <c r="W95" s="20">
        <f>'[1]GMRTA Life+TPD'!X95</f>
        <v>0</v>
      </c>
      <c r="X95" s="20">
        <f>'[1]GMRTA Life+TPD'!Y95</f>
        <v>0</v>
      </c>
      <c r="Y95" s="20">
        <f>'[1]GMRTA Life+TPD'!Z95</f>
        <v>0</v>
      </c>
      <c r="Z95" s="20">
        <f>'[1]GMRTA Life+TPD'!AA95</f>
        <v>0</v>
      </c>
      <c r="AA95" s="20">
        <f>'[1]GMRTA Life+TPD'!AB95</f>
        <v>0</v>
      </c>
      <c r="AB95" s="20">
        <f>'[1]GMRTA Life+TPD'!AC95</f>
        <v>0</v>
      </c>
      <c r="AC95" s="20">
        <f>'[1]GMRTA Life+TPD'!AD95</f>
        <v>0</v>
      </c>
      <c r="AD95" s="20">
        <f>'[1]GMRTA Life+TPD'!AE95</f>
        <v>0</v>
      </c>
      <c r="AE95" s="20">
        <f>'[1]GMRTA Life+TPD'!AF95</f>
        <v>0</v>
      </c>
      <c r="AG95" s="19">
        <v>53</v>
      </c>
      <c r="AH95" s="48">
        <f>B95-'Total Plan 1'!B105</f>
        <v>0</v>
      </c>
      <c r="AI95" s="48">
        <f>C95-'Total Plan 1'!C105</f>
        <v>0</v>
      </c>
      <c r="AJ95" s="48">
        <f>D95-'Total Plan 1'!D105</f>
        <v>0</v>
      </c>
      <c r="AK95" s="48">
        <f>E95-'Total Plan 1'!E105</f>
        <v>0</v>
      </c>
      <c r="AL95" s="48">
        <f>F95-'Total Plan 1'!F105</f>
        <v>0</v>
      </c>
      <c r="AM95" s="48">
        <f>G95-'Total Plan 1'!G105</f>
        <v>0</v>
      </c>
      <c r="AN95" s="48">
        <f>H95-'Total Plan 1'!H105</f>
        <v>0</v>
      </c>
      <c r="AO95" s="48">
        <f>I95-'Total Plan 1'!I105</f>
        <v>0</v>
      </c>
      <c r="AP95" s="48">
        <f>J95-'Total Plan 1'!J105</f>
        <v>0</v>
      </c>
      <c r="AQ95" s="48">
        <f>K95-'Total Plan 1'!K105</f>
        <v>0</v>
      </c>
      <c r="AR95" s="48">
        <f>L95-'Total Plan 1'!L105</f>
        <v>0</v>
      </c>
      <c r="AS95" s="48">
        <f>M95-'Total Plan 1'!M105</f>
        <v>0</v>
      </c>
      <c r="AT95" s="48">
        <f>N95-'Total Plan 1'!N105</f>
        <v>0</v>
      </c>
      <c r="AU95" s="48">
        <f>O95-'Total Plan 1'!O105</f>
        <v>0</v>
      </c>
      <c r="AV95" s="48">
        <f>P95-'Total Plan 1'!P105</f>
        <v>0</v>
      </c>
      <c r="AW95" s="48">
        <f>Q95-'Total Plan 1'!Q105</f>
        <v>0</v>
      </c>
      <c r="AX95" s="48">
        <f>R95-'Total Plan 1'!R105</f>
        <v>0</v>
      </c>
      <c r="AY95" s="48">
        <f>S95-'Total Plan 1'!S105</f>
        <v>0</v>
      </c>
      <c r="AZ95" s="48">
        <f>T95-'Total Plan 1'!T105</f>
        <v>0</v>
      </c>
      <c r="BA95" s="48">
        <f>U95-'Total Plan 1'!U105</f>
        <v>0</v>
      </c>
      <c r="BB95" s="48">
        <f>V95-'Total Plan 1'!V105</f>
        <v>0</v>
      </c>
      <c r="BC95" s="48">
        <f>W95-'Total Plan 1'!W105</f>
        <v>0</v>
      </c>
      <c r="BD95" s="48">
        <f>X95-'Total Plan 1'!X105</f>
        <v>0</v>
      </c>
      <c r="BE95" s="48">
        <f>Y95-'Total Plan 1'!Y105</f>
        <v>0</v>
      </c>
      <c r="BF95" s="48">
        <f>Z95-'Total Plan 1'!Z105</f>
        <v>0</v>
      </c>
      <c r="BG95" s="48">
        <f>AA95-'Total Plan 1'!AA105</f>
        <v>0</v>
      </c>
      <c r="BH95" s="48">
        <f>AB95-'Total Plan 1'!AB105</f>
        <v>0</v>
      </c>
      <c r="BI95" s="48">
        <f>AC95-'Total Plan 1'!AC105</f>
        <v>0</v>
      </c>
      <c r="BJ95" s="48">
        <f>AD95-'Total Plan 1'!AD105</f>
        <v>0</v>
      </c>
      <c r="BK95" s="48">
        <f>AE95-'Total Plan 1'!AE105</f>
        <v>0</v>
      </c>
    </row>
    <row r="96" spans="1:63">
      <c r="A96" s="19">
        <v>54</v>
      </c>
      <c r="B96" s="20">
        <f>'[1]GMRTA Life+TPD'!C96</f>
        <v>3.9</v>
      </c>
      <c r="C96" s="20">
        <f>'[1]GMRTA Life+TPD'!D96</f>
        <v>7.82</v>
      </c>
      <c r="D96" s="20">
        <f>'[1]GMRTA Life+TPD'!E96</f>
        <v>12.09</v>
      </c>
      <c r="E96" s="20">
        <f>'[1]GMRTA Life+TPD'!F96</f>
        <v>12.86</v>
      </c>
      <c r="F96" s="20">
        <f>'[1]GMRTA Life+TPD'!G96</f>
        <v>16.739999999999998</v>
      </c>
      <c r="G96" s="20">
        <f>'[1]GMRTA Life+TPD'!H96</f>
        <v>20.95</v>
      </c>
      <c r="H96" s="20">
        <f>'[1]GMRTA Life+TPD'!I96</f>
        <v>23.71</v>
      </c>
      <c r="I96" s="20">
        <f>'[1]GMRTA Life+TPD'!J96</f>
        <v>28.33</v>
      </c>
      <c r="J96" s="20">
        <f>'[1]GMRTA Life+TPD'!K96</f>
        <v>33.369999999999997</v>
      </c>
      <c r="K96" s="20">
        <f>'[1]GMRTA Life+TPD'!L96</f>
        <v>38.85</v>
      </c>
      <c r="L96" s="20">
        <f>'[1]GMRTA Life+TPD'!M96</f>
        <v>44.84</v>
      </c>
      <c r="M96" s="20">
        <f>'[1]GMRTA Life+TPD'!N96</f>
        <v>51.37</v>
      </c>
      <c r="N96" s="20">
        <f>'[1]GMRTA Life+TPD'!O96</f>
        <v>58.52</v>
      </c>
      <c r="O96" s="20">
        <f>'[1]GMRTA Life+TPD'!P96</f>
        <v>66.36</v>
      </c>
      <c r="P96" s="20">
        <f>'[1]GMRTA Life+TPD'!Q96</f>
        <v>74.98</v>
      </c>
      <c r="Q96" s="20">
        <f>'[1]GMRTA Life+TPD'!R96</f>
        <v>84.45</v>
      </c>
      <c r="R96" s="20">
        <f>'[1]GMRTA Life+TPD'!S96</f>
        <v>0</v>
      </c>
      <c r="S96" s="20">
        <f>'[1]GMRTA Life+TPD'!T96</f>
        <v>0</v>
      </c>
      <c r="T96" s="20">
        <f>'[1]GMRTA Life+TPD'!U96</f>
        <v>0</v>
      </c>
      <c r="U96" s="20">
        <f>'[1]GMRTA Life+TPD'!V96</f>
        <v>0</v>
      </c>
      <c r="V96" s="20">
        <f>'[1]GMRTA Life+TPD'!W96</f>
        <v>0</v>
      </c>
      <c r="W96" s="20">
        <f>'[1]GMRTA Life+TPD'!X96</f>
        <v>0</v>
      </c>
      <c r="X96" s="20">
        <f>'[1]GMRTA Life+TPD'!Y96</f>
        <v>0</v>
      </c>
      <c r="Y96" s="20">
        <f>'[1]GMRTA Life+TPD'!Z96</f>
        <v>0</v>
      </c>
      <c r="Z96" s="20">
        <f>'[1]GMRTA Life+TPD'!AA96</f>
        <v>0</v>
      </c>
      <c r="AA96" s="20">
        <f>'[1]GMRTA Life+TPD'!AB96</f>
        <v>0</v>
      </c>
      <c r="AB96" s="20">
        <f>'[1]GMRTA Life+TPD'!AC96</f>
        <v>0</v>
      </c>
      <c r="AC96" s="20">
        <f>'[1]GMRTA Life+TPD'!AD96</f>
        <v>0</v>
      </c>
      <c r="AD96" s="20">
        <f>'[1]GMRTA Life+TPD'!AE96</f>
        <v>0</v>
      </c>
      <c r="AE96" s="20">
        <f>'[1]GMRTA Life+TPD'!AF96</f>
        <v>0</v>
      </c>
      <c r="AG96" s="19">
        <v>54</v>
      </c>
      <c r="AH96" s="48">
        <f>B96-'Total Plan 1'!B106</f>
        <v>0</v>
      </c>
      <c r="AI96" s="48">
        <f>C96-'Total Plan 1'!C106</f>
        <v>0</v>
      </c>
      <c r="AJ96" s="48">
        <f>D96-'Total Plan 1'!D106</f>
        <v>0</v>
      </c>
      <c r="AK96" s="48">
        <f>E96-'Total Plan 1'!E106</f>
        <v>0</v>
      </c>
      <c r="AL96" s="48">
        <f>F96-'Total Plan 1'!F106</f>
        <v>0</v>
      </c>
      <c r="AM96" s="48">
        <f>G96-'Total Plan 1'!G106</f>
        <v>0</v>
      </c>
      <c r="AN96" s="48">
        <f>H96-'Total Plan 1'!H106</f>
        <v>0</v>
      </c>
      <c r="AO96" s="48">
        <f>I96-'Total Plan 1'!I106</f>
        <v>0</v>
      </c>
      <c r="AP96" s="48">
        <f>J96-'Total Plan 1'!J106</f>
        <v>0</v>
      </c>
      <c r="AQ96" s="48">
        <f>K96-'Total Plan 1'!K106</f>
        <v>0</v>
      </c>
      <c r="AR96" s="48">
        <f>L96-'Total Plan 1'!L106</f>
        <v>0</v>
      </c>
      <c r="AS96" s="48">
        <f>M96-'Total Plan 1'!M106</f>
        <v>0</v>
      </c>
      <c r="AT96" s="48">
        <f>N96-'Total Plan 1'!N106</f>
        <v>0</v>
      </c>
      <c r="AU96" s="48">
        <f>O96-'Total Plan 1'!O106</f>
        <v>0</v>
      </c>
      <c r="AV96" s="48">
        <f>P96-'Total Plan 1'!P106</f>
        <v>0</v>
      </c>
      <c r="AW96" s="48">
        <f>Q96-'Total Plan 1'!Q106</f>
        <v>0</v>
      </c>
      <c r="AX96" s="48">
        <f>R96-'Total Plan 1'!R106</f>
        <v>0</v>
      </c>
      <c r="AY96" s="48">
        <f>S96-'Total Plan 1'!S106</f>
        <v>0</v>
      </c>
      <c r="AZ96" s="48">
        <f>T96-'Total Plan 1'!T106</f>
        <v>0</v>
      </c>
      <c r="BA96" s="48">
        <f>U96-'Total Plan 1'!U106</f>
        <v>0</v>
      </c>
      <c r="BB96" s="48">
        <f>V96-'Total Plan 1'!V106</f>
        <v>0</v>
      </c>
      <c r="BC96" s="48">
        <f>W96-'Total Plan 1'!W106</f>
        <v>0</v>
      </c>
      <c r="BD96" s="48">
        <f>X96-'Total Plan 1'!X106</f>
        <v>0</v>
      </c>
      <c r="BE96" s="48">
        <f>Y96-'Total Plan 1'!Y106</f>
        <v>0</v>
      </c>
      <c r="BF96" s="48">
        <f>Z96-'Total Plan 1'!Z106</f>
        <v>0</v>
      </c>
      <c r="BG96" s="48">
        <f>AA96-'Total Plan 1'!AA106</f>
        <v>0</v>
      </c>
      <c r="BH96" s="48">
        <f>AB96-'Total Plan 1'!AB106</f>
        <v>0</v>
      </c>
      <c r="BI96" s="48">
        <f>AC96-'Total Plan 1'!AC106</f>
        <v>0</v>
      </c>
      <c r="BJ96" s="48">
        <f>AD96-'Total Plan 1'!AD106</f>
        <v>0</v>
      </c>
      <c r="BK96" s="48">
        <f>AE96-'Total Plan 1'!AE106</f>
        <v>0</v>
      </c>
    </row>
    <row r="97" spans="1:63">
      <c r="A97" s="21">
        <v>55</v>
      </c>
      <c r="B97" s="22">
        <f>'[1]GMRTA Life+TPD'!C97</f>
        <v>4.3</v>
      </c>
      <c r="C97" s="22">
        <f>'[1]GMRTA Life+TPD'!D97</f>
        <v>8.64</v>
      </c>
      <c r="D97" s="22">
        <f>'[1]GMRTA Life+TPD'!E97</f>
        <v>13.36</v>
      </c>
      <c r="E97" s="22">
        <f>'[1]GMRTA Life+TPD'!F97</f>
        <v>14.23</v>
      </c>
      <c r="F97" s="22">
        <f>'[1]GMRTA Life+TPD'!G97</f>
        <v>18.52</v>
      </c>
      <c r="G97" s="22">
        <f>'[1]GMRTA Life+TPD'!H97</f>
        <v>23.19</v>
      </c>
      <c r="H97" s="22">
        <f>'[1]GMRTA Life+TPD'!I97</f>
        <v>26.25</v>
      </c>
      <c r="I97" s="22">
        <f>'[1]GMRTA Life+TPD'!J97</f>
        <v>31.39</v>
      </c>
      <c r="J97" s="22">
        <f>'[1]GMRTA Life+TPD'!K97</f>
        <v>36.99</v>
      </c>
      <c r="K97" s="22">
        <f>'[1]GMRTA Life+TPD'!L97</f>
        <v>43.1</v>
      </c>
      <c r="L97" s="22">
        <f>'[1]GMRTA Life+TPD'!M97</f>
        <v>49.77</v>
      </c>
      <c r="M97" s="22">
        <f>'[1]GMRTA Life+TPD'!N97</f>
        <v>57.08</v>
      </c>
      <c r="N97" s="22">
        <f>'[1]GMRTA Life+TPD'!O97</f>
        <v>65.09</v>
      </c>
      <c r="O97" s="22">
        <f>'[1]GMRTA Life+TPD'!P97</f>
        <v>73.900000000000006</v>
      </c>
      <c r="P97" s="22">
        <f>'[1]GMRTA Life+TPD'!Q97</f>
        <v>83.59</v>
      </c>
      <c r="Q97" s="22">
        <f>'[1]GMRTA Life+TPD'!R97</f>
        <v>0</v>
      </c>
      <c r="R97" s="22">
        <f>'[1]GMRTA Life+TPD'!S97</f>
        <v>0</v>
      </c>
      <c r="S97" s="22">
        <f>'[1]GMRTA Life+TPD'!T97</f>
        <v>0</v>
      </c>
      <c r="T97" s="22">
        <f>'[1]GMRTA Life+TPD'!U97</f>
        <v>0</v>
      </c>
      <c r="U97" s="22">
        <f>'[1]GMRTA Life+TPD'!V97</f>
        <v>0</v>
      </c>
      <c r="V97" s="22">
        <f>'[1]GMRTA Life+TPD'!W97</f>
        <v>0</v>
      </c>
      <c r="W97" s="22">
        <f>'[1]GMRTA Life+TPD'!X97</f>
        <v>0</v>
      </c>
      <c r="X97" s="22">
        <f>'[1]GMRTA Life+TPD'!Y97</f>
        <v>0</v>
      </c>
      <c r="Y97" s="22">
        <f>'[1]GMRTA Life+TPD'!Z97</f>
        <v>0</v>
      </c>
      <c r="Z97" s="22">
        <f>'[1]GMRTA Life+TPD'!AA97</f>
        <v>0</v>
      </c>
      <c r="AA97" s="22">
        <f>'[1]GMRTA Life+TPD'!AB97</f>
        <v>0</v>
      </c>
      <c r="AB97" s="22">
        <f>'[1]GMRTA Life+TPD'!AC97</f>
        <v>0</v>
      </c>
      <c r="AC97" s="22">
        <f>'[1]GMRTA Life+TPD'!AD97</f>
        <v>0</v>
      </c>
      <c r="AD97" s="22">
        <f>'[1]GMRTA Life+TPD'!AE97</f>
        <v>0</v>
      </c>
      <c r="AE97" s="22">
        <f>'[1]GMRTA Life+TPD'!AF97</f>
        <v>0</v>
      </c>
      <c r="AG97" s="21">
        <v>55</v>
      </c>
      <c r="AH97" s="49">
        <f>B97-'Total Plan 1'!B107</f>
        <v>0</v>
      </c>
      <c r="AI97" s="49">
        <f>C97-'Total Plan 1'!C107</f>
        <v>0</v>
      </c>
      <c r="AJ97" s="49">
        <f>D97-'Total Plan 1'!D107</f>
        <v>0</v>
      </c>
      <c r="AK97" s="49">
        <f>E97-'Total Plan 1'!E107</f>
        <v>0</v>
      </c>
      <c r="AL97" s="49">
        <f>F97-'Total Plan 1'!F107</f>
        <v>0</v>
      </c>
      <c r="AM97" s="49">
        <f>G97-'Total Plan 1'!G107</f>
        <v>0</v>
      </c>
      <c r="AN97" s="49">
        <f>H97-'Total Plan 1'!H107</f>
        <v>0</v>
      </c>
      <c r="AO97" s="49">
        <f>I97-'Total Plan 1'!I107</f>
        <v>0</v>
      </c>
      <c r="AP97" s="49">
        <f>J97-'Total Plan 1'!J107</f>
        <v>0</v>
      </c>
      <c r="AQ97" s="49">
        <f>K97-'Total Plan 1'!K107</f>
        <v>0</v>
      </c>
      <c r="AR97" s="49">
        <f>L97-'Total Plan 1'!L107</f>
        <v>0</v>
      </c>
      <c r="AS97" s="49">
        <f>M97-'Total Plan 1'!M107</f>
        <v>0</v>
      </c>
      <c r="AT97" s="49">
        <f>N97-'Total Plan 1'!N107</f>
        <v>0</v>
      </c>
      <c r="AU97" s="49">
        <f>O97-'Total Plan 1'!O107</f>
        <v>0</v>
      </c>
      <c r="AV97" s="49">
        <f>P97-'Total Plan 1'!P107</f>
        <v>0</v>
      </c>
      <c r="AW97" s="49">
        <f>Q97-'Total Plan 1'!Q107</f>
        <v>0</v>
      </c>
      <c r="AX97" s="49">
        <f>R97-'Total Plan 1'!R107</f>
        <v>0</v>
      </c>
      <c r="AY97" s="49">
        <f>S97-'Total Plan 1'!S107</f>
        <v>0</v>
      </c>
      <c r="AZ97" s="49">
        <f>T97-'Total Plan 1'!T107</f>
        <v>0</v>
      </c>
      <c r="BA97" s="49">
        <f>U97-'Total Plan 1'!U107</f>
        <v>0</v>
      </c>
      <c r="BB97" s="49">
        <f>V97-'Total Plan 1'!V107</f>
        <v>0</v>
      </c>
      <c r="BC97" s="49">
        <f>W97-'Total Plan 1'!W107</f>
        <v>0</v>
      </c>
      <c r="BD97" s="49">
        <f>X97-'Total Plan 1'!X107</f>
        <v>0</v>
      </c>
      <c r="BE97" s="49">
        <f>Y97-'Total Plan 1'!Y107</f>
        <v>0</v>
      </c>
      <c r="BF97" s="49">
        <f>Z97-'Total Plan 1'!Z107</f>
        <v>0</v>
      </c>
      <c r="BG97" s="49">
        <f>AA97-'Total Plan 1'!AA107</f>
        <v>0</v>
      </c>
      <c r="BH97" s="49">
        <f>AB97-'Total Plan 1'!AB107</f>
        <v>0</v>
      </c>
      <c r="BI97" s="49">
        <f>AC97-'Total Plan 1'!AC107</f>
        <v>0</v>
      </c>
      <c r="BJ97" s="49">
        <f>AD97-'Total Plan 1'!AD107</f>
        <v>0</v>
      </c>
      <c r="BK97" s="49">
        <f>AE97-'Total Plan 1'!AE107</f>
        <v>0</v>
      </c>
    </row>
    <row r="98" spans="1:63">
      <c r="A98" s="17">
        <v>56</v>
      </c>
      <c r="B98" s="18">
        <f>'[1]GMRTA Life+TPD'!C98</f>
        <v>4.76</v>
      </c>
      <c r="C98" s="18">
        <f>'[1]GMRTA Life+TPD'!D98</f>
        <v>9.57</v>
      </c>
      <c r="D98" s="18">
        <f>'[1]GMRTA Life+TPD'!E98</f>
        <v>14.8</v>
      </c>
      <c r="E98" s="18">
        <f>'[1]GMRTA Life+TPD'!F98</f>
        <v>15.76</v>
      </c>
      <c r="F98" s="18">
        <f>'[1]GMRTA Life+TPD'!G98</f>
        <v>20.53</v>
      </c>
      <c r="G98" s="18">
        <f>'[1]GMRTA Life+TPD'!H98</f>
        <v>25.71</v>
      </c>
      <c r="H98" s="18">
        <f>'[1]GMRTA Life+TPD'!I98</f>
        <v>29.12</v>
      </c>
      <c r="I98" s="18">
        <f>'[1]GMRTA Life+TPD'!J98</f>
        <v>34.840000000000003</v>
      </c>
      <c r="J98" s="18">
        <f>'[1]GMRTA Life+TPD'!K98</f>
        <v>41.07</v>
      </c>
      <c r="K98" s="18">
        <f>'[1]GMRTA Life+TPD'!L98</f>
        <v>47.89</v>
      </c>
      <c r="L98" s="18">
        <f>'[1]GMRTA Life+TPD'!M98</f>
        <v>55.36</v>
      </c>
      <c r="M98" s="18">
        <f>'[1]GMRTA Life+TPD'!N98</f>
        <v>63.56</v>
      </c>
      <c r="N98" s="18">
        <f>'[1]GMRTA Life+TPD'!O98</f>
        <v>72.56</v>
      </c>
      <c r="O98" s="18">
        <f>'[1]GMRTA Life+TPD'!P98</f>
        <v>82.48</v>
      </c>
      <c r="P98" s="18">
        <f>'[1]GMRTA Life+TPD'!Q98</f>
        <v>0</v>
      </c>
      <c r="Q98" s="18">
        <f>'[1]GMRTA Life+TPD'!R98</f>
        <v>0</v>
      </c>
      <c r="R98" s="18">
        <f>'[1]GMRTA Life+TPD'!S98</f>
        <v>0</v>
      </c>
      <c r="S98" s="18">
        <f>'[1]GMRTA Life+TPD'!T98</f>
        <v>0</v>
      </c>
      <c r="T98" s="18">
        <f>'[1]GMRTA Life+TPD'!U98</f>
        <v>0</v>
      </c>
      <c r="U98" s="18">
        <f>'[1]GMRTA Life+TPD'!V98</f>
        <v>0</v>
      </c>
      <c r="V98" s="18">
        <f>'[1]GMRTA Life+TPD'!W98</f>
        <v>0</v>
      </c>
      <c r="W98" s="18">
        <f>'[1]GMRTA Life+TPD'!X98</f>
        <v>0</v>
      </c>
      <c r="X98" s="18">
        <f>'[1]GMRTA Life+TPD'!Y98</f>
        <v>0</v>
      </c>
      <c r="Y98" s="18">
        <f>'[1]GMRTA Life+TPD'!Z98</f>
        <v>0</v>
      </c>
      <c r="Z98" s="18">
        <f>'[1]GMRTA Life+TPD'!AA98</f>
        <v>0</v>
      </c>
      <c r="AA98" s="18">
        <f>'[1]GMRTA Life+TPD'!AB98</f>
        <v>0</v>
      </c>
      <c r="AB98" s="18">
        <f>'[1]GMRTA Life+TPD'!AC98</f>
        <v>0</v>
      </c>
      <c r="AC98" s="18">
        <f>'[1]GMRTA Life+TPD'!AD98</f>
        <v>0</v>
      </c>
      <c r="AD98" s="18">
        <f>'[1]GMRTA Life+TPD'!AE98</f>
        <v>0</v>
      </c>
      <c r="AE98" s="18">
        <f>'[1]GMRTA Life+TPD'!AF98</f>
        <v>0</v>
      </c>
      <c r="AG98" s="17">
        <v>56</v>
      </c>
      <c r="AH98" s="47">
        <f>B98-'Total Plan 1'!B108</f>
        <v>0</v>
      </c>
      <c r="AI98" s="47">
        <f>C98-'Total Plan 1'!C108</f>
        <v>0</v>
      </c>
      <c r="AJ98" s="47">
        <f>D98-'Total Plan 1'!D108</f>
        <v>0</v>
      </c>
      <c r="AK98" s="47">
        <f>E98-'Total Plan 1'!E108</f>
        <v>0</v>
      </c>
      <c r="AL98" s="47">
        <f>F98-'Total Plan 1'!F108</f>
        <v>0</v>
      </c>
      <c r="AM98" s="47">
        <f>G98-'Total Plan 1'!G108</f>
        <v>0</v>
      </c>
      <c r="AN98" s="47">
        <f>H98-'Total Plan 1'!H108</f>
        <v>0</v>
      </c>
      <c r="AO98" s="47">
        <f>I98-'Total Plan 1'!I108</f>
        <v>0</v>
      </c>
      <c r="AP98" s="47">
        <f>J98-'Total Plan 1'!J108</f>
        <v>0</v>
      </c>
      <c r="AQ98" s="47">
        <f>K98-'Total Plan 1'!K108</f>
        <v>0</v>
      </c>
      <c r="AR98" s="47">
        <f>L98-'Total Plan 1'!L108</f>
        <v>0</v>
      </c>
      <c r="AS98" s="47">
        <f>M98-'Total Plan 1'!M108</f>
        <v>0</v>
      </c>
      <c r="AT98" s="47">
        <f>N98-'Total Plan 1'!N108</f>
        <v>0</v>
      </c>
      <c r="AU98" s="47">
        <f>O98-'Total Plan 1'!O108</f>
        <v>0</v>
      </c>
      <c r="AV98" s="47">
        <f>P98-'Total Plan 1'!P108</f>
        <v>0</v>
      </c>
      <c r="AW98" s="47">
        <f>Q98-'Total Plan 1'!Q108</f>
        <v>0</v>
      </c>
      <c r="AX98" s="47">
        <f>R98-'Total Plan 1'!R108</f>
        <v>0</v>
      </c>
      <c r="AY98" s="47">
        <f>S98-'Total Plan 1'!S108</f>
        <v>0</v>
      </c>
      <c r="AZ98" s="47">
        <f>T98-'Total Plan 1'!T108</f>
        <v>0</v>
      </c>
      <c r="BA98" s="47">
        <f>U98-'Total Plan 1'!U108</f>
        <v>0</v>
      </c>
      <c r="BB98" s="47">
        <f>V98-'Total Plan 1'!V108</f>
        <v>0</v>
      </c>
      <c r="BC98" s="47">
        <f>W98-'Total Plan 1'!W108</f>
        <v>0</v>
      </c>
      <c r="BD98" s="47">
        <f>X98-'Total Plan 1'!X108</f>
        <v>0</v>
      </c>
      <c r="BE98" s="47">
        <f>Y98-'Total Plan 1'!Y108</f>
        <v>0</v>
      </c>
      <c r="BF98" s="47">
        <f>Z98-'Total Plan 1'!Z108</f>
        <v>0</v>
      </c>
      <c r="BG98" s="47">
        <f>AA98-'Total Plan 1'!AA108</f>
        <v>0</v>
      </c>
      <c r="BH98" s="47">
        <f>AB98-'Total Plan 1'!AB108</f>
        <v>0</v>
      </c>
      <c r="BI98" s="47">
        <f>AC98-'Total Plan 1'!AC108</f>
        <v>0</v>
      </c>
      <c r="BJ98" s="47">
        <f>AD98-'Total Plan 1'!AD108</f>
        <v>0</v>
      </c>
      <c r="BK98" s="47">
        <f>AE98-'Total Plan 1'!AE108</f>
        <v>0</v>
      </c>
    </row>
    <row r="99" spans="1:63">
      <c r="A99" s="19">
        <v>57</v>
      </c>
      <c r="B99" s="20">
        <f>'[1]GMRTA Life+TPD'!C99</f>
        <v>5.28</v>
      </c>
      <c r="C99" s="20">
        <f>'[1]GMRTA Life+TPD'!D99</f>
        <v>10.61</v>
      </c>
      <c r="D99" s="20">
        <f>'[1]GMRTA Life+TPD'!E99</f>
        <v>16.420000000000002</v>
      </c>
      <c r="E99" s="20">
        <f>'[1]GMRTA Life+TPD'!F99</f>
        <v>17.489999999999998</v>
      </c>
      <c r="F99" s="20">
        <f>'[1]GMRTA Life+TPD'!G99</f>
        <v>22.78</v>
      </c>
      <c r="G99" s="20">
        <f>'[1]GMRTA Life+TPD'!H99</f>
        <v>28.55</v>
      </c>
      <c r="H99" s="20">
        <f>'[1]GMRTA Life+TPD'!I99</f>
        <v>32.35</v>
      </c>
      <c r="I99" s="20">
        <f>'[1]GMRTA Life+TPD'!J99</f>
        <v>38.72</v>
      </c>
      <c r="J99" s="20">
        <f>'[1]GMRTA Life+TPD'!K99</f>
        <v>45.69</v>
      </c>
      <c r="K99" s="20">
        <f>'[1]GMRTA Life+TPD'!L99</f>
        <v>53.33</v>
      </c>
      <c r="L99" s="20">
        <f>'[1]GMRTA Life+TPD'!M99</f>
        <v>61.71</v>
      </c>
      <c r="M99" s="20">
        <f>'[1]GMRTA Life+TPD'!N99</f>
        <v>70.930000000000007</v>
      </c>
      <c r="N99" s="20">
        <f>'[1]GMRTA Life+TPD'!O99</f>
        <v>81.08</v>
      </c>
      <c r="O99" s="20">
        <f>'[1]GMRTA Life+TPD'!P99</f>
        <v>0</v>
      </c>
      <c r="P99" s="20">
        <f>'[1]GMRTA Life+TPD'!Q99</f>
        <v>0</v>
      </c>
      <c r="Q99" s="20">
        <f>'[1]GMRTA Life+TPD'!R99</f>
        <v>0</v>
      </c>
      <c r="R99" s="20">
        <f>'[1]GMRTA Life+TPD'!S99</f>
        <v>0</v>
      </c>
      <c r="S99" s="20">
        <f>'[1]GMRTA Life+TPD'!T99</f>
        <v>0</v>
      </c>
      <c r="T99" s="20">
        <f>'[1]GMRTA Life+TPD'!U99</f>
        <v>0</v>
      </c>
      <c r="U99" s="20">
        <f>'[1]GMRTA Life+TPD'!V99</f>
        <v>0</v>
      </c>
      <c r="V99" s="20">
        <f>'[1]GMRTA Life+TPD'!W99</f>
        <v>0</v>
      </c>
      <c r="W99" s="20">
        <f>'[1]GMRTA Life+TPD'!X99</f>
        <v>0</v>
      </c>
      <c r="X99" s="20">
        <f>'[1]GMRTA Life+TPD'!Y99</f>
        <v>0</v>
      </c>
      <c r="Y99" s="20">
        <f>'[1]GMRTA Life+TPD'!Z99</f>
        <v>0</v>
      </c>
      <c r="Z99" s="20">
        <f>'[1]GMRTA Life+TPD'!AA99</f>
        <v>0</v>
      </c>
      <c r="AA99" s="20">
        <f>'[1]GMRTA Life+TPD'!AB99</f>
        <v>0</v>
      </c>
      <c r="AB99" s="20">
        <f>'[1]GMRTA Life+TPD'!AC99</f>
        <v>0</v>
      </c>
      <c r="AC99" s="20">
        <f>'[1]GMRTA Life+TPD'!AD99</f>
        <v>0</v>
      </c>
      <c r="AD99" s="20">
        <f>'[1]GMRTA Life+TPD'!AE99</f>
        <v>0</v>
      </c>
      <c r="AE99" s="20">
        <f>'[1]GMRTA Life+TPD'!AF99</f>
        <v>0</v>
      </c>
      <c r="AG99" s="19">
        <v>57</v>
      </c>
      <c r="AH99" s="48">
        <f>B99-'Total Plan 1'!B109</f>
        <v>0</v>
      </c>
      <c r="AI99" s="48">
        <f>C99-'Total Plan 1'!C109</f>
        <v>0</v>
      </c>
      <c r="AJ99" s="48">
        <f>D99-'Total Plan 1'!D109</f>
        <v>0</v>
      </c>
      <c r="AK99" s="48">
        <f>E99-'Total Plan 1'!E109</f>
        <v>0</v>
      </c>
      <c r="AL99" s="48">
        <f>F99-'Total Plan 1'!F109</f>
        <v>0</v>
      </c>
      <c r="AM99" s="48">
        <f>G99-'Total Plan 1'!G109</f>
        <v>0</v>
      </c>
      <c r="AN99" s="48">
        <f>H99-'Total Plan 1'!H109</f>
        <v>0</v>
      </c>
      <c r="AO99" s="48">
        <f>I99-'Total Plan 1'!I109</f>
        <v>0</v>
      </c>
      <c r="AP99" s="48">
        <f>J99-'Total Plan 1'!J109</f>
        <v>0</v>
      </c>
      <c r="AQ99" s="48">
        <f>K99-'Total Plan 1'!K109</f>
        <v>0</v>
      </c>
      <c r="AR99" s="48">
        <f>L99-'Total Plan 1'!L109</f>
        <v>0</v>
      </c>
      <c r="AS99" s="48">
        <f>M99-'Total Plan 1'!M109</f>
        <v>0</v>
      </c>
      <c r="AT99" s="48">
        <f>N99-'Total Plan 1'!N109</f>
        <v>0</v>
      </c>
      <c r="AU99" s="48">
        <f>O99-'Total Plan 1'!O109</f>
        <v>0</v>
      </c>
      <c r="AV99" s="48">
        <f>P99-'Total Plan 1'!P109</f>
        <v>0</v>
      </c>
      <c r="AW99" s="48">
        <f>Q99-'Total Plan 1'!Q109</f>
        <v>0</v>
      </c>
      <c r="AX99" s="48">
        <f>R99-'Total Plan 1'!R109</f>
        <v>0</v>
      </c>
      <c r="AY99" s="48">
        <f>S99-'Total Plan 1'!S109</f>
        <v>0</v>
      </c>
      <c r="AZ99" s="48">
        <f>T99-'Total Plan 1'!T109</f>
        <v>0</v>
      </c>
      <c r="BA99" s="48">
        <f>U99-'Total Plan 1'!U109</f>
        <v>0</v>
      </c>
      <c r="BB99" s="48">
        <f>V99-'Total Plan 1'!V109</f>
        <v>0</v>
      </c>
      <c r="BC99" s="48">
        <f>W99-'Total Plan 1'!W109</f>
        <v>0</v>
      </c>
      <c r="BD99" s="48">
        <f>X99-'Total Plan 1'!X109</f>
        <v>0</v>
      </c>
      <c r="BE99" s="48">
        <f>Y99-'Total Plan 1'!Y109</f>
        <v>0</v>
      </c>
      <c r="BF99" s="48">
        <f>Z99-'Total Plan 1'!Z109</f>
        <v>0</v>
      </c>
      <c r="BG99" s="48">
        <f>AA99-'Total Plan 1'!AA109</f>
        <v>0</v>
      </c>
      <c r="BH99" s="48">
        <f>AB99-'Total Plan 1'!AB109</f>
        <v>0</v>
      </c>
      <c r="BI99" s="48">
        <f>AC99-'Total Plan 1'!AC109</f>
        <v>0</v>
      </c>
      <c r="BJ99" s="48">
        <f>AD99-'Total Plan 1'!AD109</f>
        <v>0</v>
      </c>
      <c r="BK99" s="48">
        <f>AE99-'Total Plan 1'!AE109</f>
        <v>0</v>
      </c>
    </row>
    <row r="100" spans="1:63">
      <c r="A100" s="19">
        <v>58</v>
      </c>
      <c r="B100" s="20">
        <f>'[1]GMRTA Life+TPD'!C100</f>
        <v>5.86</v>
      </c>
      <c r="C100" s="20">
        <f>'[1]GMRTA Life+TPD'!D100</f>
        <v>11.78</v>
      </c>
      <c r="D100" s="20">
        <f>'[1]GMRTA Life+TPD'!E100</f>
        <v>18.23</v>
      </c>
      <c r="E100" s="20">
        <f>'[1]GMRTA Life+TPD'!F100</f>
        <v>19.43</v>
      </c>
      <c r="F100" s="20">
        <f>'[1]GMRTA Life+TPD'!G100</f>
        <v>25.32</v>
      </c>
      <c r="G100" s="20">
        <f>'[1]GMRTA Life+TPD'!H100</f>
        <v>31.74</v>
      </c>
      <c r="H100" s="20">
        <f>'[1]GMRTA Life+TPD'!I100</f>
        <v>35.99</v>
      </c>
      <c r="I100" s="20">
        <f>'[1]GMRTA Life+TPD'!J100</f>
        <v>43.12</v>
      </c>
      <c r="J100" s="20">
        <f>'[1]GMRTA Life+TPD'!K100</f>
        <v>50.93</v>
      </c>
      <c r="K100" s="20">
        <f>'[1]GMRTA Life+TPD'!L100</f>
        <v>59.51</v>
      </c>
      <c r="L100" s="20">
        <f>'[1]GMRTA Life+TPD'!M100</f>
        <v>68.95</v>
      </c>
      <c r="M100" s="20">
        <f>'[1]GMRTA Life+TPD'!N100</f>
        <v>79.349999999999994</v>
      </c>
      <c r="N100" s="20">
        <f>'[1]GMRTA Life+TPD'!O100</f>
        <v>0</v>
      </c>
      <c r="O100" s="20">
        <f>'[1]GMRTA Life+TPD'!P100</f>
        <v>0</v>
      </c>
      <c r="P100" s="20">
        <f>'[1]GMRTA Life+TPD'!Q100</f>
        <v>0</v>
      </c>
      <c r="Q100" s="20">
        <f>'[1]GMRTA Life+TPD'!R100</f>
        <v>0</v>
      </c>
      <c r="R100" s="20">
        <f>'[1]GMRTA Life+TPD'!S100</f>
        <v>0</v>
      </c>
      <c r="S100" s="20">
        <f>'[1]GMRTA Life+TPD'!T100</f>
        <v>0</v>
      </c>
      <c r="T100" s="20">
        <f>'[1]GMRTA Life+TPD'!U100</f>
        <v>0</v>
      </c>
      <c r="U100" s="20">
        <f>'[1]GMRTA Life+TPD'!V100</f>
        <v>0</v>
      </c>
      <c r="V100" s="20">
        <f>'[1]GMRTA Life+TPD'!W100</f>
        <v>0</v>
      </c>
      <c r="W100" s="20">
        <f>'[1]GMRTA Life+TPD'!X100</f>
        <v>0</v>
      </c>
      <c r="X100" s="20">
        <f>'[1]GMRTA Life+TPD'!Y100</f>
        <v>0</v>
      </c>
      <c r="Y100" s="20">
        <f>'[1]GMRTA Life+TPD'!Z100</f>
        <v>0</v>
      </c>
      <c r="Z100" s="20">
        <f>'[1]GMRTA Life+TPD'!AA100</f>
        <v>0</v>
      </c>
      <c r="AA100" s="20">
        <f>'[1]GMRTA Life+TPD'!AB100</f>
        <v>0</v>
      </c>
      <c r="AB100" s="20">
        <f>'[1]GMRTA Life+TPD'!AC100</f>
        <v>0</v>
      </c>
      <c r="AC100" s="20">
        <f>'[1]GMRTA Life+TPD'!AD100</f>
        <v>0</v>
      </c>
      <c r="AD100" s="20">
        <f>'[1]GMRTA Life+TPD'!AE100</f>
        <v>0</v>
      </c>
      <c r="AE100" s="20">
        <f>'[1]GMRTA Life+TPD'!AF100</f>
        <v>0</v>
      </c>
      <c r="AG100" s="19">
        <v>58</v>
      </c>
      <c r="AH100" s="48">
        <f>B100-'Total Plan 1'!B110</f>
        <v>0</v>
      </c>
      <c r="AI100" s="48">
        <f>C100-'Total Plan 1'!C110</f>
        <v>0</v>
      </c>
      <c r="AJ100" s="48">
        <f>D100-'Total Plan 1'!D110</f>
        <v>0</v>
      </c>
      <c r="AK100" s="48">
        <f>E100-'Total Plan 1'!E110</f>
        <v>0</v>
      </c>
      <c r="AL100" s="48">
        <f>F100-'Total Plan 1'!F110</f>
        <v>0</v>
      </c>
      <c r="AM100" s="48">
        <f>G100-'Total Plan 1'!G110</f>
        <v>0</v>
      </c>
      <c r="AN100" s="48">
        <f>H100-'Total Plan 1'!H110</f>
        <v>0</v>
      </c>
      <c r="AO100" s="48">
        <f>I100-'Total Plan 1'!I110</f>
        <v>0</v>
      </c>
      <c r="AP100" s="48">
        <f>J100-'Total Plan 1'!J110</f>
        <v>0</v>
      </c>
      <c r="AQ100" s="48">
        <f>K100-'Total Plan 1'!K110</f>
        <v>0</v>
      </c>
      <c r="AR100" s="48">
        <f>L100-'Total Plan 1'!L110</f>
        <v>0</v>
      </c>
      <c r="AS100" s="48">
        <f>M100-'Total Plan 1'!M110</f>
        <v>0</v>
      </c>
      <c r="AT100" s="48">
        <f>N100-'Total Plan 1'!N110</f>
        <v>0</v>
      </c>
      <c r="AU100" s="48">
        <f>O100-'Total Plan 1'!O110</f>
        <v>0</v>
      </c>
      <c r="AV100" s="48">
        <f>P100-'Total Plan 1'!P110</f>
        <v>0</v>
      </c>
      <c r="AW100" s="48">
        <f>Q100-'Total Plan 1'!Q110</f>
        <v>0</v>
      </c>
      <c r="AX100" s="48">
        <f>R100-'Total Plan 1'!R110</f>
        <v>0</v>
      </c>
      <c r="AY100" s="48">
        <f>S100-'Total Plan 1'!S110</f>
        <v>0</v>
      </c>
      <c r="AZ100" s="48">
        <f>T100-'Total Plan 1'!T110</f>
        <v>0</v>
      </c>
      <c r="BA100" s="48">
        <f>U100-'Total Plan 1'!U110</f>
        <v>0</v>
      </c>
      <c r="BB100" s="48">
        <f>V100-'Total Plan 1'!V110</f>
        <v>0</v>
      </c>
      <c r="BC100" s="48">
        <f>W100-'Total Plan 1'!W110</f>
        <v>0</v>
      </c>
      <c r="BD100" s="48">
        <f>X100-'Total Plan 1'!X110</f>
        <v>0</v>
      </c>
      <c r="BE100" s="48">
        <f>Y100-'Total Plan 1'!Y110</f>
        <v>0</v>
      </c>
      <c r="BF100" s="48">
        <f>Z100-'Total Plan 1'!Z110</f>
        <v>0</v>
      </c>
      <c r="BG100" s="48">
        <f>AA100-'Total Plan 1'!AA110</f>
        <v>0</v>
      </c>
      <c r="BH100" s="48">
        <f>AB100-'Total Plan 1'!AB110</f>
        <v>0</v>
      </c>
      <c r="BI100" s="48">
        <f>AC100-'Total Plan 1'!AC110</f>
        <v>0</v>
      </c>
      <c r="BJ100" s="48">
        <f>AD100-'Total Plan 1'!AD110</f>
        <v>0</v>
      </c>
      <c r="BK100" s="48">
        <f>AE100-'Total Plan 1'!AE110</f>
        <v>0</v>
      </c>
    </row>
    <row r="101" spans="1:63">
      <c r="A101" s="19">
        <v>59</v>
      </c>
      <c r="B101" s="20">
        <f>'[1]GMRTA Life+TPD'!C101</f>
        <v>6.51</v>
      </c>
      <c r="C101" s="20">
        <f>'[1]GMRTA Life+TPD'!D101</f>
        <v>13.1</v>
      </c>
      <c r="D101" s="20">
        <f>'[1]GMRTA Life+TPD'!E101</f>
        <v>20.27</v>
      </c>
      <c r="E101" s="20">
        <f>'[1]GMRTA Life+TPD'!F101</f>
        <v>21.61</v>
      </c>
      <c r="F101" s="20">
        <f>'[1]GMRTA Life+TPD'!G101</f>
        <v>28.18</v>
      </c>
      <c r="G101" s="20">
        <f>'[1]GMRTA Life+TPD'!H101</f>
        <v>35.36</v>
      </c>
      <c r="H101" s="20">
        <f>'[1]GMRTA Life+TPD'!I101</f>
        <v>40.130000000000003</v>
      </c>
      <c r="I101" s="20">
        <f>'[1]GMRTA Life+TPD'!J101</f>
        <v>48.13</v>
      </c>
      <c r="J101" s="20">
        <f>'[1]GMRTA Life+TPD'!K101</f>
        <v>56.91</v>
      </c>
      <c r="K101" s="20">
        <f>'[1]GMRTA Life+TPD'!L101</f>
        <v>66.59</v>
      </c>
      <c r="L101" s="20">
        <f>'[1]GMRTA Life+TPD'!M101</f>
        <v>77.239999999999995</v>
      </c>
      <c r="M101" s="20">
        <f>'[1]GMRTA Life+TPD'!N101</f>
        <v>0</v>
      </c>
      <c r="N101" s="20">
        <f>'[1]GMRTA Life+TPD'!O101</f>
        <v>0</v>
      </c>
      <c r="O101" s="20">
        <f>'[1]GMRTA Life+TPD'!P101</f>
        <v>0</v>
      </c>
      <c r="P101" s="20">
        <f>'[1]GMRTA Life+TPD'!Q101</f>
        <v>0</v>
      </c>
      <c r="Q101" s="20">
        <f>'[1]GMRTA Life+TPD'!R101</f>
        <v>0</v>
      </c>
      <c r="R101" s="20">
        <f>'[1]GMRTA Life+TPD'!S101</f>
        <v>0</v>
      </c>
      <c r="S101" s="20">
        <f>'[1]GMRTA Life+TPD'!T101</f>
        <v>0</v>
      </c>
      <c r="T101" s="20">
        <f>'[1]GMRTA Life+TPD'!U101</f>
        <v>0</v>
      </c>
      <c r="U101" s="20">
        <f>'[1]GMRTA Life+TPD'!V101</f>
        <v>0</v>
      </c>
      <c r="V101" s="20">
        <f>'[1]GMRTA Life+TPD'!W101</f>
        <v>0</v>
      </c>
      <c r="W101" s="20">
        <f>'[1]GMRTA Life+TPD'!X101</f>
        <v>0</v>
      </c>
      <c r="X101" s="20">
        <f>'[1]GMRTA Life+TPD'!Y101</f>
        <v>0</v>
      </c>
      <c r="Y101" s="20">
        <f>'[1]GMRTA Life+TPD'!Z101</f>
        <v>0</v>
      </c>
      <c r="Z101" s="20">
        <f>'[1]GMRTA Life+TPD'!AA101</f>
        <v>0</v>
      </c>
      <c r="AA101" s="20">
        <f>'[1]GMRTA Life+TPD'!AB101</f>
        <v>0</v>
      </c>
      <c r="AB101" s="20">
        <f>'[1]GMRTA Life+TPD'!AC101</f>
        <v>0</v>
      </c>
      <c r="AC101" s="20">
        <f>'[1]GMRTA Life+TPD'!AD101</f>
        <v>0</v>
      </c>
      <c r="AD101" s="20">
        <f>'[1]GMRTA Life+TPD'!AE101</f>
        <v>0</v>
      </c>
      <c r="AE101" s="20">
        <f>'[1]GMRTA Life+TPD'!AF101</f>
        <v>0</v>
      </c>
      <c r="AG101" s="19">
        <v>59</v>
      </c>
      <c r="AH101" s="48">
        <f>B101-'Total Plan 1'!B111</f>
        <v>0</v>
      </c>
      <c r="AI101" s="48">
        <f>C101-'Total Plan 1'!C111</f>
        <v>0</v>
      </c>
      <c r="AJ101" s="48">
        <f>D101-'Total Plan 1'!D111</f>
        <v>0</v>
      </c>
      <c r="AK101" s="48">
        <f>E101-'Total Plan 1'!E111</f>
        <v>0</v>
      </c>
      <c r="AL101" s="48">
        <f>F101-'Total Plan 1'!F111</f>
        <v>0</v>
      </c>
      <c r="AM101" s="48">
        <f>G101-'Total Plan 1'!G111</f>
        <v>0</v>
      </c>
      <c r="AN101" s="48">
        <f>H101-'Total Plan 1'!H111</f>
        <v>0</v>
      </c>
      <c r="AO101" s="48">
        <f>I101-'Total Plan 1'!I111</f>
        <v>0</v>
      </c>
      <c r="AP101" s="48">
        <f>J101-'Total Plan 1'!J111</f>
        <v>0</v>
      </c>
      <c r="AQ101" s="48">
        <f>K101-'Total Plan 1'!K111</f>
        <v>0</v>
      </c>
      <c r="AR101" s="48">
        <f>L101-'Total Plan 1'!L111</f>
        <v>0</v>
      </c>
      <c r="AS101" s="48">
        <f>M101-'Total Plan 1'!M111</f>
        <v>0</v>
      </c>
      <c r="AT101" s="48">
        <f>N101-'Total Plan 1'!N111</f>
        <v>0</v>
      </c>
      <c r="AU101" s="48">
        <f>O101-'Total Plan 1'!O111</f>
        <v>0</v>
      </c>
      <c r="AV101" s="48">
        <f>P101-'Total Plan 1'!P111</f>
        <v>0</v>
      </c>
      <c r="AW101" s="48">
        <f>Q101-'Total Plan 1'!Q111</f>
        <v>0</v>
      </c>
      <c r="AX101" s="48">
        <f>R101-'Total Plan 1'!R111</f>
        <v>0</v>
      </c>
      <c r="AY101" s="48">
        <f>S101-'Total Plan 1'!S111</f>
        <v>0</v>
      </c>
      <c r="AZ101" s="48">
        <f>T101-'Total Plan 1'!T111</f>
        <v>0</v>
      </c>
      <c r="BA101" s="48">
        <f>U101-'Total Plan 1'!U111</f>
        <v>0</v>
      </c>
      <c r="BB101" s="48">
        <f>V101-'Total Plan 1'!V111</f>
        <v>0</v>
      </c>
      <c r="BC101" s="48">
        <f>W101-'Total Plan 1'!W111</f>
        <v>0</v>
      </c>
      <c r="BD101" s="48">
        <f>X101-'Total Plan 1'!X111</f>
        <v>0</v>
      </c>
      <c r="BE101" s="48">
        <f>Y101-'Total Plan 1'!Y111</f>
        <v>0</v>
      </c>
      <c r="BF101" s="48">
        <f>Z101-'Total Plan 1'!Z111</f>
        <v>0</v>
      </c>
      <c r="BG101" s="48">
        <f>AA101-'Total Plan 1'!AA111</f>
        <v>0</v>
      </c>
      <c r="BH101" s="48">
        <f>AB101-'Total Plan 1'!AB111</f>
        <v>0</v>
      </c>
      <c r="BI101" s="48">
        <f>AC101-'Total Plan 1'!AC111</f>
        <v>0</v>
      </c>
      <c r="BJ101" s="48">
        <f>AD101-'Total Plan 1'!AD111</f>
        <v>0</v>
      </c>
      <c r="BK101" s="48">
        <f>AE101-'Total Plan 1'!AE111</f>
        <v>0</v>
      </c>
    </row>
    <row r="102" spans="1:63">
      <c r="A102" s="21">
        <v>60</v>
      </c>
      <c r="B102" s="22">
        <f>'[1]GMRTA Life+TPD'!C102</f>
        <v>7.25</v>
      </c>
      <c r="C102" s="22">
        <f>'[1]GMRTA Life+TPD'!D102</f>
        <v>14.58</v>
      </c>
      <c r="D102" s="22">
        <f>'[1]GMRTA Life+TPD'!E102</f>
        <v>22.58</v>
      </c>
      <c r="E102" s="22">
        <f>'[1]GMRTA Life+TPD'!F102</f>
        <v>24.09</v>
      </c>
      <c r="F102" s="22">
        <f>'[1]GMRTA Life+TPD'!G102</f>
        <v>31.43</v>
      </c>
      <c r="G102" s="22">
        <f>'[1]GMRTA Life+TPD'!H102</f>
        <v>39.479999999999997</v>
      </c>
      <c r="H102" s="22">
        <f>'[1]GMRTA Life+TPD'!I102</f>
        <v>44.85</v>
      </c>
      <c r="I102" s="22">
        <f>'[1]GMRTA Life+TPD'!J102</f>
        <v>53.86</v>
      </c>
      <c r="J102" s="22">
        <f>'[1]GMRTA Life+TPD'!K102</f>
        <v>63.78</v>
      </c>
      <c r="K102" s="22">
        <f>'[1]GMRTA Life+TPD'!L102</f>
        <v>74.709999999999994</v>
      </c>
      <c r="L102" s="22">
        <f>'[1]GMRTA Life+TPD'!M102</f>
        <v>0</v>
      </c>
      <c r="M102" s="22">
        <f>'[1]GMRTA Life+TPD'!N102</f>
        <v>0</v>
      </c>
      <c r="N102" s="22">
        <f>'[1]GMRTA Life+TPD'!O102</f>
        <v>0</v>
      </c>
      <c r="O102" s="22">
        <f>'[1]GMRTA Life+TPD'!P102</f>
        <v>0</v>
      </c>
      <c r="P102" s="22">
        <f>'[1]GMRTA Life+TPD'!Q102</f>
        <v>0</v>
      </c>
      <c r="Q102" s="22">
        <f>'[1]GMRTA Life+TPD'!R102</f>
        <v>0</v>
      </c>
      <c r="R102" s="22">
        <f>'[1]GMRTA Life+TPD'!S102</f>
        <v>0</v>
      </c>
      <c r="S102" s="22">
        <f>'[1]GMRTA Life+TPD'!T102</f>
        <v>0</v>
      </c>
      <c r="T102" s="22">
        <f>'[1]GMRTA Life+TPD'!U102</f>
        <v>0</v>
      </c>
      <c r="U102" s="22">
        <f>'[1]GMRTA Life+TPD'!V102</f>
        <v>0</v>
      </c>
      <c r="V102" s="22">
        <f>'[1]GMRTA Life+TPD'!W102</f>
        <v>0</v>
      </c>
      <c r="W102" s="22">
        <f>'[1]GMRTA Life+TPD'!X102</f>
        <v>0</v>
      </c>
      <c r="X102" s="22">
        <f>'[1]GMRTA Life+TPD'!Y102</f>
        <v>0</v>
      </c>
      <c r="Y102" s="22">
        <f>'[1]GMRTA Life+TPD'!Z102</f>
        <v>0</v>
      </c>
      <c r="Z102" s="22">
        <f>'[1]GMRTA Life+TPD'!AA102</f>
        <v>0</v>
      </c>
      <c r="AA102" s="22">
        <f>'[1]GMRTA Life+TPD'!AB102</f>
        <v>0</v>
      </c>
      <c r="AB102" s="22">
        <f>'[1]GMRTA Life+TPD'!AC102</f>
        <v>0</v>
      </c>
      <c r="AC102" s="22">
        <f>'[1]GMRTA Life+TPD'!AD102</f>
        <v>0</v>
      </c>
      <c r="AD102" s="22">
        <f>'[1]GMRTA Life+TPD'!AE102</f>
        <v>0</v>
      </c>
      <c r="AE102" s="22">
        <f>'[1]GMRTA Life+TPD'!AF102</f>
        <v>0</v>
      </c>
      <c r="AG102" s="21">
        <v>60</v>
      </c>
      <c r="AH102" s="49">
        <f>B102-'Total Plan 1'!B112</f>
        <v>0</v>
      </c>
      <c r="AI102" s="49">
        <f>C102-'Total Plan 1'!C112</f>
        <v>0</v>
      </c>
      <c r="AJ102" s="49">
        <f>D102-'Total Plan 1'!D112</f>
        <v>0</v>
      </c>
      <c r="AK102" s="49">
        <f>E102-'Total Plan 1'!E112</f>
        <v>0</v>
      </c>
      <c r="AL102" s="49">
        <f>F102-'Total Plan 1'!F112</f>
        <v>0</v>
      </c>
      <c r="AM102" s="49">
        <f>G102-'Total Plan 1'!G112</f>
        <v>0</v>
      </c>
      <c r="AN102" s="49">
        <f>H102-'Total Plan 1'!H112</f>
        <v>0</v>
      </c>
      <c r="AO102" s="49">
        <f>I102-'Total Plan 1'!I112</f>
        <v>0</v>
      </c>
      <c r="AP102" s="49">
        <f>J102-'Total Plan 1'!J112</f>
        <v>0</v>
      </c>
      <c r="AQ102" s="49">
        <f>K102-'Total Plan 1'!K112</f>
        <v>0</v>
      </c>
      <c r="AR102" s="49">
        <f>L102-'Total Plan 1'!L112</f>
        <v>0</v>
      </c>
      <c r="AS102" s="49">
        <f>M102-'Total Plan 1'!M112</f>
        <v>0</v>
      </c>
      <c r="AT102" s="49">
        <f>N102-'Total Plan 1'!N112</f>
        <v>0</v>
      </c>
      <c r="AU102" s="49">
        <f>O102-'Total Plan 1'!O112</f>
        <v>0</v>
      </c>
      <c r="AV102" s="49">
        <f>P102-'Total Plan 1'!P112</f>
        <v>0</v>
      </c>
      <c r="AW102" s="49">
        <f>Q102-'Total Plan 1'!Q112</f>
        <v>0</v>
      </c>
      <c r="AX102" s="49">
        <f>R102-'Total Plan 1'!R112</f>
        <v>0</v>
      </c>
      <c r="AY102" s="49">
        <f>S102-'Total Plan 1'!S112</f>
        <v>0</v>
      </c>
      <c r="AZ102" s="49">
        <f>T102-'Total Plan 1'!T112</f>
        <v>0</v>
      </c>
      <c r="BA102" s="49">
        <f>U102-'Total Plan 1'!U112</f>
        <v>0</v>
      </c>
      <c r="BB102" s="49">
        <f>V102-'Total Plan 1'!V112</f>
        <v>0</v>
      </c>
      <c r="BC102" s="49">
        <f>W102-'Total Plan 1'!W112</f>
        <v>0</v>
      </c>
      <c r="BD102" s="49">
        <f>X102-'Total Plan 1'!X112</f>
        <v>0</v>
      </c>
      <c r="BE102" s="49">
        <f>Y102-'Total Plan 1'!Y112</f>
        <v>0</v>
      </c>
      <c r="BF102" s="49">
        <f>Z102-'Total Plan 1'!Z112</f>
        <v>0</v>
      </c>
      <c r="BG102" s="49">
        <f>AA102-'Total Plan 1'!AA112</f>
        <v>0</v>
      </c>
      <c r="BH102" s="49">
        <f>AB102-'Total Plan 1'!AB112</f>
        <v>0</v>
      </c>
      <c r="BI102" s="49">
        <f>AC102-'Total Plan 1'!AC112</f>
        <v>0</v>
      </c>
      <c r="BJ102" s="49">
        <f>AD102-'Total Plan 1'!AD112</f>
        <v>0</v>
      </c>
      <c r="BK102" s="49">
        <f>AE102-'Total Plan 1'!AE112</f>
        <v>0</v>
      </c>
    </row>
    <row r="103" spans="1:63">
      <c r="A103" s="17">
        <v>61</v>
      </c>
      <c r="B103" s="18">
        <f>'[1]GMRTA Life+TPD'!C103</f>
        <v>8.08</v>
      </c>
      <c r="C103" s="18">
        <f>'[1]GMRTA Life+TPD'!D103</f>
        <v>16.27</v>
      </c>
      <c r="D103" s="18">
        <f>'[1]GMRTA Life+TPD'!E103</f>
        <v>25.21</v>
      </c>
      <c r="E103" s="18">
        <f>'[1]GMRTA Life+TPD'!F103</f>
        <v>26.92</v>
      </c>
      <c r="F103" s="18">
        <f>'[1]GMRTA Life+TPD'!G103</f>
        <v>35.159999999999997</v>
      </c>
      <c r="G103" s="18">
        <f>'[1]GMRTA Life+TPD'!H103</f>
        <v>44.21</v>
      </c>
      <c r="H103" s="18">
        <f>'[1]GMRTA Life+TPD'!I103</f>
        <v>50.29</v>
      </c>
      <c r="I103" s="18">
        <f>'[1]GMRTA Life+TPD'!J103</f>
        <v>60.47</v>
      </c>
      <c r="J103" s="18">
        <f>'[1]GMRTA Life+TPD'!K103</f>
        <v>71.7</v>
      </c>
      <c r="K103" s="18">
        <f>'[1]GMRTA Life+TPD'!L103</f>
        <v>0</v>
      </c>
      <c r="L103" s="18">
        <f>'[1]GMRTA Life+TPD'!M103</f>
        <v>0</v>
      </c>
      <c r="M103" s="18">
        <f>'[1]GMRTA Life+TPD'!N103</f>
        <v>0</v>
      </c>
      <c r="N103" s="18">
        <f>'[1]GMRTA Life+TPD'!O103</f>
        <v>0</v>
      </c>
      <c r="O103" s="18">
        <f>'[1]GMRTA Life+TPD'!P103</f>
        <v>0</v>
      </c>
      <c r="P103" s="18">
        <f>'[1]GMRTA Life+TPD'!Q103</f>
        <v>0</v>
      </c>
      <c r="Q103" s="18">
        <f>'[1]GMRTA Life+TPD'!R103</f>
        <v>0</v>
      </c>
      <c r="R103" s="18">
        <f>'[1]GMRTA Life+TPD'!S103</f>
        <v>0</v>
      </c>
      <c r="S103" s="18">
        <f>'[1]GMRTA Life+TPD'!T103</f>
        <v>0</v>
      </c>
      <c r="T103" s="18">
        <f>'[1]GMRTA Life+TPD'!U103</f>
        <v>0</v>
      </c>
      <c r="U103" s="18">
        <f>'[1]GMRTA Life+TPD'!V103</f>
        <v>0</v>
      </c>
      <c r="V103" s="18">
        <f>'[1]GMRTA Life+TPD'!W103</f>
        <v>0</v>
      </c>
      <c r="W103" s="18">
        <f>'[1]GMRTA Life+TPD'!X103</f>
        <v>0</v>
      </c>
      <c r="X103" s="18">
        <f>'[1]GMRTA Life+TPD'!Y103</f>
        <v>0</v>
      </c>
      <c r="Y103" s="18">
        <f>'[1]GMRTA Life+TPD'!Z103</f>
        <v>0</v>
      </c>
      <c r="Z103" s="18">
        <f>'[1]GMRTA Life+TPD'!AA103</f>
        <v>0</v>
      </c>
      <c r="AA103" s="18">
        <f>'[1]GMRTA Life+TPD'!AB103</f>
        <v>0</v>
      </c>
      <c r="AB103" s="18">
        <f>'[1]GMRTA Life+TPD'!AC103</f>
        <v>0</v>
      </c>
      <c r="AC103" s="18">
        <f>'[1]GMRTA Life+TPD'!AD103</f>
        <v>0</v>
      </c>
      <c r="AD103" s="18">
        <f>'[1]GMRTA Life+TPD'!AE103</f>
        <v>0</v>
      </c>
      <c r="AE103" s="18">
        <f>'[1]GMRTA Life+TPD'!AF103</f>
        <v>0</v>
      </c>
      <c r="AG103" s="17">
        <v>61</v>
      </c>
      <c r="AH103" s="47">
        <f>B103-'Total Plan 1'!B113</f>
        <v>0</v>
      </c>
      <c r="AI103" s="47">
        <f>C103-'Total Plan 1'!C113</f>
        <v>0</v>
      </c>
      <c r="AJ103" s="47">
        <f>D103-'Total Plan 1'!D113</f>
        <v>0</v>
      </c>
      <c r="AK103" s="47">
        <f>E103-'Total Plan 1'!E113</f>
        <v>0</v>
      </c>
      <c r="AL103" s="47">
        <f>F103-'Total Plan 1'!F113</f>
        <v>0</v>
      </c>
      <c r="AM103" s="47">
        <f>G103-'Total Plan 1'!G113</f>
        <v>0</v>
      </c>
      <c r="AN103" s="47">
        <f>H103-'Total Plan 1'!H113</f>
        <v>0</v>
      </c>
      <c r="AO103" s="47">
        <f>I103-'Total Plan 1'!I113</f>
        <v>0</v>
      </c>
      <c r="AP103" s="47">
        <f>J103-'Total Plan 1'!J113</f>
        <v>0</v>
      </c>
      <c r="AQ103" s="47">
        <f>K103-'Total Plan 1'!K113</f>
        <v>0</v>
      </c>
      <c r="AR103" s="47">
        <f>L103-'Total Plan 1'!L113</f>
        <v>0</v>
      </c>
      <c r="AS103" s="47">
        <f>M103-'Total Plan 1'!M113</f>
        <v>0</v>
      </c>
      <c r="AT103" s="47">
        <f>N103-'Total Plan 1'!N113</f>
        <v>0</v>
      </c>
      <c r="AU103" s="47">
        <f>O103-'Total Plan 1'!O113</f>
        <v>0</v>
      </c>
      <c r="AV103" s="47">
        <f>P103-'Total Plan 1'!P113</f>
        <v>0</v>
      </c>
      <c r="AW103" s="47">
        <f>Q103-'Total Plan 1'!Q113</f>
        <v>0</v>
      </c>
      <c r="AX103" s="47">
        <f>R103-'Total Plan 1'!R113</f>
        <v>0</v>
      </c>
      <c r="AY103" s="47">
        <f>S103-'Total Plan 1'!S113</f>
        <v>0</v>
      </c>
      <c r="AZ103" s="47">
        <f>T103-'Total Plan 1'!T113</f>
        <v>0</v>
      </c>
      <c r="BA103" s="47">
        <f>U103-'Total Plan 1'!U113</f>
        <v>0</v>
      </c>
      <c r="BB103" s="47">
        <f>V103-'Total Plan 1'!V113</f>
        <v>0</v>
      </c>
      <c r="BC103" s="47">
        <f>W103-'Total Plan 1'!W113</f>
        <v>0</v>
      </c>
      <c r="BD103" s="47">
        <f>X103-'Total Plan 1'!X113</f>
        <v>0</v>
      </c>
      <c r="BE103" s="47">
        <f>Y103-'Total Plan 1'!Y113</f>
        <v>0</v>
      </c>
      <c r="BF103" s="47">
        <f>Z103-'Total Plan 1'!Z113</f>
        <v>0</v>
      </c>
      <c r="BG103" s="47">
        <f>AA103-'Total Plan 1'!AA113</f>
        <v>0</v>
      </c>
      <c r="BH103" s="47">
        <f>AB103-'Total Plan 1'!AB113</f>
        <v>0</v>
      </c>
      <c r="BI103" s="47">
        <f>AC103-'Total Plan 1'!AC113</f>
        <v>0</v>
      </c>
      <c r="BJ103" s="47">
        <f>AD103-'Total Plan 1'!AD113</f>
        <v>0</v>
      </c>
      <c r="BK103" s="47">
        <f>AE103-'Total Plan 1'!AE113</f>
        <v>0</v>
      </c>
    </row>
    <row r="104" spans="1:63">
      <c r="A104" s="19">
        <v>62</v>
      </c>
      <c r="B104" s="20">
        <f>'[1]GMRTA Life+TPD'!C104</f>
        <v>9.0299999999999994</v>
      </c>
      <c r="C104" s="20">
        <f>'[1]GMRTA Life+TPD'!D104</f>
        <v>18.2</v>
      </c>
      <c r="D104" s="20">
        <f>'[1]GMRTA Life+TPD'!E104</f>
        <v>28.22</v>
      </c>
      <c r="E104" s="20">
        <f>'[1]GMRTA Life+TPD'!F104</f>
        <v>30.17</v>
      </c>
      <c r="F104" s="20">
        <f>'[1]GMRTA Life+TPD'!G104</f>
        <v>39.46</v>
      </c>
      <c r="G104" s="20">
        <f>'[1]GMRTA Life+TPD'!H104</f>
        <v>49.68</v>
      </c>
      <c r="H104" s="20">
        <f>'[1]GMRTA Life+TPD'!I104</f>
        <v>56.58</v>
      </c>
      <c r="I104" s="20">
        <f>'[1]GMRTA Life+TPD'!J104</f>
        <v>68.12</v>
      </c>
      <c r="J104" s="20">
        <f>'[1]GMRTA Life+TPD'!K104</f>
        <v>0</v>
      </c>
      <c r="K104" s="20">
        <f>'[1]GMRTA Life+TPD'!L104</f>
        <v>0</v>
      </c>
      <c r="L104" s="20">
        <f>'[1]GMRTA Life+TPD'!M104</f>
        <v>0</v>
      </c>
      <c r="M104" s="20">
        <f>'[1]GMRTA Life+TPD'!N104</f>
        <v>0</v>
      </c>
      <c r="N104" s="20">
        <f>'[1]GMRTA Life+TPD'!O104</f>
        <v>0</v>
      </c>
      <c r="O104" s="20">
        <f>'[1]GMRTA Life+TPD'!P104</f>
        <v>0</v>
      </c>
      <c r="P104" s="20">
        <f>'[1]GMRTA Life+TPD'!Q104</f>
        <v>0</v>
      </c>
      <c r="Q104" s="20">
        <f>'[1]GMRTA Life+TPD'!R104</f>
        <v>0</v>
      </c>
      <c r="R104" s="20">
        <f>'[1]GMRTA Life+TPD'!S104</f>
        <v>0</v>
      </c>
      <c r="S104" s="20">
        <f>'[1]GMRTA Life+TPD'!T104</f>
        <v>0</v>
      </c>
      <c r="T104" s="20">
        <f>'[1]GMRTA Life+TPD'!U104</f>
        <v>0</v>
      </c>
      <c r="U104" s="20">
        <f>'[1]GMRTA Life+TPD'!V104</f>
        <v>0</v>
      </c>
      <c r="V104" s="20">
        <f>'[1]GMRTA Life+TPD'!W104</f>
        <v>0</v>
      </c>
      <c r="W104" s="20">
        <f>'[1]GMRTA Life+TPD'!X104</f>
        <v>0</v>
      </c>
      <c r="X104" s="20">
        <f>'[1]GMRTA Life+TPD'!Y104</f>
        <v>0</v>
      </c>
      <c r="Y104" s="20">
        <f>'[1]GMRTA Life+TPD'!Z104</f>
        <v>0</v>
      </c>
      <c r="Z104" s="20">
        <f>'[1]GMRTA Life+TPD'!AA104</f>
        <v>0</v>
      </c>
      <c r="AA104" s="20">
        <f>'[1]GMRTA Life+TPD'!AB104</f>
        <v>0</v>
      </c>
      <c r="AB104" s="20">
        <f>'[1]GMRTA Life+TPD'!AC104</f>
        <v>0</v>
      </c>
      <c r="AC104" s="20">
        <f>'[1]GMRTA Life+TPD'!AD104</f>
        <v>0</v>
      </c>
      <c r="AD104" s="20">
        <f>'[1]GMRTA Life+TPD'!AE104</f>
        <v>0</v>
      </c>
      <c r="AE104" s="20">
        <f>'[1]GMRTA Life+TPD'!AF104</f>
        <v>0</v>
      </c>
      <c r="AG104" s="19">
        <v>62</v>
      </c>
      <c r="AH104" s="48">
        <f>B104-'Total Plan 1'!B114</f>
        <v>0</v>
      </c>
      <c r="AI104" s="48">
        <f>C104-'Total Plan 1'!C114</f>
        <v>0</v>
      </c>
      <c r="AJ104" s="48">
        <f>D104-'Total Plan 1'!D114</f>
        <v>0</v>
      </c>
      <c r="AK104" s="48">
        <f>E104-'Total Plan 1'!E114</f>
        <v>0</v>
      </c>
      <c r="AL104" s="48">
        <f>F104-'Total Plan 1'!F114</f>
        <v>0</v>
      </c>
      <c r="AM104" s="48">
        <f>G104-'Total Plan 1'!G114</f>
        <v>0</v>
      </c>
      <c r="AN104" s="48">
        <f>H104-'Total Plan 1'!H114</f>
        <v>0</v>
      </c>
      <c r="AO104" s="48">
        <f>I104-'Total Plan 1'!I114</f>
        <v>0</v>
      </c>
      <c r="AP104" s="48">
        <f>J104-'Total Plan 1'!J114</f>
        <v>0</v>
      </c>
      <c r="AQ104" s="48">
        <f>K104-'Total Plan 1'!K114</f>
        <v>0</v>
      </c>
      <c r="AR104" s="48">
        <f>L104-'Total Plan 1'!L114</f>
        <v>0</v>
      </c>
      <c r="AS104" s="48">
        <f>M104-'Total Plan 1'!M114</f>
        <v>0</v>
      </c>
      <c r="AT104" s="48">
        <f>N104-'Total Plan 1'!N114</f>
        <v>0</v>
      </c>
      <c r="AU104" s="48">
        <f>O104-'Total Plan 1'!O114</f>
        <v>0</v>
      </c>
      <c r="AV104" s="48">
        <f>P104-'Total Plan 1'!P114</f>
        <v>0</v>
      </c>
      <c r="AW104" s="48">
        <f>Q104-'Total Plan 1'!Q114</f>
        <v>0</v>
      </c>
      <c r="AX104" s="48">
        <f>R104-'Total Plan 1'!R114</f>
        <v>0</v>
      </c>
      <c r="AY104" s="48">
        <f>S104-'Total Plan 1'!S114</f>
        <v>0</v>
      </c>
      <c r="AZ104" s="48">
        <f>T104-'Total Plan 1'!T114</f>
        <v>0</v>
      </c>
      <c r="BA104" s="48">
        <f>U104-'Total Plan 1'!U114</f>
        <v>0</v>
      </c>
      <c r="BB104" s="48">
        <f>V104-'Total Plan 1'!V114</f>
        <v>0</v>
      </c>
      <c r="BC104" s="48">
        <f>W104-'Total Plan 1'!W114</f>
        <v>0</v>
      </c>
      <c r="BD104" s="48">
        <f>X104-'Total Plan 1'!X114</f>
        <v>0</v>
      </c>
      <c r="BE104" s="48">
        <f>Y104-'Total Plan 1'!Y114</f>
        <v>0</v>
      </c>
      <c r="BF104" s="48">
        <f>Z104-'Total Plan 1'!Z114</f>
        <v>0</v>
      </c>
      <c r="BG104" s="48">
        <f>AA104-'Total Plan 1'!AA114</f>
        <v>0</v>
      </c>
      <c r="BH104" s="48">
        <f>AB104-'Total Plan 1'!AB114</f>
        <v>0</v>
      </c>
      <c r="BI104" s="48">
        <f>AC104-'Total Plan 1'!AC114</f>
        <v>0</v>
      </c>
      <c r="BJ104" s="48">
        <f>AD104-'Total Plan 1'!AD114</f>
        <v>0</v>
      </c>
      <c r="BK104" s="48">
        <f>AE104-'Total Plan 1'!AE114</f>
        <v>0</v>
      </c>
    </row>
    <row r="105" spans="1:63">
      <c r="A105" s="19">
        <v>63</v>
      </c>
      <c r="B105" s="20">
        <f>'[1]GMRTA Life+TPD'!C105</f>
        <v>10.130000000000001</v>
      </c>
      <c r="C105" s="20">
        <f>'[1]GMRTA Life+TPD'!D105</f>
        <v>20.43</v>
      </c>
      <c r="D105" s="20">
        <f>'[1]GMRTA Life+TPD'!E105</f>
        <v>31.72</v>
      </c>
      <c r="E105" s="20">
        <f>'[1]GMRTA Life+TPD'!F105</f>
        <v>33.94</v>
      </c>
      <c r="F105" s="20">
        <f>'[1]GMRTA Life+TPD'!G105</f>
        <v>44.45</v>
      </c>
      <c r="G105" s="20">
        <f>'[1]GMRTA Life+TPD'!H105</f>
        <v>56.04</v>
      </c>
      <c r="H105" s="20">
        <f>'[1]GMRTA Life+TPD'!I105</f>
        <v>63.91</v>
      </c>
      <c r="I105" s="20">
        <f>'[1]GMRTA Life+TPD'!J105</f>
        <v>0</v>
      </c>
      <c r="J105" s="20">
        <f>'[1]GMRTA Life+TPD'!K105</f>
        <v>0</v>
      </c>
      <c r="K105" s="20">
        <f>'[1]GMRTA Life+TPD'!L105</f>
        <v>0</v>
      </c>
      <c r="L105" s="20">
        <f>'[1]GMRTA Life+TPD'!M105</f>
        <v>0</v>
      </c>
      <c r="M105" s="20">
        <f>'[1]GMRTA Life+TPD'!N105</f>
        <v>0</v>
      </c>
      <c r="N105" s="20">
        <f>'[1]GMRTA Life+TPD'!O105</f>
        <v>0</v>
      </c>
      <c r="O105" s="20">
        <f>'[1]GMRTA Life+TPD'!P105</f>
        <v>0</v>
      </c>
      <c r="P105" s="20">
        <f>'[1]GMRTA Life+TPD'!Q105</f>
        <v>0</v>
      </c>
      <c r="Q105" s="20">
        <f>'[1]GMRTA Life+TPD'!R105</f>
        <v>0</v>
      </c>
      <c r="R105" s="20">
        <f>'[1]GMRTA Life+TPD'!S105</f>
        <v>0</v>
      </c>
      <c r="S105" s="20">
        <f>'[1]GMRTA Life+TPD'!T105</f>
        <v>0</v>
      </c>
      <c r="T105" s="20">
        <f>'[1]GMRTA Life+TPD'!U105</f>
        <v>0</v>
      </c>
      <c r="U105" s="20">
        <f>'[1]GMRTA Life+TPD'!V105</f>
        <v>0</v>
      </c>
      <c r="V105" s="20">
        <f>'[1]GMRTA Life+TPD'!W105</f>
        <v>0</v>
      </c>
      <c r="W105" s="20">
        <f>'[1]GMRTA Life+TPD'!X105</f>
        <v>0</v>
      </c>
      <c r="X105" s="20">
        <f>'[1]GMRTA Life+TPD'!Y105</f>
        <v>0</v>
      </c>
      <c r="Y105" s="20">
        <f>'[1]GMRTA Life+TPD'!Z105</f>
        <v>0</v>
      </c>
      <c r="Z105" s="20">
        <f>'[1]GMRTA Life+TPD'!AA105</f>
        <v>0</v>
      </c>
      <c r="AA105" s="20">
        <f>'[1]GMRTA Life+TPD'!AB105</f>
        <v>0</v>
      </c>
      <c r="AB105" s="20">
        <f>'[1]GMRTA Life+TPD'!AC105</f>
        <v>0</v>
      </c>
      <c r="AC105" s="20">
        <f>'[1]GMRTA Life+TPD'!AD105</f>
        <v>0</v>
      </c>
      <c r="AD105" s="20">
        <f>'[1]GMRTA Life+TPD'!AE105</f>
        <v>0</v>
      </c>
      <c r="AE105" s="20">
        <f>'[1]GMRTA Life+TPD'!AF105</f>
        <v>0</v>
      </c>
      <c r="AG105" s="19">
        <v>63</v>
      </c>
      <c r="AH105" s="48">
        <f>B105-'Total Plan 1'!B115</f>
        <v>0</v>
      </c>
      <c r="AI105" s="48">
        <f>C105-'Total Plan 1'!C115</f>
        <v>0</v>
      </c>
      <c r="AJ105" s="48">
        <f>D105-'Total Plan 1'!D115</f>
        <v>0</v>
      </c>
      <c r="AK105" s="48">
        <f>E105-'Total Plan 1'!E115</f>
        <v>0</v>
      </c>
      <c r="AL105" s="48">
        <f>F105-'Total Plan 1'!F115</f>
        <v>0</v>
      </c>
      <c r="AM105" s="48">
        <f>G105-'Total Plan 1'!G115</f>
        <v>0</v>
      </c>
      <c r="AN105" s="48">
        <f>H105-'Total Plan 1'!H115</f>
        <v>0</v>
      </c>
      <c r="AO105" s="48">
        <f>I105-'Total Plan 1'!I115</f>
        <v>0</v>
      </c>
      <c r="AP105" s="48">
        <f>J105-'Total Plan 1'!J115</f>
        <v>0</v>
      </c>
      <c r="AQ105" s="48">
        <f>K105-'Total Plan 1'!K115</f>
        <v>0</v>
      </c>
      <c r="AR105" s="48">
        <f>L105-'Total Plan 1'!L115</f>
        <v>0</v>
      </c>
      <c r="AS105" s="48">
        <f>M105-'Total Plan 1'!M115</f>
        <v>0</v>
      </c>
      <c r="AT105" s="48">
        <f>N105-'Total Plan 1'!N115</f>
        <v>0</v>
      </c>
      <c r="AU105" s="48">
        <f>O105-'Total Plan 1'!O115</f>
        <v>0</v>
      </c>
      <c r="AV105" s="48">
        <f>P105-'Total Plan 1'!P115</f>
        <v>0</v>
      </c>
      <c r="AW105" s="48">
        <f>Q105-'Total Plan 1'!Q115</f>
        <v>0</v>
      </c>
      <c r="AX105" s="48">
        <f>R105-'Total Plan 1'!R115</f>
        <v>0</v>
      </c>
      <c r="AY105" s="48">
        <f>S105-'Total Plan 1'!S115</f>
        <v>0</v>
      </c>
      <c r="AZ105" s="48">
        <f>T105-'Total Plan 1'!T115</f>
        <v>0</v>
      </c>
      <c r="BA105" s="48">
        <f>U105-'Total Plan 1'!U115</f>
        <v>0</v>
      </c>
      <c r="BB105" s="48">
        <f>V105-'Total Plan 1'!V115</f>
        <v>0</v>
      </c>
      <c r="BC105" s="48">
        <f>W105-'Total Plan 1'!W115</f>
        <v>0</v>
      </c>
      <c r="BD105" s="48">
        <f>X105-'Total Plan 1'!X115</f>
        <v>0</v>
      </c>
      <c r="BE105" s="48">
        <f>Y105-'Total Plan 1'!Y115</f>
        <v>0</v>
      </c>
      <c r="BF105" s="48">
        <f>Z105-'Total Plan 1'!Z115</f>
        <v>0</v>
      </c>
      <c r="BG105" s="48">
        <f>AA105-'Total Plan 1'!AA115</f>
        <v>0</v>
      </c>
      <c r="BH105" s="48">
        <f>AB105-'Total Plan 1'!AB115</f>
        <v>0</v>
      </c>
      <c r="BI105" s="48">
        <f>AC105-'Total Plan 1'!AC115</f>
        <v>0</v>
      </c>
      <c r="BJ105" s="48">
        <f>AD105-'Total Plan 1'!AD115</f>
        <v>0</v>
      </c>
      <c r="BK105" s="48">
        <f>AE105-'Total Plan 1'!AE115</f>
        <v>0</v>
      </c>
    </row>
    <row r="106" spans="1:63">
      <c r="A106" s="19">
        <v>64</v>
      </c>
      <c r="B106" s="20">
        <f>'[1]GMRTA Life+TPD'!C106</f>
        <v>11.41</v>
      </c>
      <c r="C106" s="20">
        <f>'[1]GMRTA Life+TPD'!D106</f>
        <v>23.02</v>
      </c>
      <c r="D106" s="20">
        <f>'[1]GMRTA Life+TPD'!E106</f>
        <v>35.79</v>
      </c>
      <c r="E106" s="20">
        <f>'[1]GMRTA Life+TPD'!F106</f>
        <v>38.35</v>
      </c>
      <c r="F106" s="20">
        <f>'[1]GMRTA Life+TPD'!G106</f>
        <v>50.29</v>
      </c>
      <c r="G106" s="20">
        <f>'[1]GMRTA Life+TPD'!H106</f>
        <v>63.46</v>
      </c>
      <c r="H106" s="20">
        <f>'[1]GMRTA Life+TPD'!I106</f>
        <v>0</v>
      </c>
      <c r="I106" s="20">
        <f>'[1]GMRTA Life+TPD'!J106</f>
        <v>0</v>
      </c>
      <c r="J106" s="20">
        <f>'[1]GMRTA Life+TPD'!K106</f>
        <v>0</v>
      </c>
      <c r="K106" s="20">
        <f>'[1]GMRTA Life+TPD'!L106</f>
        <v>0</v>
      </c>
      <c r="L106" s="20">
        <f>'[1]GMRTA Life+TPD'!M106</f>
        <v>0</v>
      </c>
      <c r="M106" s="20">
        <f>'[1]GMRTA Life+TPD'!N106</f>
        <v>0</v>
      </c>
      <c r="N106" s="20">
        <f>'[1]GMRTA Life+TPD'!O106</f>
        <v>0</v>
      </c>
      <c r="O106" s="20">
        <f>'[1]GMRTA Life+TPD'!P106</f>
        <v>0</v>
      </c>
      <c r="P106" s="20">
        <f>'[1]GMRTA Life+TPD'!Q106</f>
        <v>0</v>
      </c>
      <c r="Q106" s="20">
        <f>'[1]GMRTA Life+TPD'!R106</f>
        <v>0</v>
      </c>
      <c r="R106" s="20">
        <f>'[1]GMRTA Life+TPD'!S106</f>
        <v>0</v>
      </c>
      <c r="S106" s="20">
        <f>'[1]GMRTA Life+TPD'!T106</f>
        <v>0</v>
      </c>
      <c r="T106" s="20">
        <f>'[1]GMRTA Life+TPD'!U106</f>
        <v>0</v>
      </c>
      <c r="U106" s="20">
        <f>'[1]GMRTA Life+TPD'!V106</f>
        <v>0</v>
      </c>
      <c r="V106" s="20">
        <f>'[1]GMRTA Life+TPD'!W106</f>
        <v>0</v>
      </c>
      <c r="W106" s="20">
        <f>'[1]GMRTA Life+TPD'!X106</f>
        <v>0</v>
      </c>
      <c r="X106" s="20">
        <f>'[1]GMRTA Life+TPD'!Y106</f>
        <v>0</v>
      </c>
      <c r="Y106" s="20">
        <f>'[1]GMRTA Life+TPD'!Z106</f>
        <v>0</v>
      </c>
      <c r="Z106" s="20">
        <f>'[1]GMRTA Life+TPD'!AA106</f>
        <v>0</v>
      </c>
      <c r="AA106" s="20">
        <f>'[1]GMRTA Life+TPD'!AB106</f>
        <v>0</v>
      </c>
      <c r="AB106" s="20">
        <f>'[1]GMRTA Life+TPD'!AC106</f>
        <v>0</v>
      </c>
      <c r="AC106" s="20">
        <f>'[1]GMRTA Life+TPD'!AD106</f>
        <v>0</v>
      </c>
      <c r="AD106" s="20">
        <f>'[1]GMRTA Life+TPD'!AE106</f>
        <v>0</v>
      </c>
      <c r="AE106" s="20">
        <f>'[1]GMRTA Life+TPD'!AF106</f>
        <v>0</v>
      </c>
      <c r="AG106" s="19">
        <v>64</v>
      </c>
      <c r="AH106" s="48">
        <f>B106-'Total Plan 1'!B116</f>
        <v>0</v>
      </c>
      <c r="AI106" s="48">
        <f>C106-'Total Plan 1'!C116</f>
        <v>0</v>
      </c>
      <c r="AJ106" s="48">
        <f>D106-'Total Plan 1'!D116</f>
        <v>0</v>
      </c>
      <c r="AK106" s="48">
        <f>E106-'Total Plan 1'!E116</f>
        <v>0</v>
      </c>
      <c r="AL106" s="48">
        <f>F106-'Total Plan 1'!F116</f>
        <v>0</v>
      </c>
      <c r="AM106" s="48">
        <f>G106-'Total Plan 1'!G116</f>
        <v>0</v>
      </c>
      <c r="AN106" s="48">
        <f>H106-'Total Plan 1'!H116</f>
        <v>0</v>
      </c>
      <c r="AO106" s="48">
        <f>I106-'Total Plan 1'!I116</f>
        <v>0</v>
      </c>
      <c r="AP106" s="48">
        <f>J106-'Total Plan 1'!J116</f>
        <v>0</v>
      </c>
      <c r="AQ106" s="48">
        <f>K106-'Total Plan 1'!K116</f>
        <v>0</v>
      </c>
      <c r="AR106" s="48">
        <f>L106-'Total Plan 1'!L116</f>
        <v>0</v>
      </c>
      <c r="AS106" s="48">
        <f>M106-'Total Plan 1'!M116</f>
        <v>0</v>
      </c>
      <c r="AT106" s="48">
        <f>N106-'Total Plan 1'!N116</f>
        <v>0</v>
      </c>
      <c r="AU106" s="48">
        <f>O106-'Total Plan 1'!O116</f>
        <v>0</v>
      </c>
      <c r="AV106" s="48">
        <f>P106-'Total Plan 1'!P116</f>
        <v>0</v>
      </c>
      <c r="AW106" s="48">
        <f>Q106-'Total Plan 1'!Q116</f>
        <v>0</v>
      </c>
      <c r="AX106" s="48">
        <f>R106-'Total Plan 1'!R116</f>
        <v>0</v>
      </c>
      <c r="AY106" s="48">
        <f>S106-'Total Plan 1'!S116</f>
        <v>0</v>
      </c>
      <c r="AZ106" s="48">
        <f>T106-'Total Plan 1'!T116</f>
        <v>0</v>
      </c>
      <c r="BA106" s="48">
        <f>U106-'Total Plan 1'!U116</f>
        <v>0</v>
      </c>
      <c r="BB106" s="48">
        <f>V106-'Total Plan 1'!V116</f>
        <v>0</v>
      </c>
      <c r="BC106" s="48">
        <f>W106-'Total Plan 1'!W116</f>
        <v>0</v>
      </c>
      <c r="BD106" s="48">
        <f>X106-'Total Plan 1'!X116</f>
        <v>0</v>
      </c>
      <c r="BE106" s="48">
        <f>Y106-'Total Plan 1'!Y116</f>
        <v>0</v>
      </c>
      <c r="BF106" s="48">
        <f>Z106-'Total Plan 1'!Z116</f>
        <v>0</v>
      </c>
      <c r="BG106" s="48">
        <f>AA106-'Total Plan 1'!AA116</f>
        <v>0</v>
      </c>
      <c r="BH106" s="48">
        <f>AB106-'Total Plan 1'!AB116</f>
        <v>0</v>
      </c>
      <c r="BI106" s="48">
        <f>AC106-'Total Plan 1'!AC116</f>
        <v>0</v>
      </c>
      <c r="BJ106" s="48">
        <f>AD106-'Total Plan 1'!AD116</f>
        <v>0</v>
      </c>
      <c r="BK106" s="48">
        <f>AE106-'Total Plan 1'!AE116</f>
        <v>0</v>
      </c>
    </row>
    <row r="107" spans="1:63">
      <c r="A107" s="21">
        <v>65</v>
      </c>
      <c r="B107" s="22">
        <f>'[1]GMRTA Life+TPD'!C107</f>
        <v>12.91</v>
      </c>
      <c r="C107" s="22">
        <f>'[1]GMRTA Life+TPD'!D107</f>
        <v>26.07</v>
      </c>
      <c r="D107" s="22">
        <f>'[1]GMRTA Life+TPD'!E107</f>
        <v>40.58</v>
      </c>
      <c r="E107" s="22">
        <f>'[1]GMRTA Life+TPD'!F107</f>
        <v>43.53</v>
      </c>
      <c r="F107" s="22">
        <f>'[1]GMRTA Life+TPD'!G107</f>
        <v>57.12</v>
      </c>
      <c r="G107" s="22">
        <f>'[1]GMRTA Life+TPD'!H107</f>
        <v>0</v>
      </c>
      <c r="H107" s="22">
        <f>'[1]GMRTA Life+TPD'!I107</f>
        <v>0</v>
      </c>
      <c r="I107" s="22">
        <f>'[1]GMRTA Life+TPD'!J107</f>
        <v>0</v>
      </c>
      <c r="J107" s="22">
        <f>'[1]GMRTA Life+TPD'!K107</f>
        <v>0</v>
      </c>
      <c r="K107" s="22">
        <f>'[1]GMRTA Life+TPD'!L107</f>
        <v>0</v>
      </c>
      <c r="L107" s="22">
        <f>'[1]GMRTA Life+TPD'!M107</f>
        <v>0</v>
      </c>
      <c r="M107" s="22">
        <f>'[1]GMRTA Life+TPD'!N107</f>
        <v>0</v>
      </c>
      <c r="N107" s="22">
        <f>'[1]GMRTA Life+TPD'!O107</f>
        <v>0</v>
      </c>
      <c r="O107" s="22">
        <f>'[1]GMRTA Life+TPD'!P107</f>
        <v>0</v>
      </c>
      <c r="P107" s="22">
        <f>'[1]GMRTA Life+TPD'!Q107</f>
        <v>0</v>
      </c>
      <c r="Q107" s="22">
        <f>'[1]GMRTA Life+TPD'!R107</f>
        <v>0</v>
      </c>
      <c r="R107" s="22">
        <f>'[1]GMRTA Life+TPD'!S107</f>
        <v>0</v>
      </c>
      <c r="S107" s="22">
        <f>'[1]GMRTA Life+TPD'!T107</f>
        <v>0</v>
      </c>
      <c r="T107" s="22">
        <f>'[1]GMRTA Life+TPD'!U107</f>
        <v>0</v>
      </c>
      <c r="U107" s="22">
        <f>'[1]GMRTA Life+TPD'!V107</f>
        <v>0</v>
      </c>
      <c r="V107" s="22">
        <f>'[1]GMRTA Life+TPD'!W107</f>
        <v>0</v>
      </c>
      <c r="W107" s="22">
        <f>'[1]GMRTA Life+TPD'!X107</f>
        <v>0</v>
      </c>
      <c r="X107" s="22">
        <f>'[1]GMRTA Life+TPD'!Y107</f>
        <v>0</v>
      </c>
      <c r="Y107" s="22">
        <f>'[1]GMRTA Life+TPD'!Z107</f>
        <v>0</v>
      </c>
      <c r="Z107" s="22">
        <f>'[1]GMRTA Life+TPD'!AA107</f>
        <v>0</v>
      </c>
      <c r="AA107" s="22">
        <f>'[1]GMRTA Life+TPD'!AB107</f>
        <v>0</v>
      </c>
      <c r="AB107" s="22">
        <f>'[1]GMRTA Life+TPD'!AC107</f>
        <v>0</v>
      </c>
      <c r="AC107" s="22">
        <f>'[1]GMRTA Life+TPD'!AD107</f>
        <v>0</v>
      </c>
      <c r="AD107" s="22">
        <f>'[1]GMRTA Life+TPD'!AE107</f>
        <v>0</v>
      </c>
      <c r="AE107" s="22">
        <f>'[1]GMRTA Life+TPD'!AF107</f>
        <v>0</v>
      </c>
      <c r="AG107" s="21">
        <v>65</v>
      </c>
      <c r="AH107" s="49">
        <f>B107-'Total Plan 1'!B117</f>
        <v>0</v>
      </c>
      <c r="AI107" s="49">
        <f>C107-'Total Plan 1'!C117</f>
        <v>0</v>
      </c>
      <c r="AJ107" s="49">
        <f>D107-'Total Plan 1'!D117</f>
        <v>0</v>
      </c>
      <c r="AK107" s="49">
        <f>E107-'Total Plan 1'!E117</f>
        <v>0</v>
      </c>
      <c r="AL107" s="49">
        <f>F107-'Total Plan 1'!F117</f>
        <v>0</v>
      </c>
      <c r="AM107" s="49">
        <f>G107-'Total Plan 1'!G117</f>
        <v>0</v>
      </c>
      <c r="AN107" s="49">
        <f>H107-'Total Plan 1'!H117</f>
        <v>0</v>
      </c>
      <c r="AO107" s="49">
        <f>I107-'Total Plan 1'!I117</f>
        <v>0</v>
      </c>
      <c r="AP107" s="49">
        <f>J107-'Total Plan 1'!J117</f>
        <v>0</v>
      </c>
      <c r="AQ107" s="49">
        <f>K107-'Total Plan 1'!K117</f>
        <v>0</v>
      </c>
      <c r="AR107" s="49">
        <f>L107-'Total Plan 1'!L117</f>
        <v>0</v>
      </c>
      <c r="AS107" s="49">
        <f>M107-'Total Plan 1'!M117</f>
        <v>0</v>
      </c>
      <c r="AT107" s="49">
        <f>N107-'Total Plan 1'!N117</f>
        <v>0</v>
      </c>
      <c r="AU107" s="49">
        <f>O107-'Total Plan 1'!O117</f>
        <v>0</v>
      </c>
      <c r="AV107" s="49">
        <f>P107-'Total Plan 1'!P117</f>
        <v>0</v>
      </c>
      <c r="AW107" s="49">
        <f>Q107-'Total Plan 1'!Q117</f>
        <v>0</v>
      </c>
      <c r="AX107" s="49">
        <f>R107-'Total Plan 1'!R117</f>
        <v>0</v>
      </c>
      <c r="AY107" s="49">
        <f>S107-'Total Plan 1'!S117</f>
        <v>0</v>
      </c>
      <c r="AZ107" s="49">
        <f>T107-'Total Plan 1'!T117</f>
        <v>0</v>
      </c>
      <c r="BA107" s="49">
        <f>U107-'Total Plan 1'!U117</f>
        <v>0</v>
      </c>
      <c r="BB107" s="49">
        <f>V107-'Total Plan 1'!V117</f>
        <v>0</v>
      </c>
      <c r="BC107" s="49">
        <f>W107-'Total Plan 1'!W117</f>
        <v>0</v>
      </c>
      <c r="BD107" s="49">
        <f>X107-'Total Plan 1'!X117</f>
        <v>0</v>
      </c>
      <c r="BE107" s="49">
        <f>Y107-'Total Plan 1'!Y117</f>
        <v>0</v>
      </c>
      <c r="BF107" s="49">
        <f>Z107-'Total Plan 1'!Z117</f>
        <v>0</v>
      </c>
      <c r="BG107" s="49">
        <f>AA107-'Total Plan 1'!AA117</f>
        <v>0</v>
      </c>
      <c r="BH107" s="49">
        <f>AB107-'Total Plan 1'!AB117</f>
        <v>0</v>
      </c>
      <c r="BI107" s="49">
        <f>AC107-'Total Plan 1'!AC117</f>
        <v>0</v>
      </c>
      <c r="BJ107" s="49">
        <f>AD107-'Total Plan 1'!AD117</f>
        <v>0</v>
      </c>
      <c r="BK107" s="49">
        <f>AE107-'Total Plan 1'!AE117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"/>
  <sheetViews>
    <sheetView workbookViewId="0">
      <selection activeCell="G5" sqref="G5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AJ129"/>
  <sheetViews>
    <sheetView zoomScale="70" zoomScaleNormal="70" workbookViewId="0">
      <selection activeCell="G5" sqref="G5"/>
    </sheetView>
  </sheetViews>
  <sheetFormatPr defaultRowHeight="15"/>
  <cols>
    <col min="1" max="1" width="22.7109375" customWidth="1"/>
    <col min="36" max="36" width="3" style="34" customWidth="1"/>
  </cols>
  <sheetData>
    <row r="1" spans="1:31" ht="29.25">
      <c r="A1" s="26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ht="29.25">
      <c r="A2" s="26" t="s">
        <v>57</v>
      </c>
      <c r="B2" s="29"/>
      <c r="C2" s="30"/>
      <c r="D2" s="29"/>
      <c r="E2" s="30"/>
      <c r="F2" s="30"/>
      <c r="G2" s="30"/>
      <c r="H2" s="30"/>
      <c r="I2" s="30"/>
      <c r="J2" s="30"/>
      <c r="K2" s="30"/>
      <c r="L2" s="30"/>
      <c r="M2" s="7"/>
      <c r="N2" s="7"/>
      <c r="O2" s="7"/>
      <c r="P2" s="7"/>
      <c r="Q2" s="30"/>
      <c r="R2" s="30"/>
      <c r="S2" s="29"/>
      <c r="T2" s="30"/>
      <c r="U2" s="30"/>
      <c r="V2" s="30"/>
      <c r="W2" s="30"/>
      <c r="X2" s="30"/>
      <c r="Y2" s="30"/>
      <c r="Z2" s="30"/>
      <c r="AA2" s="7"/>
      <c r="AB2" s="8"/>
      <c r="AC2" s="8"/>
      <c r="AD2" s="8"/>
      <c r="AE2" s="8"/>
    </row>
    <row r="3" spans="1:31">
      <c r="A3" s="9"/>
      <c r="B3" s="9"/>
      <c r="C3" s="9"/>
      <c r="D3" s="9"/>
      <c r="E3" s="9"/>
      <c r="F3" s="9"/>
      <c r="G3" s="9"/>
      <c r="H3" s="10"/>
      <c r="I3" s="11"/>
      <c r="J3" s="9"/>
      <c r="K3" s="10"/>
      <c r="L3" s="10"/>
      <c r="M3" s="12"/>
      <c r="N3" s="9"/>
      <c r="O3" s="9"/>
      <c r="P3" s="9"/>
      <c r="Q3" s="10"/>
      <c r="R3" s="13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15.75">
      <c r="A4" s="27" t="s">
        <v>13</v>
      </c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  <c r="K4" s="14">
        <v>10</v>
      </c>
      <c r="L4" s="14">
        <v>11</v>
      </c>
      <c r="M4" s="14">
        <v>12</v>
      </c>
      <c r="N4" s="14">
        <v>13</v>
      </c>
      <c r="O4" s="14">
        <v>14</v>
      </c>
      <c r="P4" s="14">
        <v>15</v>
      </c>
      <c r="Q4" s="14">
        <v>16</v>
      </c>
      <c r="R4" s="14">
        <v>17</v>
      </c>
      <c r="S4" s="14">
        <v>18</v>
      </c>
      <c r="T4" s="14">
        <v>19</v>
      </c>
      <c r="U4" s="14">
        <v>20</v>
      </c>
      <c r="V4" s="14">
        <v>21</v>
      </c>
      <c r="W4" s="14">
        <v>22</v>
      </c>
      <c r="X4" s="14">
        <v>23</v>
      </c>
      <c r="Y4" s="14">
        <v>24</v>
      </c>
      <c r="Z4" s="14">
        <v>25</v>
      </c>
      <c r="AA4" s="14">
        <v>26</v>
      </c>
      <c r="AB4" s="14">
        <v>27</v>
      </c>
      <c r="AC4" s="14">
        <v>28</v>
      </c>
      <c r="AD4" s="14">
        <v>29</v>
      </c>
      <c r="AE4" s="14">
        <v>30</v>
      </c>
    </row>
    <row r="5" spans="1:31">
      <c r="A5" s="15" t="s">
        <v>11</v>
      </c>
      <c r="B5" s="15" t="str">
        <f>"Term "&amp;B4</f>
        <v>Term 1</v>
      </c>
      <c r="C5" s="15" t="str">
        <f t="shared" ref="C5:AE5" si="0">"Term "&amp;C4</f>
        <v>Term 2</v>
      </c>
      <c r="D5" s="15" t="str">
        <f t="shared" si="0"/>
        <v>Term 3</v>
      </c>
      <c r="E5" s="15" t="str">
        <f t="shared" si="0"/>
        <v>Term 4</v>
      </c>
      <c r="F5" s="16" t="str">
        <f t="shared" si="0"/>
        <v>Term 5</v>
      </c>
      <c r="G5" s="16" t="str">
        <f t="shared" si="0"/>
        <v>Term 6</v>
      </c>
      <c r="H5" s="16" t="str">
        <f t="shared" si="0"/>
        <v>Term 7</v>
      </c>
      <c r="I5" s="16" t="str">
        <f t="shared" si="0"/>
        <v>Term 8</v>
      </c>
      <c r="J5" s="16" t="str">
        <f t="shared" si="0"/>
        <v>Term 9</v>
      </c>
      <c r="K5" s="16" t="str">
        <f t="shared" si="0"/>
        <v>Term 10</v>
      </c>
      <c r="L5" s="16" t="str">
        <f t="shared" si="0"/>
        <v>Term 11</v>
      </c>
      <c r="M5" s="16" t="str">
        <f t="shared" si="0"/>
        <v>Term 12</v>
      </c>
      <c r="N5" s="16" t="str">
        <f t="shared" si="0"/>
        <v>Term 13</v>
      </c>
      <c r="O5" s="16" t="str">
        <f t="shared" si="0"/>
        <v>Term 14</v>
      </c>
      <c r="P5" s="16" t="str">
        <f t="shared" si="0"/>
        <v>Term 15</v>
      </c>
      <c r="Q5" s="16" t="str">
        <f t="shared" si="0"/>
        <v>Term 16</v>
      </c>
      <c r="R5" s="16" t="str">
        <f t="shared" si="0"/>
        <v>Term 17</v>
      </c>
      <c r="S5" s="16" t="str">
        <f t="shared" si="0"/>
        <v>Term 18</v>
      </c>
      <c r="T5" s="16" t="str">
        <f t="shared" si="0"/>
        <v>Term 19</v>
      </c>
      <c r="U5" s="16" t="str">
        <f t="shared" si="0"/>
        <v>Term 20</v>
      </c>
      <c r="V5" s="16" t="str">
        <f t="shared" si="0"/>
        <v>Term 21</v>
      </c>
      <c r="W5" s="16" t="str">
        <f t="shared" si="0"/>
        <v>Term 22</v>
      </c>
      <c r="X5" s="16" t="str">
        <f t="shared" si="0"/>
        <v>Term 23</v>
      </c>
      <c r="Y5" s="16" t="str">
        <f t="shared" si="0"/>
        <v>Term 24</v>
      </c>
      <c r="Z5" s="16" t="str">
        <f t="shared" si="0"/>
        <v>Term 25</v>
      </c>
      <c r="AA5" s="16" t="str">
        <f t="shared" si="0"/>
        <v>Term 26</v>
      </c>
      <c r="AB5" s="16" t="str">
        <f t="shared" si="0"/>
        <v>Term 27</v>
      </c>
      <c r="AC5" s="16" t="str">
        <f t="shared" si="0"/>
        <v>Term 28</v>
      </c>
      <c r="AD5" s="16" t="str">
        <f t="shared" si="0"/>
        <v>Term 29</v>
      </c>
      <c r="AE5" s="16" t="str">
        <f t="shared" si="0"/>
        <v>Term 30</v>
      </c>
    </row>
    <row r="6" spans="1:31">
      <c r="A6" s="17">
        <v>18</v>
      </c>
      <c r="B6" s="18">
        <f>'Life plan1'!B6*'Policy Input'!$R$5+'TPD plan1'!B6*'Policy Input'!$S$5</f>
        <v>1.3699999999999999</v>
      </c>
      <c r="C6" s="18">
        <f>'Life plan1'!C6*'Policy Input'!$R$5+'TPD plan1'!C6*'Policy Input'!$S$5</f>
        <v>2.72</v>
      </c>
      <c r="D6" s="18">
        <f>'Life plan1'!D6*'Policy Input'!$R$5+'TPD plan1'!D6*'Policy Input'!$S$5</f>
        <v>4.16</v>
      </c>
      <c r="E6" s="18">
        <f>'Life plan1'!E6*'Policy Input'!$R$5+'TPD plan1'!E6*'Policy Input'!$S$5</f>
        <v>4.8</v>
      </c>
      <c r="F6" s="18">
        <f>'Life plan1'!F6*'Policy Input'!$R$5+'TPD plan1'!F6*'Policy Input'!$S$5</f>
        <v>6.13</v>
      </c>
      <c r="G6" s="18">
        <f>'Life plan1'!G6*'Policy Input'!$R$5+'TPD plan1'!G6*'Policy Input'!$S$5</f>
        <v>7.51</v>
      </c>
      <c r="H6" s="18">
        <f>'Life plan1'!H6*'Policy Input'!$R$5+'TPD plan1'!H6*'Policy Input'!$S$5</f>
        <v>8.2899999999999991</v>
      </c>
      <c r="I6" s="18">
        <f>'Life plan1'!I6*'Policy Input'!$R$5+'TPD plan1'!I6*'Policy Input'!$S$5</f>
        <v>9.64</v>
      </c>
      <c r="J6" s="18">
        <f>'Life plan1'!J6*'Policy Input'!$R$5+'TPD plan1'!J6*'Policy Input'!$S$5</f>
        <v>11.01</v>
      </c>
      <c r="K6" s="18">
        <f>'Life plan1'!K6*'Policy Input'!$R$5+'TPD plan1'!K6*'Policy Input'!$S$5</f>
        <v>12.41</v>
      </c>
      <c r="L6" s="18">
        <f>'Life plan1'!L6*'Policy Input'!$R$5+'TPD plan1'!L6*'Policy Input'!$S$5</f>
        <v>13.84</v>
      </c>
      <c r="M6" s="18">
        <f>'Life plan1'!M6*'Policy Input'!$R$5+'TPD plan1'!M6*'Policy Input'!$S$5</f>
        <v>15.290000000000001</v>
      </c>
      <c r="N6" s="18">
        <f>'Life plan1'!N6*'Policy Input'!$R$5+'TPD plan1'!N6*'Policy Input'!$S$5</f>
        <v>16.759999999999998</v>
      </c>
      <c r="O6" s="18">
        <f>'Life plan1'!O6*'Policy Input'!$R$5+'TPD plan1'!O6*'Policy Input'!$S$5</f>
        <v>18.27</v>
      </c>
      <c r="P6" s="18">
        <f>'Life plan1'!P6*'Policy Input'!$R$5+'TPD plan1'!P6*'Policy Input'!$S$5</f>
        <v>19.8</v>
      </c>
      <c r="Q6" s="18">
        <f>'Life plan1'!Q6*'Policy Input'!$R$5+'TPD plan1'!Q6*'Policy Input'!$S$5</f>
        <v>21.36</v>
      </c>
      <c r="R6" s="18">
        <f>'Life plan1'!R6*'Policy Input'!$R$5+'TPD plan1'!R6*'Policy Input'!$S$5</f>
        <v>22.959999999999997</v>
      </c>
      <c r="S6" s="18">
        <f>'Life plan1'!S6*'Policy Input'!$R$5+'TPD plan1'!S6*'Policy Input'!$S$5</f>
        <v>24.61</v>
      </c>
      <c r="T6" s="18">
        <f>'Life plan1'!T6*'Policy Input'!$R$5+'TPD plan1'!T6*'Policy Input'!$S$5</f>
        <v>26.299999999999997</v>
      </c>
      <c r="U6" s="18">
        <f>'Life plan1'!U6*'Policy Input'!$R$5+'TPD plan1'!U6*'Policy Input'!$S$5</f>
        <v>28.040000000000003</v>
      </c>
      <c r="V6" s="18">
        <f>'Life plan1'!V6*'Policy Input'!$R$5+'TPD plan1'!V6*'Policy Input'!$S$5</f>
        <v>29.830000000000002</v>
      </c>
      <c r="W6" s="18">
        <f>'Life plan1'!W6*'Policy Input'!$R$5+'TPD plan1'!W6*'Policy Input'!$S$5</f>
        <v>31.68</v>
      </c>
      <c r="X6" s="18">
        <f>'Life plan1'!X6*'Policy Input'!$R$5+'TPD plan1'!X6*'Policy Input'!$S$5</f>
        <v>33.590000000000003</v>
      </c>
      <c r="Y6" s="18">
        <f>'Life plan1'!Y6*'Policy Input'!$R$5+'TPD plan1'!Y6*'Policy Input'!$S$5</f>
        <v>35.57</v>
      </c>
      <c r="Z6" s="18">
        <f>'Life plan1'!Z6*'Policy Input'!$R$5+'TPD plan1'!Z6*'Policy Input'!$S$5</f>
        <v>37.61</v>
      </c>
      <c r="AA6" s="18">
        <f>'Life plan1'!AA6*'Policy Input'!$R$5+'TPD plan1'!AA6*'Policy Input'!$S$5</f>
        <v>0</v>
      </c>
      <c r="AB6" s="18">
        <f>'Life plan1'!AB6*'Policy Input'!$R$5+'TPD plan1'!AB6*'Policy Input'!$S$5</f>
        <v>0</v>
      </c>
      <c r="AC6" s="18">
        <f>'Life plan1'!AC6*'Policy Input'!$R$5+'TPD plan1'!AC6*'Policy Input'!$S$5</f>
        <v>0</v>
      </c>
      <c r="AD6" s="18">
        <f>'Life plan1'!AD6*'Policy Input'!$R$5+'TPD plan1'!AD6*'Policy Input'!$S$5</f>
        <v>0</v>
      </c>
      <c r="AE6" s="18">
        <f>'Life plan1'!AE6*'Policy Input'!$R$5+'TPD plan1'!AE6*'Policy Input'!$S$5</f>
        <v>0</v>
      </c>
    </row>
    <row r="7" spans="1:31">
      <c r="A7" s="19">
        <v>19</v>
      </c>
      <c r="B7" s="20">
        <f>'Life plan1'!B7*'Policy Input'!$R$5+'TPD plan1'!B7*'Policy Input'!$S$5</f>
        <v>1.47</v>
      </c>
      <c r="C7" s="20">
        <f>'Life plan1'!C7*'Policy Input'!$R$5+'TPD plan1'!C7*'Policy Input'!$S$5</f>
        <v>2.9099999999999997</v>
      </c>
      <c r="D7" s="20">
        <f>'Life plan1'!D7*'Policy Input'!$R$5+'TPD plan1'!D7*'Policy Input'!$S$5</f>
        <v>4.43</v>
      </c>
      <c r="E7" s="20">
        <f>'Life plan1'!E7*'Policy Input'!$R$5+'TPD plan1'!E7*'Policy Input'!$S$5</f>
        <v>5.08</v>
      </c>
      <c r="F7" s="20">
        <f>'Life plan1'!F7*'Policy Input'!$R$5+'TPD plan1'!F7*'Policy Input'!$S$5</f>
        <v>6.46</v>
      </c>
      <c r="G7" s="20">
        <f>'Life plan1'!G7*'Policy Input'!$R$5+'TPD plan1'!G7*'Policy Input'!$S$5</f>
        <v>7.8699999999999992</v>
      </c>
      <c r="H7" s="20">
        <f>'Life plan1'!H7*'Policy Input'!$R$5+'TPD plan1'!H7*'Policy Input'!$S$5</f>
        <v>8.66</v>
      </c>
      <c r="I7" s="20">
        <f>'Life plan1'!I7*'Policy Input'!$R$5+'TPD plan1'!I7*'Policy Input'!$S$5</f>
        <v>10.030000000000001</v>
      </c>
      <c r="J7" s="20">
        <f>'Life plan1'!J7*'Policy Input'!$R$5+'TPD plan1'!J7*'Policy Input'!$S$5</f>
        <v>11.43</v>
      </c>
      <c r="K7" s="20">
        <f>'Life plan1'!K7*'Policy Input'!$R$5+'TPD plan1'!K7*'Policy Input'!$S$5</f>
        <v>12.86</v>
      </c>
      <c r="L7" s="20">
        <f>'Life plan1'!L7*'Policy Input'!$R$5+'TPD plan1'!L7*'Policy Input'!$S$5</f>
        <v>14.309999999999999</v>
      </c>
      <c r="M7" s="20">
        <f>'Life plan1'!M7*'Policy Input'!$R$5+'TPD plan1'!M7*'Policy Input'!$S$5</f>
        <v>15.780000000000001</v>
      </c>
      <c r="N7" s="20">
        <f>'Life plan1'!N7*'Policy Input'!$R$5+'TPD plan1'!N7*'Policy Input'!$S$5</f>
        <v>17.28</v>
      </c>
      <c r="O7" s="20">
        <f>'Life plan1'!O7*'Policy Input'!$R$5+'TPD plan1'!O7*'Policy Input'!$S$5</f>
        <v>18.82</v>
      </c>
      <c r="P7" s="20">
        <f>'Life plan1'!P7*'Policy Input'!$R$5+'TPD plan1'!P7*'Policy Input'!$S$5</f>
        <v>20.39</v>
      </c>
      <c r="Q7" s="20">
        <f>'Life plan1'!Q7*'Policy Input'!$R$5+'TPD plan1'!Q7*'Policy Input'!$S$5</f>
        <v>22</v>
      </c>
      <c r="R7" s="20">
        <f>'Life plan1'!R7*'Policy Input'!$R$5+'TPD plan1'!R7*'Policy Input'!$S$5</f>
        <v>23.65</v>
      </c>
      <c r="S7" s="20">
        <f>'Life plan1'!S7*'Policy Input'!$R$5+'TPD plan1'!S7*'Policy Input'!$S$5</f>
        <v>25.349999999999998</v>
      </c>
      <c r="T7" s="20">
        <f>'Life plan1'!T7*'Policy Input'!$R$5+'TPD plan1'!T7*'Policy Input'!$S$5</f>
        <v>27.1</v>
      </c>
      <c r="U7" s="20">
        <f>'Life plan1'!U7*'Policy Input'!$R$5+'TPD plan1'!U7*'Policy Input'!$S$5</f>
        <v>28.91</v>
      </c>
      <c r="V7" s="20">
        <f>'Life plan1'!V7*'Policy Input'!$R$5+'TPD plan1'!V7*'Policy Input'!$S$5</f>
        <v>30.779999999999998</v>
      </c>
      <c r="W7" s="20">
        <f>'Life plan1'!W7*'Policy Input'!$R$5+'TPD plan1'!W7*'Policy Input'!$S$5</f>
        <v>32.71</v>
      </c>
      <c r="X7" s="20">
        <f>'Life plan1'!X7*'Policy Input'!$R$5+'TPD plan1'!X7*'Policy Input'!$S$5</f>
        <v>34.71</v>
      </c>
      <c r="Y7" s="20">
        <f>'Life plan1'!Y7*'Policy Input'!$R$5+'TPD plan1'!Y7*'Policy Input'!$S$5</f>
        <v>36.78</v>
      </c>
      <c r="Z7" s="20">
        <f>'Life plan1'!Z7*'Policy Input'!$R$5+'TPD plan1'!Z7*'Policy Input'!$S$5</f>
        <v>38.92</v>
      </c>
      <c r="AA7" s="20">
        <f>'Life plan1'!AA7*'Policy Input'!$R$5+'TPD plan1'!AA7*'Policy Input'!$S$5</f>
        <v>0</v>
      </c>
      <c r="AB7" s="20">
        <f>'Life plan1'!AB7*'Policy Input'!$R$5+'TPD plan1'!AB7*'Policy Input'!$S$5</f>
        <v>0</v>
      </c>
      <c r="AC7" s="20">
        <f>'Life plan1'!AC7*'Policy Input'!$R$5+'TPD plan1'!AC7*'Policy Input'!$S$5</f>
        <v>0</v>
      </c>
      <c r="AD7" s="20">
        <f>'Life plan1'!AD7*'Policy Input'!$R$5+'TPD plan1'!AD7*'Policy Input'!$S$5</f>
        <v>0</v>
      </c>
      <c r="AE7" s="20">
        <f>'Life plan1'!AE7*'Policy Input'!$R$5+'TPD plan1'!AE7*'Policy Input'!$S$5</f>
        <v>0</v>
      </c>
    </row>
    <row r="8" spans="1:31">
      <c r="A8" s="21">
        <v>20</v>
      </c>
      <c r="B8" s="22">
        <f>'Life plan1'!B8*'Policy Input'!$R$5+'TPD plan1'!B8*'Policy Input'!$S$5</f>
        <v>1.55</v>
      </c>
      <c r="C8" s="22">
        <f>'Life plan1'!C8*'Policy Input'!$R$5+'TPD plan1'!C8*'Policy Input'!$S$5</f>
        <v>3.06</v>
      </c>
      <c r="D8" s="22">
        <f>'Life plan1'!D8*'Policy Input'!$R$5+'TPD plan1'!D8*'Policy Input'!$S$5</f>
        <v>4.6400000000000006</v>
      </c>
      <c r="E8" s="22">
        <f>'Life plan1'!E8*'Policy Input'!$R$5+'TPD plan1'!E8*'Policy Input'!$S$5</f>
        <v>5.3000000000000007</v>
      </c>
      <c r="F8" s="22">
        <f>'Life plan1'!F8*'Policy Input'!$R$5+'TPD plan1'!F8*'Policy Input'!$S$5</f>
        <v>6.71</v>
      </c>
      <c r="G8" s="22">
        <f>'Life plan1'!G8*'Policy Input'!$R$5+'TPD plan1'!G8*'Policy Input'!$S$5</f>
        <v>8.15</v>
      </c>
      <c r="H8" s="22">
        <f>'Life plan1'!H8*'Policy Input'!$R$5+'TPD plan1'!H8*'Policy Input'!$S$5</f>
        <v>8.94</v>
      </c>
      <c r="I8" s="22">
        <f>'Life plan1'!I8*'Policy Input'!$R$5+'TPD plan1'!I8*'Policy Input'!$S$5</f>
        <v>10.34</v>
      </c>
      <c r="J8" s="22">
        <f>'Life plan1'!J8*'Policy Input'!$R$5+'TPD plan1'!J8*'Policy Input'!$S$5</f>
        <v>11.76</v>
      </c>
      <c r="K8" s="22">
        <f>'Life plan1'!K8*'Policy Input'!$R$5+'TPD plan1'!K8*'Policy Input'!$S$5</f>
        <v>13.21</v>
      </c>
      <c r="L8" s="22">
        <f>'Life plan1'!L8*'Policy Input'!$R$5+'TPD plan1'!L8*'Policy Input'!$S$5</f>
        <v>14.68</v>
      </c>
      <c r="M8" s="22">
        <f>'Life plan1'!M8*'Policy Input'!$R$5+'TPD plan1'!M8*'Policy Input'!$S$5</f>
        <v>16.18</v>
      </c>
      <c r="N8" s="22">
        <f>'Life plan1'!N8*'Policy Input'!$R$5+'TPD plan1'!N8*'Policy Input'!$S$5</f>
        <v>17.72</v>
      </c>
      <c r="O8" s="22">
        <f>'Life plan1'!O8*'Policy Input'!$R$5+'TPD plan1'!O8*'Policy Input'!$S$5</f>
        <v>19.29</v>
      </c>
      <c r="P8" s="22">
        <f>'Life plan1'!P8*'Policy Input'!$R$5+'TPD plan1'!P8*'Policy Input'!$S$5</f>
        <v>20.91</v>
      </c>
      <c r="Q8" s="22">
        <f>'Life plan1'!Q8*'Policy Input'!$R$5+'TPD plan1'!Q8*'Policy Input'!$S$5</f>
        <v>22.57</v>
      </c>
      <c r="R8" s="22">
        <f>'Life plan1'!R8*'Policy Input'!$R$5+'TPD plan1'!R8*'Policy Input'!$S$5</f>
        <v>24.28</v>
      </c>
      <c r="S8" s="22">
        <f>'Life plan1'!S8*'Policy Input'!$R$5+'TPD plan1'!S8*'Policy Input'!$S$5</f>
        <v>26.04</v>
      </c>
      <c r="T8" s="22">
        <f>'Life plan1'!T8*'Policy Input'!$R$5+'TPD plan1'!T8*'Policy Input'!$S$5</f>
        <v>27.86</v>
      </c>
      <c r="U8" s="22">
        <f>'Life plan1'!U8*'Policy Input'!$R$5+'TPD plan1'!U8*'Policy Input'!$S$5</f>
        <v>29.75</v>
      </c>
      <c r="V8" s="22">
        <f>'Life plan1'!V8*'Policy Input'!$R$5+'TPD plan1'!V8*'Policy Input'!$S$5</f>
        <v>31.7</v>
      </c>
      <c r="W8" s="22">
        <f>'Life plan1'!W8*'Policy Input'!$R$5+'TPD plan1'!W8*'Policy Input'!$S$5</f>
        <v>33.72</v>
      </c>
      <c r="X8" s="22">
        <f>'Life plan1'!X8*'Policy Input'!$R$5+'TPD plan1'!X8*'Policy Input'!$S$5</f>
        <v>35.81</v>
      </c>
      <c r="Y8" s="22">
        <f>'Life plan1'!Y8*'Policy Input'!$R$5+'TPD plan1'!Y8*'Policy Input'!$S$5</f>
        <v>37.980000000000004</v>
      </c>
      <c r="Z8" s="22">
        <f>'Life plan1'!Z8*'Policy Input'!$R$5+'TPD plan1'!Z8*'Policy Input'!$S$5</f>
        <v>40.230000000000004</v>
      </c>
      <c r="AA8" s="22">
        <f>'Life plan1'!AA8*'Policy Input'!$R$5+'TPD plan1'!AA8*'Policy Input'!$S$5</f>
        <v>0</v>
      </c>
      <c r="AB8" s="22">
        <f>'Life plan1'!AB8*'Policy Input'!$R$5+'TPD plan1'!AB8*'Policy Input'!$S$5</f>
        <v>0</v>
      </c>
      <c r="AC8" s="22">
        <f>'Life plan1'!AC8*'Policy Input'!$R$5+'TPD plan1'!AC8*'Policy Input'!$S$5</f>
        <v>0</v>
      </c>
      <c r="AD8" s="22">
        <f>'Life plan1'!AD8*'Policy Input'!$R$5+'TPD plan1'!AD8*'Policy Input'!$S$5</f>
        <v>0</v>
      </c>
      <c r="AE8" s="22">
        <f>'Life plan1'!AE8*'Policy Input'!$R$5+'TPD plan1'!AE8*'Policy Input'!$S$5</f>
        <v>0</v>
      </c>
    </row>
    <row r="9" spans="1:31">
      <c r="A9" s="17">
        <v>21</v>
      </c>
      <c r="B9" s="18">
        <f>'Life plan1'!B9*'Policy Input'!$R$5+'TPD plan1'!B9*'Policy Input'!$S$5</f>
        <v>1.6099999999999999</v>
      </c>
      <c r="C9" s="18">
        <f>'Life plan1'!C9*'Policy Input'!$R$5+'TPD plan1'!C9*'Policy Input'!$S$5</f>
        <v>3.1799999999999997</v>
      </c>
      <c r="D9" s="18">
        <f>'Life plan1'!D9*'Policy Input'!$R$5+'TPD plan1'!D9*'Policy Input'!$S$5</f>
        <v>4.79</v>
      </c>
      <c r="E9" s="18">
        <f>'Life plan1'!E9*'Policy Input'!$R$5+'TPD plan1'!E9*'Policy Input'!$S$5</f>
        <v>5.46</v>
      </c>
      <c r="F9" s="18">
        <f>'Life plan1'!F9*'Policy Input'!$R$5+'TPD plan1'!F9*'Policy Input'!$S$5</f>
        <v>6.9</v>
      </c>
      <c r="G9" s="18">
        <f>'Life plan1'!G9*'Policy Input'!$R$5+'TPD plan1'!G9*'Policy Input'!$S$5</f>
        <v>8.370000000000001</v>
      </c>
      <c r="H9" s="18">
        <f>'Life plan1'!H9*'Policy Input'!$R$5+'TPD plan1'!H9*'Policy Input'!$S$5</f>
        <v>9.16</v>
      </c>
      <c r="I9" s="18">
        <f>'Life plan1'!I9*'Policy Input'!$R$5+'TPD plan1'!I9*'Policy Input'!$S$5</f>
        <v>10.57</v>
      </c>
      <c r="J9" s="18">
        <f>'Life plan1'!J9*'Policy Input'!$R$5+'TPD plan1'!J9*'Policy Input'!$S$5</f>
        <v>12.01</v>
      </c>
      <c r="K9" s="18">
        <f>'Life plan1'!K9*'Policy Input'!$R$5+'TPD plan1'!K9*'Policy Input'!$S$5</f>
        <v>13.48</v>
      </c>
      <c r="L9" s="18">
        <f>'Life plan1'!L9*'Policy Input'!$R$5+'TPD plan1'!L9*'Policy Input'!$S$5</f>
        <v>14.979999999999999</v>
      </c>
      <c r="M9" s="18">
        <f>'Life plan1'!M9*'Policy Input'!$R$5+'TPD plan1'!M9*'Policy Input'!$S$5</f>
        <v>16.52</v>
      </c>
      <c r="N9" s="18">
        <f>'Life plan1'!N9*'Policy Input'!$R$5+'TPD plan1'!N9*'Policy Input'!$S$5</f>
        <v>18.100000000000001</v>
      </c>
      <c r="O9" s="18">
        <f>'Life plan1'!O9*'Policy Input'!$R$5+'TPD plan1'!O9*'Policy Input'!$S$5</f>
        <v>19.71</v>
      </c>
      <c r="P9" s="18">
        <f>'Life plan1'!P9*'Policy Input'!$R$5+'TPD plan1'!P9*'Policy Input'!$S$5</f>
        <v>21.38</v>
      </c>
      <c r="Q9" s="18">
        <f>'Life plan1'!Q9*'Policy Input'!$R$5+'TPD plan1'!Q9*'Policy Input'!$S$5</f>
        <v>23.1</v>
      </c>
      <c r="R9" s="18">
        <f>'Life plan1'!R9*'Policy Input'!$R$5+'TPD plan1'!R9*'Policy Input'!$S$5</f>
        <v>24.88</v>
      </c>
      <c r="S9" s="18">
        <f>'Life plan1'!S9*'Policy Input'!$R$5+'TPD plan1'!S9*'Policy Input'!$S$5</f>
        <v>26.71</v>
      </c>
      <c r="T9" s="18">
        <f>'Life plan1'!T9*'Policy Input'!$R$5+'TPD plan1'!T9*'Policy Input'!$S$5</f>
        <v>28.610000000000003</v>
      </c>
      <c r="U9" s="18">
        <f>'Life plan1'!U9*'Policy Input'!$R$5+'TPD plan1'!U9*'Policy Input'!$S$5</f>
        <v>30.580000000000002</v>
      </c>
      <c r="V9" s="18">
        <f>'Life plan1'!V9*'Policy Input'!$R$5+'TPD plan1'!V9*'Policy Input'!$S$5</f>
        <v>32.620000000000005</v>
      </c>
      <c r="W9" s="18">
        <f>'Life plan1'!W9*'Policy Input'!$R$5+'TPD plan1'!W9*'Policy Input'!$S$5</f>
        <v>34.74</v>
      </c>
      <c r="X9" s="18">
        <f>'Life plan1'!X9*'Policy Input'!$R$5+'TPD plan1'!X9*'Policy Input'!$S$5</f>
        <v>36.93</v>
      </c>
      <c r="Y9" s="18">
        <f>'Life plan1'!Y9*'Policy Input'!$R$5+'TPD plan1'!Y9*'Policy Input'!$S$5</f>
        <v>39.22</v>
      </c>
      <c r="Z9" s="18">
        <f>'Life plan1'!Z9*'Policy Input'!$R$5+'TPD plan1'!Z9*'Policy Input'!$S$5</f>
        <v>41.599999999999994</v>
      </c>
      <c r="AA9" s="18">
        <f>'Life plan1'!AA9*'Policy Input'!$R$5+'TPD plan1'!AA9*'Policy Input'!$S$5</f>
        <v>0</v>
      </c>
      <c r="AB9" s="18">
        <f>'Life plan1'!AB9*'Policy Input'!$R$5+'TPD plan1'!AB9*'Policy Input'!$S$5</f>
        <v>0</v>
      </c>
      <c r="AC9" s="18">
        <f>'Life plan1'!AC9*'Policy Input'!$R$5+'TPD plan1'!AC9*'Policy Input'!$S$5</f>
        <v>0</v>
      </c>
      <c r="AD9" s="18">
        <f>'Life plan1'!AD9*'Policy Input'!$R$5+'TPD plan1'!AD9*'Policy Input'!$S$5</f>
        <v>0</v>
      </c>
      <c r="AE9" s="18">
        <f>'Life plan1'!AE9*'Policy Input'!$R$5+'TPD plan1'!AE9*'Policy Input'!$S$5</f>
        <v>0</v>
      </c>
    </row>
    <row r="10" spans="1:31">
      <c r="A10" s="19">
        <v>22</v>
      </c>
      <c r="B10" s="20">
        <f>'Life plan1'!B10*'Policy Input'!$R$5+'TPD plan1'!B10*'Policy Input'!$S$5</f>
        <v>1.66</v>
      </c>
      <c r="C10" s="20">
        <f>'Life plan1'!C10*'Policy Input'!$R$5+'TPD plan1'!C10*'Policy Input'!$S$5</f>
        <v>3.26</v>
      </c>
      <c r="D10" s="20">
        <f>'Life plan1'!D10*'Policy Input'!$R$5+'TPD plan1'!D10*'Policy Input'!$S$5</f>
        <v>4.9099999999999993</v>
      </c>
      <c r="E10" s="20">
        <f>'Life plan1'!E10*'Policy Input'!$R$5+'TPD plan1'!E10*'Policy Input'!$S$5</f>
        <v>5.58</v>
      </c>
      <c r="F10" s="20">
        <f>'Life plan1'!F10*'Policy Input'!$R$5+'TPD plan1'!F10*'Policy Input'!$S$5</f>
        <v>7.04</v>
      </c>
      <c r="G10" s="20">
        <f>'Life plan1'!G10*'Policy Input'!$R$5+'TPD plan1'!G10*'Policy Input'!$S$5</f>
        <v>8.5299999999999994</v>
      </c>
      <c r="H10" s="20">
        <f>'Life plan1'!H10*'Policy Input'!$R$5+'TPD plan1'!H10*'Policy Input'!$S$5</f>
        <v>9.32</v>
      </c>
      <c r="I10" s="20">
        <f>'Life plan1'!I10*'Policy Input'!$R$5+'TPD plan1'!I10*'Policy Input'!$S$5</f>
        <v>10.76</v>
      </c>
      <c r="J10" s="20">
        <f>'Life plan1'!J10*'Policy Input'!$R$5+'TPD plan1'!J10*'Policy Input'!$S$5</f>
        <v>12.22</v>
      </c>
      <c r="K10" s="20">
        <f>'Life plan1'!K10*'Policy Input'!$R$5+'TPD plan1'!K10*'Policy Input'!$S$5</f>
        <v>13.719999999999999</v>
      </c>
      <c r="L10" s="20">
        <f>'Life plan1'!L10*'Policy Input'!$R$5+'TPD plan1'!L10*'Policy Input'!$S$5</f>
        <v>15.25</v>
      </c>
      <c r="M10" s="20">
        <f>'Life plan1'!M10*'Policy Input'!$R$5+'TPD plan1'!M10*'Policy Input'!$S$5</f>
        <v>16.830000000000002</v>
      </c>
      <c r="N10" s="20">
        <f>'Life plan1'!N10*'Policy Input'!$R$5+'TPD plan1'!N10*'Policy Input'!$S$5</f>
        <v>18.45</v>
      </c>
      <c r="O10" s="20">
        <f>'Life plan1'!O10*'Policy Input'!$R$5+'TPD plan1'!O10*'Policy Input'!$S$5</f>
        <v>20.12</v>
      </c>
      <c r="P10" s="20">
        <f>'Life plan1'!P10*'Policy Input'!$R$5+'TPD plan1'!P10*'Policy Input'!$S$5</f>
        <v>21.85</v>
      </c>
      <c r="Q10" s="20">
        <f>'Life plan1'!Q10*'Policy Input'!$R$5+'TPD plan1'!Q10*'Policy Input'!$S$5</f>
        <v>23.639999999999997</v>
      </c>
      <c r="R10" s="20">
        <f>'Life plan1'!R10*'Policy Input'!$R$5+'TPD plan1'!R10*'Policy Input'!$S$5</f>
        <v>25.490000000000002</v>
      </c>
      <c r="S10" s="20">
        <f>'Life plan1'!S10*'Policy Input'!$R$5+'TPD plan1'!S10*'Policy Input'!$S$5</f>
        <v>27.4</v>
      </c>
      <c r="T10" s="20">
        <f>'Life plan1'!T10*'Policy Input'!$R$5+'TPD plan1'!T10*'Policy Input'!$S$5</f>
        <v>29.39</v>
      </c>
      <c r="U10" s="20">
        <f>'Life plan1'!U10*'Policy Input'!$R$5+'TPD plan1'!U10*'Policy Input'!$S$5</f>
        <v>31.45</v>
      </c>
      <c r="V10" s="20">
        <f>'Life plan1'!V10*'Policy Input'!$R$5+'TPD plan1'!V10*'Policy Input'!$S$5</f>
        <v>33.590000000000003</v>
      </c>
      <c r="W10" s="20">
        <f>'Life plan1'!W10*'Policy Input'!$R$5+'TPD plan1'!W10*'Policy Input'!$S$5</f>
        <v>35.81</v>
      </c>
      <c r="X10" s="20">
        <f>'Life plan1'!X10*'Policy Input'!$R$5+'TPD plan1'!X10*'Policy Input'!$S$5</f>
        <v>38.119999999999997</v>
      </c>
      <c r="Y10" s="20">
        <f>'Life plan1'!Y10*'Policy Input'!$R$5+'TPD plan1'!Y10*'Policy Input'!$S$5</f>
        <v>40.53</v>
      </c>
      <c r="Z10" s="20">
        <f>'Life plan1'!Z10*'Policy Input'!$R$5+'TPD plan1'!Z10*'Policy Input'!$S$5</f>
        <v>43.04</v>
      </c>
      <c r="AA10" s="20">
        <f>'Life plan1'!AA10*'Policy Input'!$R$5+'TPD plan1'!AA10*'Policy Input'!$S$5</f>
        <v>0</v>
      </c>
      <c r="AB10" s="20">
        <f>'Life plan1'!AB10*'Policy Input'!$R$5+'TPD plan1'!AB10*'Policy Input'!$S$5</f>
        <v>0</v>
      </c>
      <c r="AC10" s="20">
        <f>'Life plan1'!AC10*'Policy Input'!$R$5+'TPD plan1'!AC10*'Policy Input'!$S$5</f>
        <v>0</v>
      </c>
      <c r="AD10" s="20">
        <f>'Life plan1'!AD10*'Policy Input'!$R$5+'TPD plan1'!AD10*'Policy Input'!$S$5</f>
        <v>0</v>
      </c>
      <c r="AE10" s="20">
        <f>'Life plan1'!AE10*'Policy Input'!$R$5+'TPD plan1'!AE10*'Policy Input'!$S$5</f>
        <v>0</v>
      </c>
    </row>
    <row r="11" spans="1:31">
      <c r="A11" s="19">
        <v>23</v>
      </c>
      <c r="B11" s="20">
        <f>'Life plan1'!B11*'Policy Input'!$R$5+'TPD plan1'!B11*'Policy Input'!$S$5</f>
        <v>1.69</v>
      </c>
      <c r="C11" s="20">
        <f>'Life plan1'!C11*'Policy Input'!$R$5+'TPD plan1'!C11*'Policy Input'!$S$5</f>
        <v>3.3200000000000003</v>
      </c>
      <c r="D11" s="20">
        <f>'Life plan1'!D11*'Policy Input'!$R$5+'TPD plan1'!D11*'Policy Input'!$S$5</f>
        <v>4.99</v>
      </c>
      <c r="E11" s="20">
        <f>'Life plan1'!E11*'Policy Input'!$R$5+'TPD plan1'!E11*'Policy Input'!$S$5</f>
        <v>5.67</v>
      </c>
      <c r="F11" s="20">
        <f>'Life plan1'!F11*'Policy Input'!$R$5+'TPD plan1'!F11*'Policy Input'!$S$5</f>
        <v>7.1499999999999995</v>
      </c>
      <c r="G11" s="20">
        <f>'Life plan1'!G11*'Policy Input'!$R$5+'TPD plan1'!G11*'Policy Input'!$S$5</f>
        <v>8.65</v>
      </c>
      <c r="H11" s="20">
        <f>'Life plan1'!H11*'Policy Input'!$R$5+'TPD plan1'!H11*'Policy Input'!$S$5</f>
        <v>9.4600000000000009</v>
      </c>
      <c r="I11" s="20">
        <f>'Life plan1'!I11*'Policy Input'!$R$5+'TPD plan1'!I11*'Policy Input'!$S$5</f>
        <v>10.92</v>
      </c>
      <c r="J11" s="20">
        <f>'Life plan1'!J11*'Policy Input'!$R$5+'TPD plan1'!J11*'Policy Input'!$S$5</f>
        <v>12.41</v>
      </c>
      <c r="K11" s="20">
        <f>'Life plan1'!K11*'Policy Input'!$R$5+'TPD plan1'!K11*'Policy Input'!$S$5</f>
        <v>13.940000000000001</v>
      </c>
      <c r="L11" s="20">
        <f>'Life plan1'!L11*'Policy Input'!$R$5+'TPD plan1'!L11*'Policy Input'!$S$5</f>
        <v>15.52</v>
      </c>
      <c r="M11" s="20">
        <f>'Life plan1'!M11*'Policy Input'!$R$5+'TPD plan1'!M11*'Policy Input'!$S$5</f>
        <v>17.14</v>
      </c>
      <c r="N11" s="20">
        <f>'Life plan1'!N11*'Policy Input'!$R$5+'TPD plan1'!N11*'Policy Input'!$S$5</f>
        <v>18.82</v>
      </c>
      <c r="O11" s="20">
        <f>'Life plan1'!O11*'Policy Input'!$R$5+'TPD plan1'!O11*'Policy Input'!$S$5</f>
        <v>20.55</v>
      </c>
      <c r="P11" s="20">
        <f>'Life plan1'!P11*'Policy Input'!$R$5+'TPD plan1'!P11*'Policy Input'!$S$5</f>
        <v>22.35</v>
      </c>
      <c r="Q11" s="20">
        <f>'Life plan1'!Q11*'Policy Input'!$R$5+'TPD plan1'!Q11*'Policy Input'!$S$5</f>
        <v>24.209999999999997</v>
      </c>
      <c r="R11" s="20">
        <f>'Life plan1'!R11*'Policy Input'!$R$5+'TPD plan1'!R11*'Policy Input'!$S$5</f>
        <v>26.14</v>
      </c>
      <c r="S11" s="20">
        <f>'Life plan1'!S11*'Policy Input'!$R$5+'TPD plan1'!S11*'Policy Input'!$S$5</f>
        <v>28.14</v>
      </c>
      <c r="T11" s="20">
        <f>'Life plan1'!T11*'Policy Input'!$R$5+'TPD plan1'!T11*'Policy Input'!$S$5</f>
        <v>30.22</v>
      </c>
      <c r="U11" s="20">
        <f>'Life plan1'!U11*'Policy Input'!$R$5+'TPD plan1'!U11*'Policy Input'!$S$5</f>
        <v>32.380000000000003</v>
      </c>
      <c r="V11" s="20">
        <f>'Life plan1'!V11*'Policy Input'!$R$5+'TPD plan1'!V11*'Policy Input'!$S$5</f>
        <v>34.630000000000003</v>
      </c>
      <c r="W11" s="20">
        <f>'Life plan1'!W11*'Policy Input'!$R$5+'TPD plan1'!W11*'Policy Input'!$S$5</f>
        <v>36.97</v>
      </c>
      <c r="X11" s="20">
        <f>'Life plan1'!X11*'Policy Input'!$R$5+'TPD plan1'!X11*'Policy Input'!$S$5</f>
        <v>39.410000000000004</v>
      </c>
      <c r="Y11" s="20">
        <f>'Life plan1'!Y11*'Policy Input'!$R$5+'TPD plan1'!Y11*'Policy Input'!$S$5</f>
        <v>41.96</v>
      </c>
      <c r="Z11" s="20">
        <f>'Life plan1'!Z11*'Policy Input'!$R$5+'TPD plan1'!Z11*'Policy Input'!$S$5</f>
        <v>44.62</v>
      </c>
      <c r="AA11" s="20">
        <f>'Life plan1'!AA11*'Policy Input'!$R$5+'TPD plan1'!AA11*'Policy Input'!$S$5</f>
        <v>0</v>
      </c>
      <c r="AB11" s="20">
        <f>'Life plan1'!AB11*'Policy Input'!$R$5+'TPD plan1'!AB11*'Policy Input'!$S$5</f>
        <v>0</v>
      </c>
      <c r="AC11" s="20">
        <f>'Life plan1'!AC11*'Policy Input'!$R$5+'TPD plan1'!AC11*'Policy Input'!$S$5</f>
        <v>0</v>
      </c>
      <c r="AD11" s="20">
        <f>'Life plan1'!AD11*'Policy Input'!$R$5+'TPD plan1'!AD11*'Policy Input'!$S$5</f>
        <v>0</v>
      </c>
      <c r="AE11" s="20">
        <f>'Life plan1'!AE11*'Policy Input'!$R$5+'TPD plan1'!AE11*'Policy Input'!$S$5</f>
        <v>0</v>
      </c>
    </row>
    <row r="12" spans="1:31">
      <c r="A12" s="19">
        <v>24</v>
      </c>
      <c r="B12" s="20">
        <f>'Life plan1'!B12*'Policy Input'!$R$5+'TPD plan1'!B12*'Policy Input'!$S$5</f>
        <v>1.72</v>
      </c>
      <c r="C12" s="20">
        <f>'Life plan1'!C12*'Policy Input'!$R$5+'TPD plan1'!C12*'Policy Input'!$S$5</f>
        <v>3.37</v>
      </c>
      <c r="D12" s="20">
        <f>'Life plan1'!D12*'Policy Input'!$R$5+'TPD plan1'!D12*'Policy Input'!$S$5</f>
        <v>5.0600000000000005</v>
      </c>
      <c r="E12" s="20">
        <f>'Life plan1'!E12*'Policy Input'!$R$5+'TPD plan1'!E12*'Policy Input'!$S$5</f>
        <v>5.75</v>
      </c>
      <c r="F12" s="20">
        <f>'Life plan1'!F12*'Policy Input'!$R$5+'TPD plan1'!F12*'Policy Input'!$S$5</f>
        <v>7.24</v>
      </c>
      <c r="G12" s="20">
        <f>'Life plan1'!G12*'Policy Input'!$R$5+'TPD plan1'!G12*'Policy Input'!$S$5</f>
        <v>8.76</v>
      </c>
      <c r="H12" s="20">
        <f>'Life plan1'!H12*'Policy Input'!$R$5+'TPD plan1'!H12*'Policy Input'!$S$5</f>
        <v>9.59</v>
      </c>
      <c r="I12" s="20">
        <f>'Life plan1'!I12*'Policy Input'!$R$5+'TPD plan1'!I12*'Policy Input'!$S$5</f>
        <v>11.07</v>
      </c>
      <c r="J12" s="20">
        <f>'Life plan1'!J12*'Policy Input'!$R$5+'TPD plan1'!J12*'Policy Input'!$S$5</f>
        <v>12.600000000000001</v>
      </c>
      <c r="K12" s="20">
        <f>'Life plan1'!K12*'Policy Input'!$R$5+'TPD plan1'!K12*'Policy Input'!$S$5</f>
        <v>14.17</v>
      </c>
      <c r="L12" s="20">
        <f>'Life plan1'!L12*'Policy Input'!$R$5+'TPD plan1'!L12*'Policy Input'!$S$5</f>
        <v>15.8</v>
      </c>
      <c r="M12" s="20">
        <f>'Life plan1'!M12*'Policy Input'!$R$5+'TPD plan1'!M12*'Policy Input'!$S$5</f>
        <v>17.48</v>
      </c>
      <c r="N12" s="20">
        <f>'Life plan1'!N12*'Policy Input'!$R$5+'TPD plan1'!N12*'Policy Input'!$S$5</f>
        <v>19.22</v>
      </c>
      <c r="O12" s="20">
        <f>'Life plan1'!O12*'Policy Input'!$R$5+'TPD plan1'!O12*'Policy Input'!$S$5</f>
        <v>21.02</v>
      </c>
      <c r="P12" s="20">
        <f>'Life plan1'!P12*'Policy Input'!$R$5+'TPD plan1'!P12*'Policy Input'!$S$5</f>
        <v>22.900000000000002</v>
      </c>
      <c r="Q12" s="20">
        <f>'Life plan1'!Q12*'Policy Input'!$R$5+'TPD plan1'!Q12*'Policy Input'!$S$5</f>
        <v>24.84</v>
      </c>
      <c r="R12" s="20">
        <f>'Life plan1'!R12*'Policy Input'!$R$5+'TPD plan1'!R12*'Policy Input'!$S$5</f>
        <v>26.86</v>
      </c>
      <c r="S12" s="20">
        <f>'Life plan1'!S12*'Policy Input'!$R$5+'TPD plan1'!S12*'Policy Input'!$S$5</f>
        <v>28.96</v>
      </c>
      <c r="T12" s="20">
        <f>'Life plan1'!T12*'Policy Input'!$R$5+'TPD plan1'!T12*'Policy Input'!$S$5</f>
        <v>31.14</v>
      </c>
      <c r="U12" s="20">
        <f>'Life plan1'!U12*'Policy Input'!$R$5+'TPD plan1'!U12*'Policy Input'!$S$5</f>
        <v>33.42</v>
      </c>
      <c r="V12" s="20">
        <f>'Life plan1'!V12*'Policy Input'!$R$5+'TPD plan1'!V12*'Policy Input'!$S$5</f>
        <v>35.79</v>
      </c>
      <c r="W12" s="20">
        <f>'Life plan1'!W12*'Policy Input'!$R$5+'TPD plan1'!W12*'Policy Input'!$S$5</f>
        <v>38.260000000000005</v>
      </c>
      <c r="X12" s="20">
        <f>'Life plan1'!X12*'Policy Input'!$R$5+'TPD plan1'!X12*'Policy Input'!$S$5</f>
        <v>40.840000000000003</v>
      </c>
      <c r="Y12" s="20">
        <f>'Life plan1'!Y12*'Policy Input'!$R$5+'TPD plan1'!Y12*'Policy Input'!$S$5</f>
        <v>43.54</v>
      </c>
      <c r="Z12" s="20">
        <f>'Life plan1'!Z12*'Policy Input'!$R$5+'TPD plan1'!Z12*'Policy Input'!$S$5</f>
        <v>46.36</v>
      </c>
      <c r="AA12" s="20">
        <f>'Life plan1'!AA12*'Policy Input'!$R$5+'TPD plan1'!AA12*'Policy Input'!$S$5</f>
        <v>0</v>
      </c>
      <c r="AB12" s="20">
        <f>'Life plan1'!AB12*'Policy Input'!$R$5+'TPD plan1'!AB12*'Policy Input'!$S$5</f>
        <v>0</v>
      </c>
      <c r="AC12" s="20">
        <f>'Life plan1'!AC12*'Policy Input'!$R$5+'TPD plan1'!AC12*'Policy Input'!$S$5</f>
        <v>0</v>
      </c>
      <c r="AD12" s="20">
        <f>'Life plan1'!AD12*'Policy Input'!$R$5+'TPD plan1'!AD12*'Policy Input'!$S$5</f>
        <v>0</v>
      </c>
      <c r="AE12" s="20">
        <f>'Life plan1'!AE12*'Policy Input'!$R$5+'TPD plan1'!AE12*'Policy Input'!$S$5</f>
        <v>0</v>
      </c>
    </row>
    <row r="13" spans="1:31">
      <c r="A13" s="21">
        <v>25</v>
      </c>
      <c r="B13" s="22">
        <f>'Life plan1'!B13*'Policy Input'!$R$5+'TPD plan1'!B13*'Policy Input'!$S$5</f>
        <v>1.74</v>
      </c>
      <c r="C13" s="22">
        <f>'Life plan1'!C13*'Policy Input'!$R$5+'TPD plan1'!C13*'Policy Input'!$S$5</f>
        <v>3.41</v>
      </c>
      <c r="D13" s="22">
        <f>'Life plan1'!D13*'Policy Input'!$R$5+'TPD plan1'!D13*'Policy Input'!$S$5</f>
        <v>5.12</v>
      </c>
      <c r="E13" s="22">
        <f>'Life plan1'!E13*'Policy Input'!$R$5+'TPD plan1'!E13*'Policy Input'!$S$5</f>
        <v>5.81</v>
      </c>
      <c r="F13" s="22">
        <f>'Life plan1'!F13*'Policy Input'!$R$5+'TPD plan1'!F13*'Policy Input'!$S$5</f>
        <v>7.32</v>
      </c>
      <c r="G13" s="22">
        <f>'Life plan1'!G13*'Policy Input'!$R$5+'TPD plan1'!G13*'Policy Input'!$S$5</f>
        <v>8.8699999999999992</v>
      </c>
      <c r="H13" s="22">
        <f>'Life plan1'!H13*'Policy Input'!$R$5+'TPD plan1'!H13*'Policy Input'!$S$5</f>
        <v>9.7199999999999989</v>
      </c>
      <c r="I13" s="22">
        <f>'Life plan1'!I13*'Policy Input'!$R$5+'TPD plan1'!I13*'Policy Input'!$S$5</f>
        <v>11.239999999999998</v>
      </c>
      <c r="J13" s="22">
        <f>'Life plan1'!J13*'Policy Input'!$R$5+'TPD plan1'!J13*'Policy Input'!$S$5</f>
        <v>12.81</v>
      </c>
      <c r="K13" s="22">
        <f>'Life plan1'!K13*'Policy Input'!$R$5+'TPD plan1'!K13*'Policy Input'!$S$5</f>
        <v>14.440000000000001</v>
      </c>
      <c r="L13" s="22">
        <f>'Life plan1'!L13*'Policy Input'!$R$5+'TPD plan1'!L13*'Policy Input'!$S$5</f>
        <v>16.119999999999997</v>
      </c>
      <c r="M13" s="22">
        <f>'Life plan1'!M13*'Policy Input'!$R$5+'TPD plan1'!M13*'Policy Input'!$S$5</f>
        <v>17.87</v>
      </c>
      <c r="N13" s="22">
        <f>'Life plan1'!N13*'Policy Input'!$R$5+'TPD plan1'!N13*'Policy Input'!$S$5</f>
        <v>19.68</v>
      </c>
      <c r="O13" s="22">
        <f>'Life plan1'!O13*'Policy Input'!$R$5+'TPD plan1'!O13*'Policy Input'!$S$5</f>
        <v>21.56</v>
      </c>
      <c r="P13" s="22">
        <f>'Life plan1'!P13*'Policy Input'!$R$5+'TPD plan1'!P13*'Policy Input'!$S$5</f>
        <v>23.52</v>
      </c>
      <c r="Q13" s="22">
        <f>'Life plan1'!Q13*'Policy Input'!$R$5+'TPD plan1'!Q13*'Policy Input'!$S$5</f>
        <v>25.560000000000002</v>
      </c>
      <c r="R13" s="22">
        <f>'Life plan1'!R13*'Policy Input'!$R$5+'TPD plan1'!R13*'Policy Input'!$S$5</f>
        <v>27.68</v>
      </c>
      <c r="S13" s="22">
        <f>'Life plan1'!S13*'Policy Input'!$R$5+'TPD plan1'!S13*'Policy Input'!$S$5</f>
        <v>29.880000000000003</v>
      </c>
      <c r="T13" s="22">
        <f>'Life plan1'!T13*'Policy Input'!$R$5+'TPD plan1'!T13*'Policy Input'!$S$5</f>
        <v>32.18</v>
      </c>
      <c r="U13" s="22">
        <f>'Life plan1'!U13*'Policy Input'!$R$5+'TPD plan1'!U13*'Policy Input'!$S$5</f>
        <v>34.58</v>
      </c>
      <c r="V13" s="22">
        <f>'Life plan1'!V13*'Policy Input'!$R$5+'TPD plan1'!V13*'Policy Input'!$S$5</f>
        <v>37.08</v>
      </c>
      <c r="W13" s="22">
        <f>'Life plan1'!W13*'Policy Input'!$R$5+'TPD plan1'!W13*'Policy Input'!$S$5</f>
        <v>39.700000000000003</v>
      </c>
      <c r="X13" s="22">
        <f>'Life plan1'!X13*'Policy Input'!$R$5+'TPD plan1'!X13*'Policy Input'!$S$5</f>
        <v>42.43</v>
      </c>
      <c r="Y13" s="22">
        <f>'Life plan1'!Y13*'Policy Input'!$R$5+'TPD plan1'!Y13*'Policy Input'!$S$5</f>
        <v>45.3</v>
      </c>
      <c r="Z13" s="22">
        <f>'Life plan1'!Z13*'Policy Input'!$R$5+'TPD plan1'!Z13*'Policy Input'!$S$5</f>
        <v>48.3</v>
      </c>
      <c r="AA13" s="22">
        <f>'Life plan1'!AA13*'Policy Input'!$R$5+'TPD plan1'!AA13*'Policy Input'!$S$5</f>
        <v>0</v>
      </c>
      <c r="AB13" s="22">
        <f>'Life plan1'!AB13*'Policy Input'!$R$5+'TPD plan1'!AB13*'Policy Input'!$S$5</f>
        <v>0</v>
      </c>
      <c r="AC13" s="22">
        <f>'Life plan1'!AC13*'Policy Input'!$R$5+'TPD plan1'!AC13*'Policy Input'!$S$5</f>
        <v>0</v>
      </c>
      <c r="AD13" s="22">
        <f>'Life plan1'!AD13*'Policy Input'!$R$5+'TPD plan1'!AD13*'Policy Input'!$S$5</f>
        <v>0</v>
      </c>
      <c r="AE13" s="22">
        <f>'Life plan1'!AE13*'Policy Input'!$R$5+'TPD plan1'!AE13*'Policy Input'!$S$5</f>
        <v>0</v>
      </c>
    </row>
    <row r="14" spans="1:31">
      <c r="A14" s="17">
        <v>26</v>
      </c>
      <c r="B14" s="18">
        <f>'Life plan1'!B14*'Policy Input'!$R$5+'TPD plan1'!B14*'Policy Input'!$S$5</f>
        <v>1.76</v>
      </c>
      <c r="C14" s="18">
        <f>'Life plan1'!C14*'Policy Input'!$R$5+'TPD plan1'!C14*'Policy Input'!$S$5</f>
        <v>3.44</v>
      </c>
      <c r="D14" s="18">
        <f>'Life plan1'!D14*'Policy Input'!$R$5+'TPD plan1'!D14*'Policy Input'!$S$5</f>
        <v>5.17</v>
      </c>
      <c r="E14" s="18">
        <f>'Life plan1'!E14*'Policy Input'!$R$5+'TPD plan1'!E14*'Policy Input'!$S$5</f>
        <v>5.8800000000000008</v>
      </c>
      <c r="F14" s="18">
        <f>'Life plan1'!F14*'Policy Input'!$R$5+'TPD plan1'!F14*'Policy Input'!$S$5</f>
        <v>7.42</v>
      </c>
      <c r="G14" s="18">
        <f>'Life plan1'!G14*'Policy Input'!$R$5+'TPD plan1'!G14*'Policy Input'!$S$5</f>
        <v>9</v>
      </c>
      <c r="H14" s="18">
        <f>'Life plan1'!H14*'Policy Input'!$R$5+'TPD plan1'!H14*'Policy Input'!$S$5</f>
        <v>9.8699999999999992</v>
      </c>
      <c r="I14" s="18">
        <f>'Life plan1'!I14*'Policy Input'!$R$5+'TPD plan1'!I14*'Policy Input'!$S$5</f>
        <v>11.440000000000001</v>
      </c>
      <c r="J14" s="18">
        <f>'Life plan1'!J14*'Policy Input'!$R$5+'TPD plan1'!J14*'Policy Input'!$S$5</f>
        <v>13.069999999999999</v>
      </c>
      <c r="K14" s="18">
        <f>'Life plan1'!K14*'Policy Input'!$R$5+'TPD plan1'!K14*'Policy Input'!$S$5</f>
        <v>14.75</v>
      </c>
      <c r="L14" s="18">
        <f>'Life plan1'!L14*'Policy Input'!$R$5+'TPD plan1'!L14*'Policy Input'!$S$5</f>
        <v>16.509999999999998</v>
      </c>
      <c r="M14" s="18">
        <f>'Life plan1'!M14*'Policy Input'!$R$5+'TPD plan1'!M14*'Policy Input'!$S$5</f>
        <v>18.329999999999998</v>
      </c>
      <c r="N14" s="18">
        <f>'Life plan1'!N14*'Policy Input'!$R$5+'TPD plan1'!N14*'Policy Input'!$S$5</f>
        <v>20.220000000000002</v>
      </c>
      <c r="O14" s="18">
        <f>'Life plan1'!O14*'Policy Input'!$R$5+'TPD plan1'!O14*'Policy Input'!$S$5</f>
        <v>22.19</v>
      </c>
      <c r="P14" s="18">
        <f>'Life plan1'!P14*'Policy Input'!$R$5+'TPD plan1'!P14*'Policy Input'!$S$5</f>
        <v>24.24</v>
      </c>
      <c r="Q14" s="18">
        <f>'Life plan1'!Q14*'Policy Input'!$R$5+'TPD plan1'!Q14*'Policy Input'!$S$5</f>
        <v>26.38</v>
      </c>
      <c r="R14" s="18">
        <f>'Life plan1'!R14*'Policy Input'!$R$5+'TPD plan1'!R14*'Policy Input'!$S$5</f>
        <v>28.610000000000003</v>
      </c>
      <c r="S14" s="18">
        <f>'Life plan1'!S14*'Policy Input'!$R$5+'TPD plan1'!S14*'Policy Input'!$S$5</f>
        <v>30.93</v>
      </c>
      <c r="T14" s="18">
        <f>'Life plan1'!T14*'Policy Input'!$R$5+'TPD plan1'!T14*'Policy Input'!$S$5</f>
        <v>33.36</v>
      </c>
      <c r="U14" s="18">
        <f>'Life plan1'!U14*'Policy Input'!$R$5+'TPD plan1'!U14*'Policy Input'!$S$5</f>
        <v>35.89</v>
      </c>
      <c r="V14" s="18">
        <f>'Life plan1'!V14*'Policy Input'!$R$5+'TPD plan1'!V14*'Policy Input'!$S$5</f>
        <v>38.540000000000006</v>
      </c>
      <c r="W14" s="18">
        <f>'Life plan1'!W14*'Policy Input'!$R$5+'TPD plan1'!W14*'Policy Input'!$S$5</f>
        <v>41.32</v>
      </c>
      <c r="X14" s="18">
        <f>'Life plan1'!X14*'Policy Input'!$R$5+'TPD plan1'!X14*'Policy Input'!$S$5</f>
        <v>44.22</v>
      </c>
      <c r="Y14" s="18">
        <f>'Life plan1'!Y14*'Policy Input'!$R$5+'TPD plan1'!Y14*'Policy Input'!$S$5</f>
        <v>47.26</v>
      </c>
      <c r="Z14" s="18">
        <f>'Life plan1'!Z14*'Policy Input'!$R$5+'TPD plan1'!Z14*'Policy Input'!$S$5</f>
        <v>50.46</v>
      </c>
      <c r="AA14" s="18">
        <f>'Life plan1'!AA14*'Policy Input'!$R$5+'TPD plan1'!AA14*'Policy Input'!$S$5</f>
        <v>0</v>
      </c>
      <c r="AB14" s="18">
        <f>'Life plan1'!AB14*'Policy Input'!$R$5+'TPD plan1'!AB14*'Policy Input'!$S$5</f>
        <v>0</v>
      </c>
      <c r="AC14" s="18">
        <f>'Life plan1'!AC14*'Policy Input'!$R$5+'TPD plan1'!AC14*'Policy Input'!$S$5</f>
        <v>0</v>
      </c>
      <c r="AD14" s="18">
        <f>'Life plan1'!AD14*'Policy Input'!$R$5+'TPD plan1'!AD14*'Policy Input'!$S$5</f>
        <v>0</v>
      </c>
      <c r="AE14" s="18">
        <f>'Life plan1'!AE14*'Policy Input'!$R$5+'TPD plan1'!AE14*'Policy Input'!$S$5</f>
        <v>0</v>
      </c>
    </row>
    <row r="15" spans="1:31">
      <c r="A15" s="19">
        <v>27</v>
      </c>
      <c r="B15" s="20">
        <f>'Life plan1'!B15*'Policy Input'!$R$5+'TPD plan1'!B15*'Policy Input'!$S$5</f>
        <v>1.78</v>
      </c>
      <c r="C15" s="20">
        <f>'Life plan1'!C15*'Policy Input'!$R$5+'TPD plan1'!C15*'Policy Input'!$S$5</f>
        <v>3.48</v>
      </c>
      <c r="D15" s="20">
        <f>'Life plan1'!D15*'Policy Input'!$R$5+'TPD plan1'!D15*'Policy Input'!$S$5</f>
        <v>5.2399999999999993</v>
      </c>
      <c r="E15" s="20">
        <f>'Life plan1'!E15*'Policy Input'!$R$5+'TPD plan1'!E15*'Policy Input'!$S$5</f>
        <v>5.96</v>
      </c>
      <c r="F15" s="20">
        <f>'Life plan1'!F15*'Policy Input'!$R$5+'TPD plan1'!F15*'Policy Input'!$S$5</f>
        <v>7.5399999999999991</v>
      </c>
      <c r="G15" s="20">
        <f>'Life plan1'!G15*'Policy Input'!$R$5+'TPD plan1'!G15*'Policy Input'!$S$5</f>
        <v>9.16</v>
      </c>
      <c r="H15" s="20">
        <f>'Life plan1'!H15*'Policy Input'!$R$5+'TPD plan1'!H15*'Policy Input'!$S$5</f>
        <v>10.08</v>
      </c>
      <c r="I15" s="20">
        <f>'Life plan1'!I15*'Policy Input'!$R$5+'TPD plan1'!I15*'Policy Input'!$S$5</f>
        <v>11.7</v>
      </c>
      <c r="J15" s="20">
        <f>'Life plan1'!J15*'Policy Input'!$R$5+'TPD plan1'!J15*'Policy Input'!$S$5</f>
        <v>13.39</v>
      </c>
      <c r="K15" s="20">
        <f>'Life plan1'!K15*'Policy Input'!$R$5+'TPD plan1'!K15*'Policy Input'!$S$5</f>
        <v>15.14</v>
      </c>
      <c r="L15" s="20">
        <f>'Life plan1'!L15*'Policy Input'!$R$5+'TPD plan1'!L15*'Policy Input'!$S$5</f>
        <v>16.97</v>
      </c>
      <c r="M15" s="20">
        <f>'Life plan1'!M15*'Policy Input'!$R$5+'TPD plan1'!M15*'Policy Input'!$S$5</f>
        <v>18.88</v>
      </c>
      <c r="N15" s="20">
        <f>'Life plan1'!N15*'Policy Input'!$R$5+'TPD plan1'!N15*'Policy Input'!$S$5</f>
        <v>20.86</v>
      </c>
      <c r="O15" s="20">
        <f>'Life plan1'!O15*'Policy Input'!$R$5+'TPD plan1'!O15*'Policy Input'!$S$5</f>
        <v>22.93</v>
      </c>
      <c r="P15" s="20">
        <f>'Life plan1'!P15*'Policy Input'!$R$5+'TPD plan1'!P15*'Policy Input'!$S$5</f>
        <v>25.090000000000003</v>
      </c>
      <c r="Q15" s="20">
        <f>'Life plan1'!Q15*'Policy Input'!$R$5+'TPD plan1'!Q15*'Policy Input'!$S$5</f>
        <v>27.34</v>
      </c>
      <c r="R15" s="20">
        <f>'Life plan1'!R15*'Policy Input'!$R$5+'TPD plan1'!R15*'Policy Input'!$S$5</f>
        <v>29.68</v>
      </c>
      <c r="S15" s="20">
        <f>'Life plan1'!S15*'Policy Input'!$R$5+'TPD plan1'!S15*'Policy Input'!$S$5</f>
        <v>32.14</v>
      </c>
      <c r="T15" s="20">
        <f>'Life plan1'!T15*'Policy Input'!$R$5+'TPD plan1'!T15*'Policy Input'!$S$5</f>
        <v>34.699999999999996</v>
      </c>
      <c r="U15" s="20">
        <f>'Life plan1'!U15*'Policy Input'!$R$5+'TPD plan1'!U15*'Policy Input'!$S$5</f>
        <v>37.379999999999995</v>
      </c>
      <c r="V15" s="20">
        <f>'Life plan1'!V15*'Policy Input'!$R$5+'TPD plan1'!V15*'Policy Input'!$S$5</f>
        <v>40.19</v>
      </c>
      <c r="W15" s="20">
        <f>'Life plan1'!W15*'Policy Input'!$R$5+'TPD plan1'!W15*'Policy Input'!$S$5</f>
        <v>43.14</v>
      </c>
      <c r="X15" s="20">
        <f>'Life plan1'!X15*'Policy Input'!$R$5+'TPD plan1'!X15*'Policy Input'!$S$5</f>
        <v>46.230000000000004</v>
      </c>
      <c r="Y15" s="20">
        <f>'Life plan1'!Y15*'Policy Input'!$R$5+'TPD plan1'!Y15*'Policy Input'!$S$5</f>
        <v>49.47</v>
      </c>
      <c r="Z15" s="20">
        <f>'Life plan1'!Z15*'Policy Input'!$R$5+'TPD plan1'!Z15*'Policy Input'!$S$5</f>
        <v>52.88</v>
      </c>
      <c r="AA15" s="20">
        <f>'Life plan1'!AA15*'Policy Input'!$R$5+'TPD plan1'!AA15*'Policy Input'!$S$5</f>
        <v>0</v>
      </c>
      <c r="AB15" s="20">
        <f>'Life plan1'!AB15*'Policy Input'!$R$5+'TPD plan1'!AB15*'Policy Input'!$S$5</f>
        <v>0</v>
      </c>
      <c r="AC15" s="20">
        <f>'Life plan1'!AC15*'Policy Input'!$R$5+'TPD plan1'!AC15*'Policy Input'!$S$5</f>
        <v>0</v>
      </c>
      <c r="AD15" s="20">
        <f>'Life plan1'!AD15*'Policy Input'!$R$5+'TPD plan1'!AD15*'Policy Input'!$S$5</f>
        <v>0</v>
      </c>
      <c r="AE15" s="20">
        <f>'Life plan1'!AE15*'Policy Input'!$R$5+'TPD plan1'!AE15*'Policy Input'!$S$5</f>
        <v>0</v>
      </c>
    </row>
    <row r="16" spans="1:31">
      <c r="A16" s="19">
        <v>28</v>
      </c>
      <c r="B16" s="20">
        <f>'Life plan1'!B16*'Policy Input'!$R$5+'TPD plan1'!B16*'Policy Input'!$S$5</f>
        <v>1.8</v>
      </c>
      <c r="C16" s="20">
        <f>'Life plan1'!C16*'Policy Input'!$R$5+'TPD plan1'!C16*'Policy Input'!$S$5</f>
        <v>3.54</v>
      </c>
      <c r="D16" s="20">
        <f>'Life plan1'!D16*'Policy Input'!$R$5+'TPD plan1'!D16*'Policy Input'!$S$5</f>
        <v>5.33</v>
      </c>
      <c r="E16" s="20">
        <f>'Life plan1'!E16*'Policy Input'!$R$5+'TPD plan1'!E16*'Policy Input'!$S$5</f>
        <v>6.08</v>
      </c>
      <c r="F16" s="20">
        <f>'Life plan1'!F16*'Policy Input'!$R$5+'TPD plan1'!F16*'Policy Input'!$S$5</f>
        <v>7.7</v>
      </c>
      <c r="G16" s="20">
        <f>'Life plan1'!G16*'Policy Input'!$R$5+'TPD plan1'!G16*'Policy Input'!$S$5</f>
        <v>9.3800000000000008</v>
      </c>
      <c r="H16" s="20">
        <f>'Life plan1'!H16*'Policy Input'!$R$5+'TPD plan1'!H16*'Policy Input'!$S$5</f>
        <v>10.33</v>
      </c>
      <c r="I16" s="20">
        <f>'Life plan1'!I16*'Policy Input'!$R$5+'TPD plan1'!I16*'Policy Input'!$S$5</f>
        <v>12.020000000000001</v>
      </c>
      <c r="J16" s="20">
        <f>'Life plan1'!J16*'Policy Input'!$R$5+'TPD plan1'!J16*'Policy Input'!$S$5</f>
        <v>13.79</v>
      </c>
      <c r="K16" s="20">
        <f>'Life plan1'!K16*'Policy Input'!$R$5+'TPD plan1'!K16*'Policy Input'!$S$5</f>
        <v>15.62</v>
      </c>
      <c r="L16" s="20">
        <f>'Life plan1'!L16*'Policy Input'!$R$5+'TPD plan1'!L16*'Policy Input'!$S$5</f>
        <v>17.54</v>
      </c>
      <c r="M16" s="20">
        <f>'Life plan1'!M16*'Policy Input'!$R$5+'TPD plan1'!M16*'Policy Input'!$S$5</f>
        <v>19.53</v>
      </c>
      <c r="N16" s="20">
        <f>'Life plan1'!N16*'Policy Input'!$R$5+'TPD plan1'!N16*'Policy Input'!$S$5</f>
        <v>21.62</v>
      </c>
      <c r="O16" s="20">
        <f>'Life plan1'!O16*'Policy Input'!$R$5+'TPD plan1'!O16*'Policy Input'!$S$5</f>
        <v>23.79</v>
      </c>
      <c r="P16" s="20">
        <f>'Life plan1'!P16*'Policy Input'!$R$5+'TPD plan1'!P16*'Policy Input'!$S$5</f>
        <v>26.06</v>
      </c>
      <c r="Q16" s="20">
        <f>'Life plan1'!Q16*'Policy Input'!$R$5+'TPD plan1'!Q16*'Policy Input'!$S$5</f>
        <v>28.43</v>
      </c>
      <c r="R16" s="20">
        <f>'Life plan1'!R16*'Policy Input'!$R$5+'TPD plan1'!R16*'Policy Input'!$S$5</f>
        <v>30.91</v>
      </c>
      <c r="S16" s="20">
        <f>'Life plan1'!S16*'Policy Input'!$R$5+'TPD plan1'!S16*'Policy Input'!$S$5</f>
        <v>33.510000000000005</v>
      </c>
      <c r="T16" s="20">
        <f>'Life plan1'!T16*'Policy Input'!$R$5+'TPD plan1'!T16*'Policy Input'!$S$5</f>
        <v>36.22</v>
      </c>
      <c r="U16" s="20">
        <f>'Life plan1'!U16*'Policy Input'!$R$5+'TPD plan1'!U16*'Policy Input'!$S$5</f>
        <v>39.069999999999993</v>
      </c>
      <c r="V16" s="20">
        <f>'Life plan1'!V16*'Policy Input'!$R$5+'TPD plan1'!V16*'Policy Input'!$S$5</f>
        <v>42.06</v>
      </c>
      <c r="W16" s="20">
        <f>'Life plan1'!W16*'Policy Input'!$R$5+'TPD plan1'!W16*'Policy Input'!$S$5</f>
        <v>45.19</v>
      </c>
      <c r="X16" s="20">
        <f>'Life plan1'!X16*'Policy Input'!$R$5+'TPD plan1'!X16*'Policy Input'!$S$5</f>
        <v>48.49</v>
      </c>
      <c r="Y16" s="20">
        <f>'Life plan1'!Y16*'Policy Input'!$R$5+'TPD plan1'!Y16*'Policy Input'!$S$5</f>
        <v>51.940000000000005</v>
      </c>
      <c r="Z16" s="20">
        <f>'Life plan1'!Z16*'Policy Input'!$R$5+'TPD plan1'!Z16*'Policy Input'!$S$5</f>
        <v>55.57</v>
      </c>
      <c r="AA16" s="20">
        <f>'Life plan1'!AA16*'Policy Input'!$R$5+'TPD plan1'!AA16*'Policy Input'!$S$5</f>
        <v>0</v>
      </c>
      <c r="AB16" s="20">
        <f>'Life plan1'!AB16*'Policy Input'!$R$5+'TPD plan1'!AB16*'Policy Input'!$S$5</f>
        <v>0</v>
      </c>
      <c r="AC16" s="20">
        <f>'Life plan1'!AC16*'Policy Input'!$R$5+'TPD plan1'!AC16*'Policy Input'!$S$5</f>
        <v>0</v>
      </c>
      <c r="AD16" s="20">
        <f>'Life plan1'!AD16*'Policy Input'!$R$5+'TPD plan1'!AD16*'Policy Input'!$S$5</f>
        <v>0</v>
      </c>
      <c r="AE16" s="20">
        <f>'Life plan1'!AE16*'Policy Input'!$R$5+'TPD plan1'!AE16*'Policy Input'!$S$5</f>
        <v>0</v>
      </c>
    </row>
    <row r="17" spans="1:31">
      <c r="A17" s="19">
        <v>29</v>
      </c>
      <c r="B17" s="20">
        <f>'Life plan1'!B17*'Policy Input'!$R$5+'TPD plan1'!B17*'Policy Input'!$S$5</f>
        <v>1.83</v>
      </c>
      <c r="C17" s="20">
        <f>'Life plan1'!C17*'Policy Input'!$R$5+'TPD plan1'!C17*'Policy Input'!$S$5</f>
        <v>3.6100000000000003</v>
      </c>
      <c r="D17" s="20">
        <f>'Life plan1'!D17*'Policy Input'!$R$5+'TPD plan1'!D17*'Policy Input'!$S$5</f>
        <v>5.45</v>
      </c>
      <c r="E17" s="20">
        <f>'Life plan1'!E17*'Policy Input'!$R$5+'TPD plan1'!E17*'Policy Input'!$S$5</f>
        <v>6.23</v>
      </c>
      <c r="F17" s="20">
        <f>'Life plan1'!F17*'Policy Input'!$R$5+'TPD plan1'!F17*'Policy Input'!$S$5</f>
        <v>7.91</v>
      </c>
      <c r="G17" s="20">
        <f>'Life plan1'!G17*'Policy Input'!$R$5+'TPD plan1'!G17*'Policy Input'!$S$5</f>
        <v>9.66</v>
      </c>
      <c r="H17" s="20">
        <f>'Life plan1'!H17*'Policy Input'!$R$5+'TPD plan1'!H17*'Policy Input'!$S$5</f>
        <v>10.66</v>
      </c>
      <c r="I17" s="20">
        <f>'Life plan1'!I17*'Policy Input'!$R$5+'TPD plan1'!I17*'Policy Input'!$S$5</f>
        <v>12.42</v>
      </c>
      <c r="J17" s="20">
        <f>'Life plan1'!J17*'Policy Input'!$R$5+'TPD plan1'!J17*'Policy Input'!$S$5</f>
        <v>14.27</v>
      </c>
      <c r="K17" s="20">
        <f>'Life plan1'!K17*'Policy Input'!$R$5+'TPD plan1'!K17*'Policy Input'!$S$5</f>
        <v>16.190000000000001</v>
      </c>
      <c r="L17" s="20">
        <f>'Life plan1'!L17*'Policy Input'!$R$5+'TPD plan1'!L17*'Policy Input'!$S$5</f>
        <v>18.2</v>
      </c>
      <c r="M17" s="20">
        <f>'Life plan1'!M17*'Policy Input'!$R$5+'TPD plan1'!M17*'Policy Input'!$S$5</f>
        <v>20.3</v>
      </c>
      <c r="N17" s="20">
        <f>'Life plan1'!N17*'Policy Input'!$R$5+'TPD plan1'!N17*'Policy Input'!$S$5</f>
        <v>22.49</v>
      </c>
      <c r="O17" s="20">
        <f>'Life plan1'!O17*'Policy Input'!$R$5+'TPD plan1'!O17*'Policy Input'!$S$5</f>
        <v>24.779999999999998</v>
      </c>
      <c r="P17" s="20">
        <f>'Life plan1'!P17*'Policy Input'!$R$5+'TPD plan1'!P17*'Policy Input'!$S$5</f>
        <v>27.18</v>
      </c>
      <c r="Q17" s="20">
        <f>'Life plan1'!Q17*'Policy Input'!$R$5+'TPD plan1'!Q17*'Policy Input'!$S$5</f>
        <v>29.68</v>
      </c>
      <c r="R17" s="20">
        <f>'Life plan1'!R17*'Policy Input'!$R$5+'TPD plan1'!R17*'Policy Input'!$S$5</f>
        <v>32.31</v>
      </c>
      <c r="S17" s="20">
        <f>'Life plan1'!S17*'Policy Input'!$R$5+'TPD plan1'!S17*'Policy Input'!$S$5</f>
        <v>35.06</v>
      </c>
      <c r="T17" s="20">
        <f>'Life plan1'!T17*'Policy Input'!$R$5+'TPD plan1'!T17*'Policy Input'!$S$5</f>
        <v>37.94</v>
      </c>
      <c r="U17" s="20">
        <f>'Life plan1'!U17*'Policy Input'!$R$5+'TPD plan1'!U17*'Policy Input'!$S$5</f>
        <v>40.97</v>
      </c>
      <c r="V17" s="20">
        <f>'Life plan1'!V17*'Policy Input'!$R$5+'TPD plan1'!V17*'Policy Input'!$S$5</f>
        <v>44.15</v>
      </c>
      <c r="W17" s="20">
        <f>'Life plan1'!W17*'Policy Input'!$R$5+'TPD plan1'!W17*'Policy Input'!$S$5</f>
        <v>47.49</v>
      </c>
      <c r="X17" s="20">
        <f>'Life plan1'!X17*'Policy Input'!$R$5+'TPD plan1'!X17*'Policy Input'!$S$5</f>
        <v>51</v>
      </c>
      <c r="Y17" s="20">
        <f>'Life plan1'!Y17*'Policy Input'!$R$5+'TPD plan1'!Y17*'Policy Input'!$S$5</f>
        <v>54.69</v>
      </c>
      <c r="Z17" s="20">
        <f>'Life plan1'!Z17*'Policy Input'!$R$5+'TPD plan1'!Z17*'Policy Input'!$S$5</f>
        <v>58.57</v>
      </c>
      <c r="AA17" s="20">
        <f>'Life plan1'!AA17*'Policy Input'!$R$5+'TPD plan1'!AA17*'Policy Input'!$S$5</f>
        <v>0</v>
      </c>
      <c r="AB17" s="20">
        <f>'Life plan1'!AB17*'Policy Input'!$R$5+'TPD plan1'!AB17*'Policy Input'!$S$5</f>
        <v>0</v>
      </c>
      <c r="AC17" s="20">
        <f>'Life plan1'!AC17*'Policy Input'!$R$5+'TPD plan1'!AC17*'Policy Input'!$S$5</f>
        <v>0</v>
      </c>
      <c r="AD17" s="20">
        <f>'Life plan1'!AD17*'Policy Input'!$R$5+'TPD plan1'!AD17*'Policy Input'!$S$5</f>
        <v>0</v>
      </c>
      <c r="AE17" s="20">
        <f>'Life plan1'!AE17*'Policy Input'!$R$5+'TPD plan1'!AE17*'Policy Input'!$S$5</f>
        <v>0</v>
      </c>
    </row>
    <row r="18" spans="1:31">
      <c r="A18" s="21">
        <v>30</v>
      </c>
      <c r="B18" s="22">
        <f>'Life plan1'!B18*'Policy Input'!$R$5+'TPD plan1'!B18*'Policy Input'!$S$5</f>
        <v>1.88</v>
      </c>
      <c r="C18" s="22">
        <f>'Life plan1'!C18*'Policy Input'!$R$5+'TPD plan1'!C18*'Policy Input'!$S$5</f>
        <v>3.71</v>
      </c>
      <c r="D18" s="22">
        <f>'Life plan1'!D18*'Policy Input'!$R$5+'TPD plan1'!D18*'Policy Input'!$S$5</f>
        <v>5.6099999999999994</v>
      </c>
      <c r="E18" s="22">
        <f>'Life plan1'!E18*'Policy Input'!$R$5+'TPD plan1'!E18*'Policy Input'!$S$5</f>
        <v>6.42</v>
      </c>
      <c r="F18" s="22">
        <f>'Life plan1'!F18*'Policy Input'!$R$5+'TPD plan1'!F18*'Policy Input'!$S$5</f>
        <v>8.17</v>
      </c>
      <c r="G18" s="22">
        <f>'Life plan1'!G18*'Policy Input'!$R$5+'TPD plan1'!G18*'Policy Input'!$S$5</f>
        <v>10</v>
      </c>
      <c r="H18" s="22">
        <f>'Life plan1'!H18*'Policy Input'!$R$5+'TPD plan1'!H18*'Policy Input'!$S$5</f>
        <v>11.049999999999999</v>
      </c>
      <c r="I18" s="22">
        <f>'Life plan1'!I18*'Policy Input'!$R$5+'TPD plan1'!I18*'Policy Input'!$S$5</f>
        <v>12.9</v>
      </c>
      <c r="J18" s="22">
        <f>'Life plan1'!J18*'Policy Input'!$R$5+'TPD plan1'!J18*'Policy Input'!$S$5</f>
        <v>14.84</v>
      </c>
      <c r="K18" s="22">
        <f>'Life plan1'!K18*'Policy Input'!$R$5+'TPD plan1'!K18*'Policy Input'!$S$5</f>
        <v>16.86</v>
      </c>
      <c r="L18" s="22">
        <f>'Life plan1'!L18*'Policy Input'!$R$5+'TPD plan1'!L18*'Policy Input'!$S$5</f>
        <v>18.970000000000002</v>
      </c>
      <c r="M18" s="22">
        <f>'Life plan1'!M18*'Policy Input'!$R$5+'TPD plan1'!M18*'Policy Input'!$S$5</f>
        <v>21.18</v>
      </c>
      <c r="N18" s="22">
        <f>'Life plan1'!N18*'Policy Input'!$R$5+'TPD plan1'!N18*'Policy Input'!$S$5</f>
        <v>23.49</v>
      </c>
      <c r="O18" s="22">
        <f>'Life plan1'!O18*'Policy Input'!$R$5+'TPD plan1'!O18*'Policy Input'!$S$5</f>
        <v>25.91</v>
      </c>
      <c r="P18" s="22">
        <f>'Life plan1'!P18*'Policy Input'!$R$5+'TPD plan1'!P18*'Policy Input'!$S$5</f>
        <v>28.439999999999998</v>
      </c>
      <c r="Q18" s="22">
        <f>'Life plan1'!Q18*'Policy Input'!$R$5+'TPD plan1'!Q18*'Policy Input'!$S$5</f>
        <v>31.1</v>
      </c>
      <c r="R18" s="22">
        <f>'Life plan1'!R18*'Policy Input'!$R$5+'TPD plan1'!R18*'Policy Input'!$S$5</f>
        <v>33.880000000000003</v>
      </c>
      <c r="S18" s="22">
        <f>'Life plan1'!S18*'Policy Input'!$R$5+'TPD plan1'!S18*'Policy Input'!$S$5</f>
        <v>36.799999999999997</v>
      </c>
      <c r="T18" s="22">
        <f>'Life plan1'!T18*'Policy Input'!$R$5+'TPD plan1'!T18*'Policy Input'!$S$5</f>
        <v>39.869999999999997</v>
      </c>
      <c r="U18" s="22">
        <f>'Life plan1'!U18*'Policy Input'!$R$5+'TPD plan1'!U18*'Policy Input'!$S$5</f>
        <v>43.09</v>
      </c>
      <c r="V18" s="22">
        <f>'Life plan1'!V18*'Policy Input'!$R$5+'TPD plan1'!V18*'Policy Input'!$S$5</f>
        <v>46.480000000000004</v>
      </c>
      <c r="W18" s="22">
        <f>'Life plan1'!W18*'Policy Input'!$R$5+'TPD plan1'!W18*'Policy Input'!$S$5</f>
        <v>50.05</v>
      </c>
      <c r="X18" s="22">
        <f>'Life plan1'!X18*'Policy Input'!$R$5+'TPD plan1'!X18*'Policy Input'!$S$5</f>
        <v>53.8</v>
      </c>
      <c r="Y18" s="22">
        <f>'Life plan1'!Y18*'Policy Input'!$R$5+'TPD plan1'!Y18*'Policy Input'!$S$5</f>
        <v>57.74</v>
      </c>
      <c r="Z18" s="22">
        <f>'Life plan1'!Z18*'Policy Input'!$R$5+'TPD plan1'!Z18*'Policy Input'!$S$5</f>
        <v>61.88</v>
      </c>
      <c r="AA18" s="22">
        <f>'Life plan1'!AA18*'Policy Input'!$R$5+'TPD plan1'!AA18*'Policy Input'!$S$5</f>
        <v>0</v>
      </c>
      <c r="AB18" s="22">
        <f>'Life plan1'!AB18*'Policy Input'!$R$5+'TPD plan1'!AB18*'Policy Input'!$S$5</f>
        <v>0</v>
      </c>
      <c r="AC18" s="22">
        <f>'Life plan1'!AC18*'Policy Input'!$R$5+'TPD plan1'!AC18*'Policy Input'!$S$5</f>
        <v>0</v>
      </c>
      <c r="AD18" s="22">
        <f>'Life plan1'!AD18*'Policy Input'!$R$5+'TPD plan1'!AD18*'Policy Input'!$S$5</f>
        <v>0</v>
      </c>
      <c r="AE18" s="22">
        <f>'Life plan1'!AE18*'Policy Input'!$R$5+'TPD plan1'!AE18*'Policy Input'!$S$5</f>
        <v>0</v>
      </c>
    </row>
    <row r="19" spans="1:31">
      <c r="A19" s="17">
        <v>31</v>
      </c>
      <c r="B19" s="18">
        <f>'Life plan1'!B19*'Policy Input'!$R$5+'TPD plan1'!B19*'Policy Input'!$S$5</f>
        <v>1.94</v>
      </c>
      <c r="C19" s="18">
        <f>'Life plan1'!C19*'Policy Input'!$R$5+'TPD plan1'!C19*'Policy Input'!$S$5</f>
        <v>3.84</v>
      </c>
      <c r="D19" s="18">
        <f>'Life plan1'!D19*'Policy Input'!$R$5+'TPD plan1'!D19*'Policy Input'!$S$5</f>
        <v>5.81</v>
      </c>
      <c r="E19" s="18">
        <f>'Life plan1'!E19*'Policy Input'!$R$5+'TPD plan1'!E19*'Policy Input'!$S$5</f>
        <v>6.67</v>
      </c>
      <c r="F19" s="18">
        <f>'Life plan1'!F19*'Policy Input'!$R$5+'TPD plan1'!F19*'Policy Input'!$S$5</f>
        <v>8.49</v>
      </c>
      <c r="G19" s="18">
        <f>'Life plan1'!G19*'Policy Input'!$R$5+'TPD plan1'!G19*'Policy Input'!$S$5</f>
        <v>10.4</v>
      </c>
      <c r="H19" s="18">
        <f>'Life plan1'!H19*'Policy Input'!$R$5+'TPD plan1'!H19*'Policy Input'!$S$5</f>
        <v>11.52</v>
      </c>
      <c r="I19" s="18">
        <f>'Life plan1'!I19*'Policy Input'!$R$5+'TPD plan1'!I19*'Policy Input'!$S$5</f>
        <v>13.46</v>
      </c>
      <c r="J19" s="18">
        <f>'Life plan1'!J19*'Policy Input'!$R$5+'TPD plan1'!J19*'Policy Input'!$S$5</f>
        <v>15.49</v>
      </c>
      <c r="K19" s="18">
        <f>'Life plan1'!K19*'Policy Input'!$R$5+'TPD plan1'!K19*'Policy Input'!$S$5</f>
        <v>17.62</v>
      </c>
      <c r="L19" s="18">
        <f>'Life plan1'!L19*'Policy Input'!$R$5+'TPD plan1'!L19*'Policy Input'!$S$5</f>
        <v>19.850000000000001</v>
      </c>
      <c r="M19" s="18">
        <f>'Life plan1'!M19*'Policy Input'!$R$5+'TPD plan1'!M19*'Policy Input'!$S$5</f>
        <v>22.18</v>
      </c>
      <c r="N19" s="18">
        <f>'Life plan1'!N19*'Policy Input'!$R$5+'TPD plan1'!N19*'Policy Input'!$S$5</f>
        <v>24.62</v>
      </c>
      <c r="O19" s="18">
        <f>'Life plan1'!O19*'Policy Input'!$R$5+'TPD plan1'!O19*'Policy Input'!$S$5</f>
        <v>27.17</v>
      </c>
      <c r="P19" s="18">
        <f>'Life plan1'!P19*'Policy Input'!$R$5+'TPD plan1'!P19*'Policy Input'!$S$5</f>
        <v>29.860000000000003</v>
      </c>
      <c r="Q19" s="18">
        <f>'Life plan1'!Q19*'Policy Input'!$R$5+'TPD plan1'!Q19*'Policy Input'!$S$5</f>
        <v>32.67</v>
      </c>
      <c r="R19" s="18">
        <f>'Life plan1'!R19*'Policy Input'!$R$5+'TPD plan1'!R19*'Policy Input'!$S$5</f>
        <v>35.630000000000003</v>
      </c>
      <c r="S19" s="18">
        <f>'Life plan1'!S19*'Policy Input'!$R$5+'TPD plan1'!S19*'Policy Input'!$S$5</f>
        <v>38.739999999999995</v>
      </c>
      <c r="T19" s="18">
        <f>'Life plan1'!T19*'Policy Input'!$R$5+'TPD plan1'!T19*'Policy Input'!$S$5</f>
        <v>42.01</v>
      </c>
      <c r="U19" s="18">
        <f>'Life plan1'!U19*'Policy Input'!$R$5+'TPD plan1'!U19*'Policy Input'!$S$5</f>
        <v>45.45</v>
      </c>
      <c r="V19" s="18">
        <f>'Life plan1'!V19*'Policy Input'!$R$5+'TPD plan1'!V19*'Policy Input'!$S$5</f>
        <v>49.06</v>
      </c>
      <c r="W19" s="18">
        <f>'Life plan1'!W19*'Policy Input'!$R$5+'TPD plan1'!W19*'Policy Input'!$S$5</f>
        <v>52.87</v>
      </c>
      <c r="X19" s="18">
        <f>'Life plan1'!X19*'Policy Input'!$R$5+'TPD plan1'!X19*'Policy Input'!$S$5</f>
        <v>56.870000000000005</v>
      </c>
      <c r="Y19" s="18">
        <f>'Life plan1'!Y19*'Policy Input'!$R$5+'TPD plan1'!Y19*'Policy Input'!$S$5</f>
        <v>61.09</v>
      </c>
      <c r="Z19" s="18">
        <f>'Life plan1'!Z19*'Policy Input'!$R$5+'TPD plan1'!Z19*'Policy Input'!$S$5</f>
        <v>65.52</v>
      </c>
      <c r="AA19" s="18">
        <f>'Life plan1'!AA19*'Policy Input'!$R$5+'TPD plan1'!AA19*'Policy Input'!$S$5</f>
        <v>0</v>
      </c>
      <c r="AB19" s="18">
        <f>'Life plan1'!AB19*'Policy Input'!$R$5+'TPD plan1'!AB19*'Policy Input'!$S$5</f>
        <v>0</v>
      </c>
      <c r="AC19" s="18">
        <f>'Life plan1'!AC19*'Policy Input'!$R$5+'TPD plan1'!AC19*'Policy Input'!$S$5</f>
        <v>0</v>
      </c>
      <c r="AD19" s="18">
        <f>'Life plan1'!AD19*'Policy Input'!$R$5+'TPD plan1'!AD19*'Policy Input'!$S$5</f>
        <v>0</v>
      </c>
      <c r="AE19" s="18">
        <f>'Life plan1'!AE19*'Policy Input'!$R$5+'TPD plan1'!AE19*'Policy Input'!$S$5</f>
        <v>0</v>
      </c>
    </row>
    <row r="20" spans="1:31">
      <c r="A20" s="19">
        <v>32</v>
      </c>
      <c r="B20" s="20">
        <f>'Life plan1'!B20*'Policy Input'!$R$5+'TPD plan1'!B20*'Policy Input'!$S$5</f>
        <v>2.02</v>
      </c>
      <c r="C20" s="20">
        <f>'Life plan1'!C20*'Policy Input'!$R$5+'TPD plan1'!C20*'Policy Input'!$S$5</f>
        <v>3.99</v>
      </c>
      <c r="D20" s="20">
        <f>'Life plan1'!D20*'Policy Input'!$R$5+'TPD plan1'!D20*'Policy Input'!$S$5</f>
        <v>6.05</v>
      </c>
      <c r="E20" s="20">
        <f>'Life plan1'!E20*'Policy Input'!$R$5+'TPD plan1'!E20*'Policy Input'!$S$5</f>
        <v>6.95</v>
      </c>
      <c r="F20" s="20">
        <f>'Life plan1'!F20*'Policy Input'!$R$5+'TPD plan1'!F20*'Policy Input'!$S$5</f>
        <v>8.8699999999999992</v>
      </c>
      <c r="G20" s="20">
        <f>'Life plan1'!G20*'Policy Input'!$R$5+'TPD plan1'!G20*'Policy Input'!$S$5</f>
        <v>10.870000000000001</v>
      </c>
      <c r="H20" s="20">
        <f>'Life plan1'!H20*'Policy Input'!$R$5+'TPD plan1'!H20*'Policy Input'!$S$5</f>
        <v>12.05</v>
      </c>
      <c r="I20" s="20">
        <f>'Life plan1'!I20*'Policy Input'!$R$5+'TPD plan1'!I20*'Policy Input'!$S$5</f>
        <v>14.09</v>
      </c>
      <c r="J20" s="20">
        <f>'Life plan1'!J20*'Policy Input'!$R$5+'TPD plan1'!J20*'Policy Input'!$S$5</f>
        <v>16.23</v>
      </c>
      <c r="K20" s="20">
        <f>'Life plan1'!K20*'Policy Input'!$R$5+'TPD plan1'!K20*'Policy Input'!$S$5</f>
        <v>18.47</v>
      </c>
      <c r="L20" s="20">
        <f>'Life plan1'!L20*'Policy Input'!$R$5+'TPD plan1'!L20*'Policy Input'!$S$5</f>
        <v>20.82</v>
      </c>
      <c r="M20" s="20">
        <f>'Life plan1'!M20*'Policy Input'!$R$5+'TPD plan1'!M20*'Policy Input'!$S$5</f>
        <v>23.28</v>
      </c>
      <c r="N20" s="20">
        <f>'Life plan1'!N20*'Policy Input'!$R$5+'TPD plan1'!N20*'Policy Input'!$S$5</f>
        <v>25.87</v>
      </c>
      <c r="O20" s="20">
        <f>'Life plan1'!O20*'Policy Input'!$R$5+'TPD plan1'!O20*'Policy Input'!$S$5</f>
        <v>28.580000000000002</v>
      </c>
      <c r="P20" s="20">
        <f>'Life plan1'!P20*'Policy Input'!$R$5+'TPD plan1'!P20*'Policy Input'!$S$5</f>
        <v>31.43</v>
      </c>
      <c r="Q20" s="20">
        <f>'Life plan1'!Q20*'Policy Input'!$R$5+'TPD plan1'!Q20*'Policy Input'!$S$5</f>
        <v>34.42</v>
      </c>
      <c r="R20" s="20">
        <f>'Life plan1'!R20*'Policy Input'!$R$5+'TPD plan1'!R20*'Policy Input'!$S$5</f>
        <v>37.57</v>
      </c>
      <c r="S20" s="20">
        <f>'Life plan1'!S20*'Policy Input'!$R$5+'TPD plan1'!S20*'Policy Input'!$S$5</f>
        <v>40.880000000000003</v>
      </c>
      <c r="T20" s="20">
        <f>'Life plan1'!T20*'Policy Input'!$R$5+'TPD plan1'!T20*'Policy Input'!$S$5</f>
        <v>44.37</v>
      </c>
      <c r="U20" s="20">
        <f>'Life plan1'!U20*'Policy Input'!$R$5+'TPD plan1'!U20*'Policy Input'!$S$5</f>
        <v>48.04</v>
      </c>
      <c r="V20" s="20">
        <f>'Life plan1'!V20*'Policy Input'!$R$5+'TPD plan1'!V20*'Policy Input'!$S$5</f>
        <v>51.9</v>
      </c>
      <c r="W20" s="20">
        <f>'Life plan1'!W20*'Policy Input'!$R$5+'TPD plan1'!W20*'Policy Input'!$S$5</f>
        <v>55.970000000000006</v>
      </c>
      <c r="X20" s="20">
        <f>'Life plan1'!X20*'Policy Input'!$R$5+'TPD plan1'!X20*'Policy Input'!$S$5</f>
        <v>60.25</v>
      </c>
      <c r="Y20" s="20">
        <f>'Life plan1'!Y20*'Policy Input'!$R$5+'TPD plan1'!Y20*'Policy Input'!$S$5</f>
        <v>64.75</v>
      </c>
      <c r="Z20" s="20">
        <f>'Life plan1'!Z20*'Policy Input'!$R$5+'TPD plan1'!Z20*'Policy Input'!$S$5</f>
        <v>69.5</v>
      </c>
      <c r="AA20" s="20">
        <f>'Life plan1'!AA20*'Policy Input'!$R$5+'TPD plan1'!AA20*'Policy Input'!$S$5</f>
        <v>0</v>
      </c>
      <c r="AB20" s="20">
        <f>'Life plan1'!AB20*'Policy Input'!$R$5+'TPD plan1'!AB20*'Policy Input'!$S$5</f>
        <v>0</v>
      </c>
      <c r="AC20" s="20">
        <f>'Life plan1'!AC20*'Policy Input'!$R$5+'TPD plan1'!AC20*'Policy Input'!$S$5</f>
        <v>0</v>
      </c>
      <c r="AD20" s="20">
        <f>'Life plan1'!AD20*'Policy Input'!$R$5+'TPD plan1'!AD20*'Policy Input'!$S$5</f>
        <v>0</v>
      </c>
      <c r="AE20" s="20">
        <f>'Life plan1'!AE20*'Policy Input'!$R$5+'TPD plan1'!AE20*'Policy Input'!$S$5</f>
        <v>0</v>
      </c>
    </row>
    <row r="21" spans="1:31">
      <c r="A21" s="19">
        <v>33</v>
      </c>
      <c r="B21" s="20">
        <f>'Life plan1'!B21*'Policy Input'!$R$5+'TPD plan1'!B21*'Policy Input'!$S$5</f>
        <v>2.1</v>
      </c>
      <c r="C21" s="20">
        <f>'Life plan1'!C21*'Policy Input'!$R$5+'TPD plan1'!C21*'Policy Input'!$S$5</f>
        <v>4.17</v>
      </c>
      <c r="D21" s="20">
        <f>'Life plan1'!D21*'Policy Input'!$R$5+'TPD plan1'!D21*'Policy Input'!$S$5</f>
        <v>6.33</v>
      </c>
      <c r="E21" s="20">
        <f>'Life plan1'!E21*'Policy Input'!$R$5+'TPD plan1'!E21*'Policy Input'!$S$5</f>
        <v>7.27</v>
      </c>
      <c r="F21" s="20">
        <f>'Life plan1'!F21*'Policy Input'!$R$5+'TPD plan1'!F21*'Policy Input'!$S$5</f>
        <v>9.2899999999999991</v>
      </c>
      <c r="G21" s="20">
        <f>'Life plan1'!G21*'Policy Input'!$R$5+'TPD plan1'!G21*'Policy Input'!$S$5</f>
        <v>11.4</v>
      </c>
      <c r="H21" s="20">
        <f>'Life plan1'!H21*'Policy Input'!$R$5+'TPD plan1'!H21*'Policy Input'!$S$5</f>
        <v>12.64</v>
      </c>
      <c r="I21" s="20">
        <f>'Life plan1'!I21*'Policy Input'!$R$5+'TPD plan1'!I21*'Policy Input'!$S$5</f>
        <v>14.79</v>
      </c>
      <c r="J21" s="20">
        <f>'Life plan1'!J21*'Policy Input'!$R$5+'TPD plan1'!J21*'Policy Input'!$S$5</f>
        <v>17.05</v>
      </c>
      <c r="K21" s="20">
        <f>'Life plan1'!K21*'Policy Input'!$R$5+'TPD plan1'!K21*'Policy Input'!$S$5</f>
        <v>19.409999999999997</v>
      </c>
      <c r="L21" s="20">
        <f>'Life plan1'!L21*'Policy Input'!$R$5+'TPD plan1'!L21*'Policy Input'!$S$5</f>
        <v>21.9</v>
      </c>
      <c r="M21" s="20">
        <f>'Life plan1'!M21*'Policy Input'!$R$5+'TPD plan1'!M21*'Policy Input'!$S$5</f>
        <v>24.5</v>
      </c>
      <c r="N21" s="20">
        <f>'Life plan1'!N21*'Policy Input'!$R$5+'TPD plan1'!N21*'Policy Input'!$S$5</f>
        <v>27.240000000000002</v>
      </c>
      <c r="O21" s="20">
        <f>'Life plan1'!O21*'Policy Input'!$R$5+'TPD plan1'!O21*'Policy Input'!$S$5</f>
        <v>30.119999999999997</v>
      </c>
      <c r="P21" s="20">
        <f>'Life plan1'!P21*'Policy Input'!$R$5+'TPD plan1'!P21*'Policy Input'!$S$5</f>
        <v>33.15</v>
      </c>
      <c r="Q21" s="20">
        <f>'Life plan1'!Q21*'Policy Input'!$R$5+'TPD plan1'!Q21*'Policy Input'!$S$5</f>
        <v>36.340000000000003</v>
      </c>
      <c r="R21" s="20">
        <f>'Life plan1'!R21*'Policy Input'!$R$5+'TPD plan1'!R21*'Policy Input'!$S$5</f>
        <v>39.700000000000003</v>
      </c>
      <c r="S21" s="20">
        <f>'Life plan1'!S21*'Policy Input'!$R$5+'TPD plan1'!S21*'Policy Input'!$S$5</f>
        <v>43.23</v>
      </c>
      <c r="T21" s="20">
        <f>'Life plan1'!T21*'Policy Input'!$R$5+'TPD plan1'!T21*'Policy Input'!$S$5</f>
        <v>46.96</v>
      </c>
      <c r="U21" s="20">
        <f>'Life plan1'!U21*'Policy Input'!$R$5+'TPD plan1'!U21*'Policy Input'!$S$5</f>
        <v>50.88</v>
      </c>
      <c r="V21" s="20">
        <f>'Life plan1'!V21*'Policy Input'!$R$5+'TPD plan1'!V21*'Policy Input'!$S$5</f>
        <v>55.01</v>
      </c>
      <c r="W21" s="20">
        <f>'Life plan1'!W21*'Policy Input'!$R$5+'TPD plan1'!W21*'Policy Input'!$S$5</f>
        <v>59.36</v>
      </c>
      <c r="X21" s="20">
        <f>'Life plan1'!X21*'Policy Input'!$R$5+'TPD plan1'!X21*'Policy Input'!$S$5</f>
        <v>63.94</v>
      </c>
      <c r="Y21" s="20">
        <f>'Life plan1'!Y21*'Policy Input'!$R$5+'TPD plan1'!Y21*'Policy Input'!$S$5</f>
        <v>68.759999999999991</v>
      </c>
      <c r="Z21" s="20">
        <f>'Life plan1'!Z21*'Policy Input'!$R$5+'TPD plan1'!Z21*'Policy Input'!$S$5</f>
        <v>73.830000000000013</v>
      </c>
      <c r="AA21" s="20">
        <f>'Life plan1'!AA21*'Policy Input'!$R$5+'TPD plan1'!AA21*'Policy Input'!$S$5</f>
        <v>0</v>
      </c>
      <c r="AB21" s="20">
        <f>'Life plan1'!AB21*'Policy Input'!$R$5+'TPD plan1'!AB21*'Policy Input'!$S$5</f>
        <v>0</v>
      </c>
      <c r="AC21" s="20">
        <f>'Life plan1'!AC21*'Policy Input'!$R$5+'TPD plan1'!AC21*'Policy Input'!$S$5</f>
        <v>0</v>
      </c>
      <c r="AD21" s="20">
        <f>'Life plan1'!AD21*'Policy Input'!$R$5+'TPD plan1'!AD21*'Policy Input'!$S$5</f>
        <v>0</v>
      </c>
      <c r="AE21" s="20">
        <f>'Life plan1'!AE21*'Policy Input'!$R$5+'TPD plan1'!AE21*'Policy Input'!$S$5</f>
        <v>0</v>
      </c>
    </row>
    <row r="22" spans="1:31">
      <c r="A22" s="19">
        <v>34</v>
      </c>
      <c r="B22" s="20">
        <f>'Life plan1'!B22*'Policy Input'!$R$5+'TPD plan1'!B22*'Policy Input'!$S$5</f>
        <v>2.2000000000000002</v>
      </c>
      <c r="C22" s="20">
        <f>'Life plan1'!C22*'Policy Input'!$R$5+'TPD plan1'!C22*'Policy Input'!$S$5</f>
        <v>4.37</v>
      </c>
      <c r="D22" s="20">
        <f>'Life plan1'!D22*'Policy Input'!$R$5+'TPD plan1'!D22*'Policy Input'!$S$5</f>
        <v>6.64</v>
      </c>
      <c r="E22" s="20">
        <f>'Life plan1'!E22*'Policy Input'!$R$5+'TPD plan1'!E22*'Policy Input'!$S$5</f>
        <v>7.64</v>
      </c>
      <c r="F22" s="20">
        <f>'Life plan1'!F22*'Policy Input'!$R$5+'TPD plan1'!F22*'Policy Input'!$S$5</f>
        <v>9.75</v>
      </c>
      <c r="G22" s="20">
        <f>'Life plan1'!G22*'Policy Input'!$R$5+'TPD plan1'!G22*'Policy Input'!$S$5</f>
        <v>11.97</v>
      </c>
      <c r="H22" s="20">
        <f>'Life plan1'!H22*'Policy Input'!$R$5+'TPD plan1'!H22*'Policy Input'!$S$5</f>
        <v>13.280000000000001</v>
      </c>
      <c r="I22" s="20">
        <f>'Life plan1'!I22*'Policy Input'!$R$5+'TPD plan1'!I22*'Policy Input'!$S$5</f>
        <v>15.559999999999999</v>
      </c>
      <c r="J22" s="20">
        <f>'Life plan1'!J22*'Policy Input'!$R$5+'TPD plan1'!J22*'Policy Input'!$S$5</f>
        <v>17.939999999999998</v>
      </c>
      <c r="K22" s="20">
        <f>'Life plan1'!K22*'Policy Input'!$R$5+'TPD plan1'!K22*'Policy Input'!$S$5</f>
        <v>20.440000000000001</v>
      </c>
      <c r="L22" s="20">
        <f>'Life plan1'!L22*'Policy Input'!$R$5+'TPD plan1'!L22*'Policy Input'!$S$5</f>
        <v>23.07</v>
      </c>
      <c r="M22" s="20">
        <f>'Life plan1'!M22*'Policy Input'!$R$5+'TPD plan1'!M22*'Policy Input'!$S$5</f>
        <v>25.84</v>
      </c>
      <c r="N22" s="20">
        <f>'Life plan1'!N22*'Policy Input'!$R$5+'TPD plan1'!N22*'Policy Input'!$S$5</f>
        <v>28.75</v>
      </c>
      <c r="O22" s="20">
        <f>'Life plan1'!O22*'Policy Input'!$R$5+'TPD plan1'!O22*'Policy Input'!$S$5</f>
        <v>31.810000000000002</v>
      </c>
      <c r="P22" s="20">
        <f>'Life plan1'!P22*'Policy Input'!$R$5+'TPD plan1'!P22*'Policy Input'!$S$5</f>
        <v>35.04</v>
      </c>
      <c r="Q22" s="20">
        <f>'Life plan1'!Q22*'Policy Input'!$R$5+'TPD plan1'!Q22*'Policy Input'!$S$5</f>
        <v>38.44</v>
      </c>
      <c r="R22" s="20">
        <f>'Life plan1'!R22*'Policy Input'!$R$5+'TPD plan1'!R22*'Policy Input'!$S$5</f>
        <v>42.02</v>
      </c>
      <c r="S22" s="20">
        <f>'Life plan1'!S22*'Policy Input'!$R$5+'TPD plan1'!S22*'Policy Input'!$S$5</f>
        <v>45.8</v>
      </c>
      <c r="T22" s="20">
        <f>'Life plan1'!T22*'Policy Input'!$R$5+'TPD plan1'!T22*'Policy Input'!$S$5</f>
        <v>49.78</v>
      </c>
      <c r="U22" s="20">
        <f>'Life plan1'!U22*'Policy Input'!$R$5+'TPD plan1'!U22*'Policy Input'!$S$5</f>
        <v>53.980000000000004</v>
      </c>
      <c r="V22" s="20">
        <f>'Life plan1'!V22*'Policy Input'!$R$5+'TPD plan1'!V22*'Policy Input'!$S$5</f>
        <v>58.39</v>
      </c>
      <c r="W22" s="20">
        <f>'Life plan1'!W22*'Policy Input'!$R$5+'TPD plan1'!W22*'Policy Input'!$S$5</f>
        <v>63.05</v>
      </c>
      <c r="X22" s="20">
        <f>'Life plan1'!X22*'Policy Input'!$R$5+'TPD plan1'!X22*'Policy Input'!$S$5</f>
        <v>67.95</v>
      </c>
      <c r="Y22" s="20">
        <f>'Life plan1'!Y22*'Policy Input'!$R$5+'TPD plan1'!Y22*'Policy Input'!$S$5</f>
        <v>73.11</v>
      </c>
      <c r="Z22" s="20">
        <f>'Life plan1'!Z22*'Policy Input'!$R$5+'TPD plan1'!Z22*'Policy Input'!$S$5</f>
        <v>78.56</v>
      </c>
      <c r="AA22" s="20">
        <f>'Life plan1'!AA22*'Policy Input'!$R$5+'TPD plan1'!AA22*'Policy Input'!$S$5</f>
        <v>0</v>
      </c>
      <c r="AB22" s="20">
        <f>'Life plan1'!AB22*'Policy Input'!$R$5+'TPD plan1'!AB22*'Policy Input'!$S$5</f>
        <v>0</v>
      </c>
      <c r="AC22" s="20">
        <f>'Life plan1'!AC22*'Policy Input'!$R$5+'TPD plan1'!AC22*'Policy Input'!$S$5</f>
        <v>0</v>
      </c>
      <c r="AD22" s="20">
        <f>'Life plan1'!AD22*'Policy Input'!$R$5+'TPD plan1'!AD22*'Policy Input'!$S$5</f>
        <v>0</v>
      </c>
      <c r="AE22" s="20">
        <f>'Life plan1'!AE22*'Policy Input'!$R$5+'TPD plan1'!AE22*'Policy Input'!$S$5</f>
        <v>0</v>
      </c>
    </row>
    <row r="23" spans="1:31">
      <c r="A23" s="21">
        <v>35</v>
      </c>
      <c r="B23" s="22">
        <f>'Life plan1'!B23*'Policy Input'!$R$5+'TPD plan1'!B23*'Policy Input'!$S$5</f>
        <v>2.3199999999999998</v>
      </c>
      <c r="C23" s="22">
        <f>'Life plan1'!C23*'Policy Input'!$R$5+'TPD plan1'!C23*'Policy Input'!$S$5</f>
        <v>4.59</v>
      </c>
      <c r="D23" s="22">
        <f>'Life plan1'!D23*'Policy Input'!$R$5+'TPD plan1'!D23*'Policy Input'!$S$5</f>
        <v>6.98</v>
      </c>
      <c r="E23" s="22">
        <f>'Life plan1'!E23*'Policy Input'!$R$5+'TPD plan1'!E23*'Policy Input'!$S$5</f>
        <v>8.0300000000000011</v>
      </c>
      <c r="F23" s="22">
        <f>'Life plan1'!F23*'Policy Input'!$R$5+'TPD plan1'!F23*'Policy Input'!$S$5</f>
        <v>10.26</v>
      </c>
      <c r="G23" s="22">
        <f>'Life plan1'!G23*'Policy Input'!$R$5+'TPD plan1'!G23*'Policy Input'!$S$5</f>
        <v>12.600000000000001</v>
      </c>
      <c r="H23" s="22">
        <f>'Life plan1'!H23*'Policy Input'!$R$5+'TPD plan1'!H23*'Policy Input'!$S$5</f>
        <v>13.99</v>
      </c>
      <c r="I23" s="22">
        <f>'Life plan1'!I23*'Policy Input'!$R$5+'TPD plan1'!I23*'Policy Input'!$S$5</f>
        <v>16.39</v>
      </c>
      <c r="J23" s="22">
        <f>'Life plan1'!J23*'Policy Input'!$R$5+'TPD plan1'!J23*'Policy Input'!$S$5</f>
        <v>18.91</v>
      </c>
      <c r="K23" s="22">
        <f>'Life plan1'!K23*'Policy Input'!$R$5+'TPD plan1'!K23*'Policy Input'!$S$5</f>
        <v>21.56</v>
      </c>
      <c r="L23" s="22">
        <f>'Life plan1'!L23*'Policy Input'!$R$5+'TPD plan1'!L23*'Policy Input'!$S$5</f>
        <v>24.36</v>
      </c>
      <c r="M23" s="22">
        <f>'Life plan1'!M23*'Policy Input'!$R$5+'TPD plan1'!M23*'Policy Input'!$S$5</f>
        <v>27.3</v>
      </c>
      <c r="N23" s="22">
        <f>'Life plan1'!N23*'Policy Input'!$R$5+'TPD plan1'!N23*'Policy Input'!$S$5</f>
        <v>30.39</v>
      </c>
      <c r="O23" s="22">
        <f>'Life plan1'!O23*'Policy Input'!$R$5+'TPD plan1'!O23*'Policy Input'!$S$5</f>
        <v>33.659999999999997</v>
      </c>
      <c r="P23" s="22">
        <f>'Life plan1'!P23*'Policy Input'!$R$5+'TPD plan1'!P23*'Policy Input'!$S$5</f>
        <v>37.099999999999994</v>
      </c>
      <c r="Q23" s="22">
        <f>'Life plan1'!Q23*'Policy Input'!$R$5+'TPD plan1'!Q23*'Policy Input'!$S$5</f>
        <v>40.729999999999997</v>
      </c>
      <c r="R23" s="22">
        <f>'Life plan1'!R23*'Policy Input'!$R$5+'TPD plan1'!R23*'Policy Input'!$S$5</f>
        <v>44.57</v>
      </c>
      <c r="S23" s="22">
        <f>'Life plan1'!S23*'Policy Input'!$R$5+'TPD plan1'!S23*'Policy Input'!$S$5</f>
        <v>48.6</v>
      </c>
      <c r="T23" s="22">
        <f>'Life plan1'!T23*'Policy Input'!$R$5+'TPD plan1'!T23*'Policy Input'!$S$5</f>
        <v>52.86</v>
      </c>
      <c r="U23" s="22">
        <f>'Life plan1'!U23*'Policy Input'!$R$5+'TPD plan1'!U23*'Policy Input'!$S$5</f>
        <v>57.35</v>
      </c>
      <c r="V23" s="22">
        <f>'Life plan1'!V23*'Policy Input'!$R$5+'TPD plan1'!V23*'Policy Input'!$S$5</f>
        <v>62.08</v>
      </c>
      <c r="W23" s="22">
        <f>'Life plan1'!W23*'Policy Input'!$R$5+'TPD plan1'!W23*'Policy Input'!$S$5</f>
        <v>67.06</v>
      </c>
      <c r="X23" s="22">
        <f>'Life plan1'!X23*'Policy Input'!$R$5+'TPD plan1'!X23*'Policy Input'!$S$5</f>
        <v>72.31</v>
      </c>
      <c r="Y23" s="22">
        <f>'Life plan1'!Y23*'Policy Input'!$R$5+'TPD plan1'!Y23*'Policy Input'!$S$5</f>
        <v>77.850000000000009</v>
      </c>
      <c r="Z23" s="22">
        <f>'Life plan1'!Z23*'Policy Input'!$R$5+'TPD plan1'!Z23*'Policy Input'!$S$5</f>
        <v>83.7</v>
      </c>
      <c r="AA23" s="22">
        <f>'Life plan1'!AA23*'Policy Input'!$R$5+'TPD plan1'!AA23*'Policy Input'!$S$5</f>
        <v>0</v>
      </c>
      <c r="AB23" s="22">
        <f>'Life plan1'!AB23*'Policy Input'!$R$5+'TPD plan1'!AB23*'Policy Input'!$S$5</f>
        <v>0</v>
      </c>
      <c r="AC23" s="22">
        <f>'Life plan1'!AC23*'Policy Input'!$R$5+'TPD plan1'!AC23*'Policy Input'!$S$5</f>
        <v>0</v>
      </c>
      <c r="AD23" s="22">
        <f>'Life plan1'!AD23*'Policy Input'!$R$5+'TPD plan1'!AD23*'Policy Input'!$S$5</f>
        <v>0</v>
      </c>
      <c r="AE23" s="22">
        <f>'Life plan1'!AE23*'Policy Input'!$R$5+'TPD plan1'!AE23*'Policy Input'!$S$5</f>
        <v>0</v>
      </c>
    </row>
    <row r="24" spans="1:31">
      <c r="A24" s="17">
        <v>36</v>
      </c>
      <c r="B24" s="18">
        <f>'Life plan1'!B24*'Policy Input'!$R$5+'TPD plan1'!B24*'Policy Input'!$S$5</f>
        <v>2.44</v>
      </c>
      <c r="C24" s="18">
        <f>'Life plan1'!C24*'Policy Input'!$R$5+'TPD plan1'!C24*'Policy Input'!$S$5</f>
        <v>4.83</v>
      </c>
      <c r="D24" s="18">
        <f>'Life plan1'!D24*'Policy Input'!$R$5+'TPD plan1'!D24*'Policy Input'!$S$5</f>
        <v>7.35</v>
      </c>
      <c r="E24" s="18">
        <f>'Life plan1'!E24*'Policy Input'!$R$5+'TPD plan1'!E24*'Policy Input'!$S$5</f>
        <v>8.4499999999999993</v>
      </c>
      <c r="F24" s="18">
        <f>'Life plan1'!F24*'Policy Input'!$R$5+'TPD plan1'!F24*'Policy Input'!$S$5</f>
        <v>10.81</v>
      </c>
      <c r="G24" s="18">
        <f>'Life plan1'!G24*'Policy Input'!$R$5+'TPD plan1'!G24*'Policy Input'!$S$5</f>
        <v>13.280000000000001</v>
      </c>
      <c r="H24" s="18">
        <f>'Life plan1'!H24*'Policy Input'!$R$5+'TPD plan1'!H24*'Policy Input'!$S$5</f>
        <v>14.75</v>
      </c>
      <c r="I24" s="18">
        <f>'Life plan1'!I24*'Policy Input'!$R$5+'TPD plan1'!I24*'Policy Input'!$S$5</f>
        <v>17.29</v>
      </c>
      <c r="J24" s="18">
        <f>'Life plan1'!J24*'Policy Input'!$R$5+'TPD plan1'!J24*'Policy Input'!$S$5</f>
        <v>19.97</v>
      </c>
      <c r="K24" s="18">
        <f>'Life plan1'!K24*'Policy Input'!$R$5+'TPD plan1'!K24*'Policy Input'!$S$5</f>
        <v>22.78</v>
      </c>
      <c r="L24" s="18">
        <f>'Life plan1'!L24*'Policy Input'!$R$5+'TPD plan1'!L24*'Policy Input'!$S$5</f>
        <v>25.75</v>
      </c>
      <c r="M24" s="18">
        <f>'Life plan1'!M24*'Policy Input'!$R$5+'TPD plan1'!M24*'Policy Input'!$S$5</f>
        <v>28.88</v>
      </c>
      <c r="N24" s="18">
        <f>'Life plan1'!N24*'Policy Input'!$R$5+'TPD plan1'!N24*'Policy Input'!$S$5</f>
        <v>32.19</v>
      </c>
      <c r="O24" s="18">
        <f>'Life plan1'!O24*'Policy Input'!$R$5+'TPD plan1'!O24*'Policy Input'!$S$5</f>
        <v>35.67</v>
      </c>
      <c r="P24" s="18">
        <f>'Life plan1'!P24*'Policy Input'!$R$5+'TPD plan1'!P24*'Policy Input'!$S$5</f>
        <v>39.349999999999994</v>
      </c>
      <c r="Q24" s="18">
        <f>'Life plan1'!Q24*'Policy Input'!$R$5+'TPD plan1'!Q24*'Policy Input'!$S$5</f>
        <v>43.239999999999995</v>
      </c>
      <c r="R24" s="18">
        <f>'Life plan1'!R24*'Policy Input'!$R$5+'TPD plan1'!R24*'Policy Input'!$S$5</f>
        <v>47.33</v>
      </c>
      <c r="S24" s="18">
        <f>'Life plan1'!S24*'Policy Input'!$R$5+'TPD plan1'!S24*'Policy Input'!$S$5</f>
        <v>51.650000000000006</v>
      </c>
      <c r="T24" s="18">
        <f>'Life plan1'!T24*'Policy Input'!$R$5+'TPD plan1'!T24*'Policy Input'!$S$5</f>
        <v>56.209999999999994</v>
      </c>
      <c r="U24" s="18">
        <f>'Life plan1'!U24*'Policy Input'!$R$5+'TPD plan1'!U24*'Policy Input'!$S$5</f>
        <v>61.01</v>
      </c>
      <c r="V24" s="18">
        <f>'Life plan1'!V24*'Policy Input'!$R$5+'TPD plan1'!V24*'Policy Input'!$S$5</f>
        <v>66.08</v>
      </c>
      <c r="W24" s="18">
        <f>'Life plan1'!W24*'Policy Input'!$R$5+'TPD plan1'!W24*'Policy Input'!$S$5</f>
        <v>71.42</v>
      </c>
      <c r="X24" s="18">
        <f>'Life plan1'!X24*'Policy Input'!$R$5+'TPD plan1'!X24*'Policy Input'!$S$5</f>
        <v>77.05</v>
      </c>
      <c r="Y24" s="18">
        <f>'Life plan1'!Y24*'Policy Input'!$R$5+'TPD plan1'!Y24*'Policy Input'!$S$5</f>
        <v>83</v>
      </c>
      <c r="Z24" s="18">
        <f>'Life plan1'!Z24*'Policy Input'!$R$5+'TPD plan1'!Z24*'Policy Input'!$S$5</f>
        <v>89.289999999999992</v>
      </c>
      <c r="AA24" s="18">
        <f>'Life plan1'!AA24*'Policy Input'!$R$5+'TPD plan1'!AA24*'Policy Input'!$S$5</f>
        <v>0</v>
      </c>
      <c r="AB24" s="18">
        <f>'Life plan1'!AB24*'Policy Input'!$R$5+'TPD plan1'!AB24*'Policy Input'!$S$5</f>
        <v>0</v>
      </c>
      <c r="AC24" s="18">
        <f>'Life plan1'!AC24*'Policy Input'!$R$5+'TPD plan1'!AC24*'Policy Input'!$S$5</f>
        <v>0</v>
      </c>
      <c r="AD24" s="18">
        <f>'Life plan1'!AD24*'Policy Input'!$R$5+'TPD plan1'!AD24*'Policy Input'!$S$5</f>
        <v>0</v>
      </c>
      <c r="AE24" s="18">
        <f>'Life plan1'!AE24*'Policy Input'!$R$5+'TPD plan1'!AE24*'Policy Input'!$S$5</f>
        <v>0</v>
      </c>
    </row>
    <row r="25" spans="1:31">
      <c r="A25" s="19">
        <v>37</v>
      </c>
      <c r="B25" s="20">
        <f>'Life plan1'!B25*'Policy Input'!$R$5+'TPD plan1'!B25*'Policy Input'!$S$5</f>
        <v>2.57</v>
      </c>
      <c r="C25" s="20">
        <f>'Life plan1'!C25*'Policy Input'!$R$5+'TPD plan1'!C25*'Policy Input'!$S$5</f>
        <v>5.09</v>
      </c>
      <c r="D25" s="20">
        <f>'Life plan1'!D25*'Policy Input'!$R$5+'TPD plan1'!D25*'Policy Input'!$S$5</f>
        <v>7.74</v>
      </c>
      <c r="E25" s="20">
        <f>'Life plan1'!E25*'Policy Input'!$R$5+'TPD plan1'!E25*'Policy Input'!$S$5</f>
        <v>8.91</v>
      </c>
      <c r="F25" s="20">
        <f>'Life plan1'!F25*'Policy Input'!$R$5+'TPD plan1'!F25*'Policy Input'!$S$5</f>
        <v>11.4</v>
      </c>
      <c r="G25" s="20">
        <f>'Life plan1'!G25*'Policy Input'!$R$5+'TPD plan1'!G25*'Policy Input'!$S$5</f>
        <v>14.02</v>
      </c>
      <c r="H25" s="20">
        <f>'Life plan1'!H25*'Policy Input'!$R$5+'TPD plan1'!H25*'Policy Input'!$S$5</f>
        <v>15.58</v>
      </c>
      <c r="I25" s="20">
        <f>'Life plan1'!I25*'Policy Input'!$R$5+'TPD plan1'!I25*'Policy Input'!$S$5</f>
        <v>18.27</v>
      </c>
      <c r="J25" s="20">
        <f>'Life plan1'!J25*'Policy Input'!$R$5+'TPD plan1'!J25*'Policy Input'!$S$5</f>
        <v>21.11</v>
      </c>
      <c r="K25" s="20">
        <f>'Life plan1'!K25*'Policy Input'!$R$5+'TPD plan1'!K25*'Policy Input'!$S$5</f>
        <v>24.11</v>
      </c>
      <c r="L25" s="20">
        <f>'Life plan1'!L25*'Policy Input'!$R$5+'TPD plan1'!L25*'Policy Input'!$S$5</f>
        <v>27.28</v>
      </c>
      <c r="M25" s="20">
        <f>'Life plan1'!M25*'Policy Input'!$R$5+'TPD plan1'!M25*'Policy Input'!$S$5</f>
        <v>30.62</v>
      </c>
      <c r="N25" s="20">
        <f>'Life plan1'!N25*'Policy Input'!$R$5+'TPD plan1'!N25*'Policy Input'!$S$5</f>
        <v>34.15</v>
      </c>
      <c r="O25" s="20">
        <f>'Life plan1'!O25*'Policy Input'!$R$5+'TPD plan1'!O25*'Policy Input'!$S$5</f>
        <v>37.869999999999997</v>
      </c>
      <c r="P25" s="20">
        <f>'Life plan1'!P25*'Policy Input'!$R$5+'TPD plan1'!P25*'Policy Input'!$S$5</f>
        <v>41.81</v>
      </c>
      <c r="Q25" s="20">
        <f>'Life plan1'!Q25*'Policy Input'!$R$5+'TPD plan1'!Q25*'Policy Input'!$S$5</f>
        <v>45.96</v>
      </c>
      <c r="R25" s="20">
        <f>'Life plan1'!R25*'Policy Input'!$R$5+'TPD plan1'!R25*'Policy Input'!$S$5</f>
        <v>50.349999999999994</v>
      </c>
      <c r="S25" s="20">
        <f>'Life plan1'!S25*'Policy Input'!$R$5+'TPD plan1'!S25*'Policy Input'!$S$5</f>
        <v>54.97</v>
      </c>
      <c r="T25" s="20">
        <f>'Life plan1'!T25*'Policy Input'!$R$5+'TPD plan1'!T25*'Policy Input'!$S$5</f>
        <v>59.85</v>
      </c>
      <c r="U25" s="20">
        <f>'Life plan1'!U25*'Policy Input'!$R$5+'TPD plan1'!U25*'Policy Input'!$S$5</f>
        <v>65</v>
      </c>
      <c r="V25" s="20">
        <f>'Life plan1'!V25*'Policy Input'!$R$5+'TPD plan1'!V25*'Policy Input'!$S$5</f>
        <v>70.429999999999993</v>
      </c>
      <c r="W25" s="20">
        <f>'Life plan1'!W25*'Policy Input'!$R$5+'TPD plan1'!W25*'Policy Input'!$S$5</f>
        <v>76.16</v>
      </c>
      <c r="X25" s="20">
        <f>'Life plan1'!X25*'Policy Input'!$R$5+'TPD plan1'!X25*'Policy Input'!$S$5</f>
        <v>82.210000000000008</v>
      </c>
      <c r="Y25" s="20">
        <f>'Life plan1'!Y25*'Policy Input'!$R$5+'TPD plan1'!Y25*'Policy Input'!$S$5</f>
        <v>88.61</v>
      </c>
      <c r="Z25" s="20">
        <f>'Life plan1'!Z25*'Policy Input'!$R$5+'TPD plan1'!Z25*'Policy Input'!$S$5</f>
        <v>95.39</v>
      </c>
      <c r="AA25" s="20">
        <f>'Life plan1'!AA25*'Policy Input'!$R$5+'TPD plan1'!AA25*'Policy Input'!$S$5</f>
        <v>0</v>
      </c>
      <c r="AB25" s="20">
        <f>'Life plan1'!AB25*'Policy Input'!$R$5+'TPD plan1'!AB25*'Policy Input'!$S$5</f>
        <v>0</v>
      </c>
      <c r="AC25" s="20">
        <f>'Life plan1'!AC25*'Policy Input'!$R$5+'TPD plan1'!AC25*'Policy Input'!$S$5</f>
        <v>0</v>
      </c>
      <c r="AD25" s="20">
        <f>'Life plan1'!AD25*'Policy Input'!$R$5+'TPD plan1'!AD25*'Policy Input'!$S$5</f>
        <v>0</v>
      </c>
      <c r="AE25" s="20">
        <f>'Life plan1'!AE25*'Policy Input'!$R$5+'TPD plan1'!AE25*'Policy Input'!$S$5</f>
        <v>0</v>
      </c>
    </row>
    <row r="26" spans="1:31">
      <c r="A26" s="19">
        <v>38</v>
      </c>
      <c r="B26" s="20">
        <f>'Life plan1'!B26*'Policy Input'!$R$5+'TPD plan1'!B26*'Policy Input'!$S$5</f>
        <v>2.7</v>
      </c>
      <c r="C26" s="20">
        <f>'Life plan1'!C26*'Policy Input'!$R$5+'TPD plan1'!C26*'Policy Input'!$S$5</f>
        <v>5.37</v>
      </c>
      <c r="D26" s="20">
        <f>'Life plan1'!D26*'Policy Input'!$R$5+'TPD plan1'!D26*'Policy Input'!$S$5</f>
        <v>8.17</v>
      </c>
      <c r="E26" s="20">
        <f>'Life plan1'!E26*'Policy Input'!$R$5+'TPD plan1'!E26*'Policy Input'!$S$5</f>
        <v>9.41</v>
      </c>
      <c r="F26" s="20">
        <f>'Life plan1'!F26*'Policy Input'!$R$5+'TPD plan1'!F26*'Policy Input'!$S$5</f>
        <v>12.040000000000001</v>
      </c>
      <c r="G26" s="20">
        <f>'Life plan1'!G26*'Policy Input'!$R$5+'TPD plan1'!G26*'Policy Input'!$S$5</f>
        <v>14.82</v>
      </c>
      <c r="H26" s="20">
        <f>'Life plan1'!H26*'Policy Input'!$R$5+'TPD plan1'!H26*'Policy Input'!$S$5</f>
        <v>16.47</v>
      </c>
      <c r="I26" s="20">
        <f>'Life plan1'!I26*'Policy Input'!$R$5+'TPD plan1'!I26*'Policy Input'!$S$5</f>
        <v>19.34</v>
      </c>
      <c r="J26" s="20">
        <f>'Life plan1'!J26*'Policy Input'!$R$5+'TPD plan1'!J26*'Policy Input'!$S$5</f>
        <v>22.369999999999997</v>
      </c>
      <c r="K26" s="20">
        <f>'Life plan1'!K26*'Policy Input'!$R$5+'TPD plan1'!K26*'Policy Input'!$S$5</f>
        <v>25.57</v>
      </c>
      <c r="L26" s="20">
        <f>'Life plan1'!L26*'Policy Input'!$R$5+'TPD plan1'!L26*'Policy Input'!$S$5</f>
        <v>28.94</v>
      </c>
      <c r="M26" s="20">
        <f>'Life plan1'!M26*'Policy Input'!$R$5+'TPD plan1'!M26*'Policy Input'!$S$5</f>
        <v>32.51</v>
      </c>
      <c r="N26" s="20">
        <f>'Life plan1'!N26*'Policy Input'!$R$5+'TPD plan1'!N26*'Policy Input'!$S$5</f>
        <v>36.29</v>
      </c>
      <c r="O26" s="20">
        <f>'Life plan1'!O26*'Policy Input'!$R$5+'TPD plan1'!O26*'Policy Input'!$S$5</f>
        <v>40.28</v>
      </c>
      <c r="P26" s="20">
        <f>'Life plan1'!P26*'Policy Input'!$R$5+'TPD plan1'!P26*'Policy Input'!$S$5</f>
        <v>44.49</v>
      </c>
      <c r="Q26" s="20">
        <f>'Life plan1'!Q26*'Policy Input'!$R$5+'TPD plan1'!Q26*'Policy Input'!$S$5</f>
        <v>48.94</v>
      </c>
      <c r="R26" s="20">
        <f>'Life plan1'!R26*'Policy Input'!$R$5+'TPD plan1'!R26*'Policy Input'!$S$5</f>
        <v>53.629999999999995</v>
      </c>
      <c r="S26" s="20">
        <f>'Life plan1'!S26*'Policy Input'!$R$5+'TPD plan1'!S26*'Policy Input'!$S$5</f>
        <v>58.59</v>
      </c>
      <c r="T26" s="20">
        <f>'Life plan1'!T26*'Policy Input'!$R$5+'TPD plan1'!T26*'Policy Input'!$S$5</f>
        <v>63.81</v>
      </c>
      <c r="U26" s="20">
        <f>'Life plan1'!U26*'Policy Input'!$R$5+'TPD plan1'!U26*'Policy Input'!$S$5</f>
        <v>69.33</v>
      </c>
      <c r="V26" s="20">
        <f>'Life plan1'!V26*'Policy Input'!$R$5+'TPD plan1'!V26*'Policy Input'!$S$5</f>
        <v>75.16</v>
      </c>
      <c r="W26" s="20">
        <f>'Life plan1'!W26*'Policy Input'!$R$5+'TPD plan1'!W26*'Policy Input'!$S$5</f>
        <v>81.319999999999993</v>
      </c>
      <c r="X26" s="20">
        <f>'Life plan1'!X26*'Policy Input'!$R$5+'TPD plan1'!X26*'Policy Input'!$S$5</f>
        <v>87.83</v>
      </c>
      <c r="Y26" s="20">
        <f>'Life plan1'!Y26*'Policy Input'!$R$5+'TPD plan1'!Y26*'Policy Input'!$S$5</f>
        <v>94.73</v>
      </c>
      <c r="Z26" s="20">
        <f>'Life plan1'!Z26*'Policy Input'!$R$5+'TPD plan1'!Z26*'Policy Input'!$S$5</f>
        <v>102.05000000000001</v>
      </c>
      <c r="AA26" s="20">
        <f>'Life plan1'!AA26*'Policy Input'!$R$5+'TPD plan1'!AA26*'Policy Input'!$S$5</f>
        <v>0</v>
      </c>
      <c r="AB26" s="20">
        <f>'Life plan1'!AB26*'Policy Input'!$R$5+'TPD plan1'!AB26*'Policy Input'!$S$5</f>
        <v>0</v>
      </c>
      <c r="AC26" s="20">
        <f>'Life plan1'!AC26*'Policy Input'!$R$5+'TPD plan1'!AC26*'Policy Input'!$S$5</f>
        <v>0</v>
      </c>
      <c r="AD26" s="20">
        <f>'Life plan1'!AD26*'Policy Input'!$R$5+'TPD plan1'!AD26*'Policy Input'!$S$5</f>
        <v>0</v>
      </c>
      <c r="AE26" s="20">
        <f>'Life plan1'!AE26*'Policy Input'!$R$5+'TPD plan1'!AE26*'Policy Input'!$S$5</f>
        <v>0</v>
      </c>
    </row>
    <row r="27" spans="1:31">
      <c r="A27" s="19">
        <v>39</v>
      </c>
      <c r="B27" s="20">
        <f>'Life plan1'!B27*'Policy Input'!$R$5+'TPD plan1'!B27*'Policy Input'!$S$5</f>
        <v>2.86</v>
      </c>
      <c r="C27" s="20">
        <f>'Life plan1'!C27*'Policy Input'!$R$5+'TPD plan1'!C27*'Policy Input'!$S$5</f>
        <v>5.67</v>
      </c>
      <c r="D27" s="20">
        <f>'Life plan1'!D27*'Policy Input'!$R$5+'TPD plan1'!D27*'Policy Input'!$S$5</f>
        <v>8.629999999999999</v>
      </c>
      <c r="E27" s="20">
        <f>'Life plan1'!E27*'Policy Input'!$R$5+'TPD plan1'!E27*'Policy Input'!$S$5</f>
        <v>9.9499999999999993</v>
      </c>
      <c r="F27" s="20">
        <f>'Life plan1'!F27*'Policy Input'!$R$5+'TPD plan1'!F27*'Policy Input'!$S$5</f>
        <v>12.74</v>
      </c>
      <c r="G27" s="20">
        <f>'Life plan1'!G27*'Policy Input'!$R$5+'TPD plan1'!G27*'Policy Input'!$S$5</f>
        <v>15.690000000000001</v>
      </c>
      <c r="H27" s="20">
        <f>'Life plan1'!H27*'Policy Input'!$R$5+'TPD plan1'!H27*'Policy Input'!$S$5</f>
        <v>17.46</v>
      </c>
      <c r="I27" s="20">
        <f>'Life plan1'!I27*'Policy Input'!$R$5+'TPD plan1'!I27*'Policy Input'!$S$5</f>
        <v>20.509999999999998</v>
      </c>
      <c r="J27" s="20">
        <f>'Life plan1'!J27*'Policy Input'!$R$5+'TPD plan1'!J27*'Policy Input'!$S$5</f>
        <v>23.740000000000002</v>
      </c>
      <c r="K27" s="20">
        <f>'Life plan1'!K27*'Policy Input'!$R$5+'TPD plan1'!K27*'Policy Input'!$S$5</f>
        <v>27.159999999999997</v>
      </c>
      <c r="L27" s="20">
        <f>'Life plan1'!L27*'Policy Input'!$R$5+'TPD plan1'!L27*'Policy Input'!$S$5</f>
        <v>30.77</v>
      </c>
      <c r="M27" s="20">
        <f>'Life plan1'!M27*'Policy Input'!$R$5+'TPD plan1'!M27*'Policy Input'!$S$5</f>
        <v>34.590000000000003</v>
      </c>
      <c r="N27" s="20">
        <f>'Life plan1'!N27*'Policy Input'!$R$5+'TPD plan1'!N27*'Policy Input'!$S$5</f>
        <v>38.630000000000003</v>
      </c>
      <c r="O27" s="20">
        <f>'Life plan1'!O27*'Policy Input'!$R$5+'TPD plan1'!O27*'Policy Input'!$S$5</f>
        <v>42.9</v>
      </c>
      <c r="P27" s="20">
        <f>'Life plan1'!P27*'Policy Input'!$R$5+'TPD plan1'!P27*'Policy Input'!$S$5</f>
        <v>47.410000000000004</v>
      </c>
      <c r="Q27" s="20">
        <f>'Life plan1'!Q27*'Policy Input'!$R$5+'TPD plan1'!Q27*'Policy Input'!$S$5</f>
        <v>52.18</v>
      </c>
      <c r="R27" s="20">
        <f>'Life plan1'!R27*'Policy Input'!$R$5+'TPD plan1'!R27*'Policy Input'!$S$5</f>
        <v>57.21</v>
      </c>
      <c r="S27" s="20">
        <f>'Life plan1'!S27*'Policy Input'!$R$5+'TPD plan1'!S27*'Policy Input'!$S$5</f>
        <v>62.52</v>
      </c>
      <c r="T27" s="20">
        <f>'Life plan1'!T27*'Policy Input'!$R$5+'TPD plan1'!T27*'Policy Input'!$S$5</f>
        <v>68.13</v>
      </c>
      <c r="U27" s="20">
        <f>'Life plan1'!U27*'Policy Input'!$R$5+'TPD plan1'!U27*'Policy Input'!$S$5</f>
        <v>74.05</v>
      </c>
      <c r="V27" s="20">
        <f>'Life plan1'!V27*'Policy Input'!$R$5+'TPD plan1'!V27*'Policy Input'!$S$5</f>
        <v>80.31</v>
      </c>
      <c r="W27" s="20">
        <f>'Life plan1'!W27*'Policy Input'!$R$5+'TPD plan1'!W27*'Policy Input'!$S$5</f>
        <v>86.94</v>
      </c>
      <c r="X27" s="20">
        <f>'Life plan1'!X27*'Policy Input'!$R$5+'TPD plan1'!X27*'Policy Input'!$S$5</f>
        <v>93.97</v>
      </c>
      <c r="Y27" s="20">
        <f>'Life plan1'!Y27*'Policy Input'!$R$5+'TPD plan1'!Y27*'Policy Input'!$S$5</f>
        <v>101.42</v>
      </c>
      <c r="Z27" s="20">
        <f>'Life plan1'!Z27*'Policy Input'!$R$5+'TPD plan1'!Z27*'Policy Input'!$S$5</f>
        <v>109.33000000000001</v>
      </c>
      <c r="AA27" s="20">
        <f>'Life plan1'!AA27*'Policy Input'!$R$5+'TPD plan1'!AA27*'Policy Input'!$S$5</f>
        <v>0</v>
      </c>
      <c r="AB27" s="20">
        <f>'Life plan1'!AB27*'Policy Input'!$R$5+'TPD plan1'!AB27*'Policy Input'!$S$5</f>
        <v>0</v>
      </c>
      <c r="AC27" s="20">
        <f>'Life plan1'!AC27*'Policy Input'!$R$5+'TPD plan1'!AC27*'Policy Input'!$S$5</f>
        <v>0</v>
      </c>
      <c r="AD27" s="20">
        <f>'Life plan1'!AD27*'Policy Input'!$R$5+'TPD plan1'!AD27*'Policy Input'!$S$5</f>
        <v>0</v>
      </c>
      <c r="AE27" s="20">
        <f>'Life plan1'!AE27*'Policy Input'!$R$5+'TPD plan1'!AE27*'Policy Input'!$S$5</f>
        <v>0</v>
      </c>
    </row>
    <row r="28" spans="1:31">
      <c r="A28" s="21">
        <v>40</v>
      </c>
      <c r="B28" s="22">
        <f>'Life plan1'!B28*'Policy Input'!$R$5+'TPD plan1'!B28*'Policy Input'!$S$5</f>
        <v>3.02</v>
      </c>
      <c r="C28" s="22">
        <f>'Life plan1'!C28*'Policy Input'!$R$5+'TPD plan1'!C28*'Policy Input'!$S$5</f>
        <v>6</v>
      </c>
      <c r="D28" s="22">
        <f>'Life plan1'!D28*'Policy Input'!$R$5+'TPD plan1'!D28*'Policy Input'!$S$5</f>
        <v>9.14</v>
      </c>
      <c r="E28" s="22">
        <f>'Life plan1'!E28*'Policy Input'!$R$5+'TPD plan1'!E28*'Policy Input'!$S$5</f>
        <v>10.54</v>
      </c>
      <c r="F28" s="22">
        <f>'Life plan1'!F28*'Policy Input'!$R$5+'TPD plan1'!F28*'Policy Input'!$S$5</f>
        <v>13.51</v>
      </c>
      <c r="G28" s="22">
        <f>'Life plan1'!G28*'Policy Input'!$R$5+'TPD plan1'!G28*'Policy Input'!$S$5</f>
        <v>16.64</v>
      </c>
      <c r="H28" s="22">
        <f>'Life plan1'!H28*'Policy Input'!$R$5+'TPD plan1'!H28*'Policy Input'!$S$5</f>
        <v>18.54</v>
      </c>
      <c r="I28" s="22">
        <f>'Life plan1'!I28*'Policy Input'!$R$5+'TPD plan1'!I28*'Policy Input'!$S$5</f>
        <v>21.8</v>
      </c>
      <c r="J28" s="22">
        <f>'Life plan1'!J28*'Policy Input'!$R$5+'TPD plan1'!J28*'Policy Input'!$S$5</f>
        <v>25.25</v>
      </c>
      <c r="K28" s="22">
        <f>'Life plan1'!K28*'Policy Input'!$R$5+'TPD plan1'!K28*'Policy Input'!$S$5</f>
        <v>28.910000000000004</v>
      </c>
      <c r="L28" s="22">
        <f>'Life plan1'!L28*'Policy Input'!$R$5+'TPD plan1'!L28*'Policy Input'!$S$5</f>
        <v>32.770000000000003</v>
      </c>
      <c r="M28" s="22">
        <f>'Life plan1'!M28*'Policy Input'!$R$5+'TPD plan1'!M28*'Policy Input'!$S$5</f>
        <v>36.869999999999997</v>
      </c>
      <c r="N28" s="22">
        <f>'Life plan1'!N28*'Policy Input'!$R$5+'TPD plan1'!N28*'Policy Input'!$S$5</f>
        <v>41.19</v>
      </c>
      <c r="O28" s="22">
        <f>'Life plan1'!O28*'Policy Input'!$R$5+'TPD plan1'!O28*'Policy Input'!$S$5</f>
        <v>45.769999999999996</v>
      </c>
      <c r="P28" s="22">
        <f>'Life plan1'!P28*'Policy Input'!$R$5+'TPD plan1'!P28*'Policy Input'!$S$5</f>
        <v>50.6</v>
      </c>
      <c r="Q28" s="22">
        <f>'Life plan1'!Q28*'Policy Input'!$R$5+'TPD plan1'!Q28*'Policy Input'!$S$5</f>
        <v>55.71</v>
      </c>
      <c r="R28" s="22">
        <f>'Life plan1'!R28*'Policy Input'!$R$5+'TPD plan1'!R28*'Policy Input'!$S$5</f>
        <v>61.099999999999994</v>
      </c>
      <c r="S28" s="22">
        <f>'Life plan1'!S28*'Policy Input'!$R$5+'TPD plan1'!S28*'Policy Input'!$S$5</f>
        <v>66.8</v>
      </c>
      <c r="T28" s="22">
        <f>'Life plan1'!T28*'Policy Input'!$R$5+'TPD plan1'!T28*'Policy Input'!$S$5</f>
        <v>72.819999999999993</v>
      </c>
      <c r="U28" s="22">
        <f>'Life plan1'!U28*'Policy Input'!$R$5+'TPD plan1'!U28*'Policy Input'!$S$5</f>
        <v>79.19</v>
      </c>
      <c r="V28" s="22">
        <f>'Life plan1'!V28*'Policy Input'!$R$5+'TPD plan1'!V28*'Policy Input'!$S$5</f>
        <v>85.94</v>
      </c>
      <c r="W28" s="22">
        <f>'Life plan1'!W28*'Policy Input'!$R$5+'TPD plan1'!W28*'Policy Input'!$S$5</f>
        <v>93.09</v>
      </c>
      <c r="X28" s="22">
        <f>'Life plan1'!X28*'Policy Input'!$R$5+'TPD plan1'!X28*'Policy Input'!$S$5</f>
        <v>100.67</v>
      </c>
      <c r="Y28" s="22">
        <f>'Life plan1'!Y28*'Policy Input'!$R$5+'TPD plan1'!Y28*'Policy Input'!$S$5</f>
        <v>108.73</v>
      </c>
      <c r="Z28" s="22">
        <f>'Life plan1'!Z28*'Policy Input'!$R$5+'TPD plan1'!Z28*'Policy Input'!$S$5</f>
        <v>117.28999999999999</v>
      </c>
      <c r="AA28" s="22">
        <f>'Life plan1'!AA28*'Policy Input'!$R$5+'TPD plan1'!AA28*'Policy Input'!$S$5</f>
        <v>0</v>
      </c>
      <c r="AB28" s="22">
        <f>'Life plan1'!AB28*'Policy Input'!$R$5+'TPD plan1'!AB28*'Policy Input'!$S$5</f>
        <v>0</v>
      </c>
      <c r="AC28" s="22">
        <f>'Life plan1'!AC28*'Policy Input'!$R$5+'TPD plan1'!AC28*'Policy Input'!$S$5</f>
        <v>0</v>
      </c>
      <c r="AD28" s="22">
        <f>'Life plan1'!AD28*'Policy Input'!$R$5+'TPD plan1'!AD28*'Policy Input'!$S$5</f>
        <v>0</v>
      </c>
      <c r="AE28" s="22">
        <f>'Life plan1'!AE28*'Policy Input'!$R$5+'TPD plan1'!AE28*'Policy Input'!$S$5</f>
        <v>0</v>
      </c>
    </row>
    <row r="29" spans="1:31">
      <c r="A29" s="17">
        <v>41</v>
      </c>
      <c r="B29" s="18">
        <f>'Life plan1'!B29*'Policy Input'!$R$5+'TPD plan1'!B29*'Policy Input'!$S$5</f>
        <v>3.1999999999999997</v>
      </c>
      <c r="C29" s="18">
        <f>'Life plan1'!C29*'Policy Input'!$R$5+'TPD plan1'!C29*'Policy Input'!$S$5</f>
        <v>6.36</v>
      </c>
      <c r="D29" s="18">
        <f>'Life plan1'!D29*'Policy Input'!$R$5+'TPD plan1'!D29*'Policy Input'!$S$5</f>
        <v>9.69</v>
      </c>
      <c r="E29" s="18">
        <f>'Life plan1'!E29*'Policy Input'!$R$5+'TPD plan1'!E29*'Policy Input'!$S$5</f>
        <v>11.190000000000001</v>
      </c>
      <c r="F29" s="18">
        <f>'Life plan1'!F29*'Policy Input'!$R$5+'TPD plan1'!F29*'Policy Input'!$S$5</f>
        <v>14.35</v>
      </c>
      <c r="G29" s="18">
        <f>'Life plan1'!G29*'Policy Input'!$R$5+'TPD plan1'!G29*'Policy Input'!$S$5</f>
        <v>17.7</v>
      </c>
      <c r="H29" s="18">
        <f>'Life plan1'!H29*'Policy Input'!$R$5+'TPD plan1'!H29*'Policy Input'!$S$5</f>
        <v>19.73</v>
      </c>
      <c r="I29" s="18">
        <f>'Life plan1'!I29*'Policy Input'!$R$5+'TPD plan1'!I29*'Policy Input'!$S$5</f>
        <v>23.22</v>
      </c>
      <c r="J29" s="18">
        <f>'Life plan1'!J29*'Policy Input'!$R$5+'TPD plan1'!J29*'Policy Input'!$S$5</f>
        <v>26.91</v>
      </c>
      <c r="K29" s="18">
        <f>'Life plan1'!K29*'Policy Input'!$R$5+'TPD plan1'!K29*'Policy Input'!$S$5</f>
        <v>30.830000000000002</v>
      </c>
      <c r="L29" s="18">
        <f>'Life plan1'!L29*'Policy Input'!$R$5+'TPD plan1'!L29*'Policy Input'!$S$5</f>
        <v>34.97</v>
      </c>
      <c r="M29" s="18">
        <f>'Life plan1'!M29*'Policy Input'!$R$5+'TPD plan1'!M29*'Policy Input'!$S$5</f>
        <v>39.36</v>
      </c>
      <c r="N29" s="18">
        <f>'Life plan1'!N29*'Policy Input'!$R$5+'TPD plan1'!N29*'Policy Input'!$S$5</f>
        <v>43.99</v>
      </c>
      <c r="O29" s="18">
        <f>'Life plan1'!O29*'Policy Input'!$R$5+'TPD plan1'!O29*'Policy Input'!$S$5</f>
        <v>48.9</v>
      </c>
      <c r="P29" s="18">
        <f>'Life plan1'!P29*'Policy Input'!$R$5+'TPD plan1'!P29*'Policy Input'!$S$5</f>
        <v>54.08</v>
      </c>
      <c r="Q29" s="18">
        <f>'Life plan1'!Q29*'Policy Input'!$R$5+'TPD plan1'!Q29*'Policy Input'!$S$5</f>
        <v>59.56</v>
      </c>
      <c r="R29" s="18">
        <f>'Life plan1'!R29*'Policy Input'!$R$5+'TPD plan1'!R29*'Policy Input'!$S$5</f>
        <v>65.349999999999994</v>
      </c>
      <c r="S29" s="18">
        <f>'Life plan1'!S29*'Policy Input'!$R$5+'TPD plan1'!S29*'Policy Input'!$S$5</f>
        <v>71.47</v>
      </c>
      <c r="T29" s="18">
        <f>'Life plan1'!T29*'Policy Input'!$R$5+'TPD plan1'!T29*'Policy Input'!$S$5</f>
        <v>77.95</v>
      </c>
      <c r="U29" s="18">
        <f>'Life plan1'!U29*'Policy Input'!$R$5+'TPD plan1'!U29*'Policy Input'!$S$5</f>
        <v>84.81</v>
      </c>
      <c r="V29" s="18">
        <f>'Life plan1'!V29*'Policy Input'!$R$5+'TPD plan1'!V29*'Policy Input'!$S$5</f>
        <v>92.09</v>
      </c>
      <c r="W29" s="18">
        <f>'Life plan1'!W29*'Policy Input'!$R$5+'TPD plan1'!W29*'Policy Input'!$S$5</f>
        <v>99.81</v>
      </c>
      <c r="X29" s="18">
        <f>'Life plan1'!X29*'Policy Input'!$R$5+'TPD plan1'!X29*'Policy Input'!$S$5</f>
        <v>108.00999999999999</v>
      </c>
      <c r="Y29" s="18">
        <f>'Life plan1'!Y29*'Policy Input'!$R$5+'TPD plan1'!Y29*'Policy Input'!$S$5</f>
        <v>116.74000000000001</v>
      </c>
      <c r="Z29" s="18">
        <f>'Life plan1'!Z29*'Policy Input'!$R$5+'TPD plan1'!Z29*'Policy Input'!$S$5</f>
        <v>126.02</v>
      </c>
      <c r="AA29" s="18">
        <f>'Life plan1'!AA29*'Policy Input'!$R$5+'TPD plan1'!AA29*'Policy Input'!$S$5</f>
        <v>0</v>
      </c>
      <c r="AB29" s="18">
        <f>'Life plan1'!AB29*'Policy Input'!$R$5+'TPD plan1'!AB29*'Policy Input'!$S$5</f>
        <v>0</v>
      </c>
      <c r="AC29" s="18">
        <f>'Life plan1'!AC29*'Policy Input'!$R$5+'TPD plan1'!AC29*'Policy Input'!$S$5</f>
        <v>0</v>
      </c>
      <c r="AD29" s="18">
        <f>'Life plan1'!AD29*'Policy Input'!$R$5+'TPD plan1'!AD29*'Policy Input'!$S$5</f>
        <v>0</v>
      </c>
      <c r="AE29" s="18">
        <f>'Life plan1'!AE29*'Policy Input'!$R$5+'TPD plan1'!AE29*'Policy Input'!$S$5</f>
        <v>0</v>
      </c>
    </row>
    <row r="30" spans="1:31">
      <c r="A30" s="19">
        <v>42</v>
      </c>
      <c r="B30" s="20">
        <f>'Life plan1'!B30*'Policy Input'!$R$5+'TPD plan1'!B30*'Policy Input'!$S$5</f>
        <v>3.4000000000000004</v>
      </c>
      <c r="C30" s="20">
        <f>'Life plan1'!C30*'Policy Input'!$R$5+'TPD plan1'!C30*'Policy Input'!$S$5</f>
        <v>6.75</v>
      </c>
      <c r="D30" s="20">
        <f>'Life plan1'!D30*'Policy Input'!$R$5+'TPD plan1'!D30*'Policy Input'!$S$5</f>
        <v>10.31</v>
      </c>
      <c r="E30" s="20">
        <f>'Life plan1'!E30*'Policy Input'!$R$5+'TPD plan1'!E30*'Policy Input'!$S$5</f>
        <v>11.91</v>
      </c>
      <c r="F30" s="20">
        <f>'Life plan1'!F30*'Policy Input'!$R$5+'TPD plan1'!F30*'Policy Input'!$S$5</f>
        <v>15.280000000000001</v>
      </c>
      <c r="G30" s="20">
        <f>'Life plan1'!G30*'Policy Input'!$R$5+'TPD plan1'!G30*'Policy Input'!$S$5</f>
        <v>18.860000000000003</v>
      </c>
      <c r="H30" s="20">
        <f>'Life plan1'!H30*'Policy Input'!$R$5+'TPD plan1'!H30*'Policy Input'!$S$5</f>
        <v>21.04</v>
      </c>
      <c r="I30" s="20">
        <f>'Life plan1'!I30*'Policy Input'!$R$5+'TPD plan1'!I30*'Policy Input'!$S$5</f>
        <v>24.78</v>
      </c>
      <c r="J30" s="20">
        <f>'Life plan1'!J30*'Policy Input'!$R$5+'TPD plan1'!J30*'Policy Input'!$S$5</f>
        <v>28.740000000000002</v>
      </c>
      <c r="K30" s="20">
        <f>'Life plan1'!K30*'Policy Input'!$R$5+'TPD plan1'!K30*'Policy Input'!$S$5</f>
        <v>32.93</v>
      </c>
      <c r="L30" s="20">
        <f>'Life plan1'!L30*'Policy Input'!$R$5+'TPD plan1'!L30*'Policy Input'!$S$5</f>
        <v>37.380000000000003</v>
      </c>
      <c r="M30" s="20">
        <f>'Life plan1'!M30*'Policy Input'!$R$5+'TPD plan1'!M30*'Policy Input'!$S$5</f>
        <v>42.08</v>
      </c>
      <c r="N30" s="20">
        <f>'Life plan1'!N30*'Policy Input'!$R$5+'TPD plan1'!N30*'Policy Input'!$S$5</f>
        <v>47.05</v>
      </c>
      <c r="O30" s="20">
        <f>'Life plan1'!O30*'Policy Input'!$R$5+'TPD plan1'!O30*'Policy Input'!$S$5</f>
        <v>52.31</v>
      </c>
      <c r="P30" s="20">
        <f>'Life plan1'!P30*'Policy Input'!$R$5+'TPD plan1'!P30*'Policy Input'!$S$5</f>
        <v>57.87</v>
      </c>
      <c r="Q30" s="20">
        <f>'Life plan1'!Q30*'Policy Input'!$R$5+'TPD plan1'!Q30*'Policy Input'!$S$5</f>
        <v>63.75</v>
      </c>
      <c r="R30" s="20">
        <f>'Life plan1'!R30*'Policy Input'!$R$5+'TPD plan1'!R30*'Policy Input'!$S$5</f>
        <v>69.97</v>
      </c>
      <c r="S30" s="20">
        <f>'Life plan1'!S30*'Policy Input'!$R$5+'TPD plan1'!S30*'Policy Input'!$S$5</f>
        <v>76.56</v>
      </c>
      <c r="T30" s="20">
        <f>'Life plan1'!T30*'Policy Input'!$R$5+'TPD plan1'!T30*'Policy Input'!$S$5</f>
        <v>83.539999999999992</v>
      </c>
      <c r="U30" s="20">
        <f>'Life plan1'!U30*'Policy Input'!$R$5+'TPD plan1'!U30*'Policy Input'!$S$5</f>
        <v>90.95</v>
      </c>
      <c r="V30" s="20">
        <f>'Life plan1'!V30*'Policy Input'!$R$5+'TPD plan1'!V30*'Policy Input'!$S$5</f>
        <v>98.81</v>
      </c>
      <c r="W30" s="20">
        <f>'Life plan1'!W30*'Policy Input'!$R$5+'TPD plan1'!W30*'Policy Input'!$S$5</f>
        <v>107.17</v>
      </c>
      <c r="X30" s="20">
        <f>'Life plan1'!X30*'Policy Input'!$R$5+'TPD plan1'!X30*'Policy Input'!$S$5</f>
        <v>116.06</v>
      </c>
      <c r="Y30" s="20">
        <f>'Life plan1'!Y30*'Policy Input'!$R$5+'TPD plan1'!Y30*'Policy Input'!$S$5</f>
        <v>125.52</v>
      </c>
      <c r="Z30" s="20">
        <f>'Life plan1'!Z30*'Policy Input'!$R$5+'TPD plan1'!Z30*'Policy Input'!$S$5</f>
        <v>135.59</v>
      </c>
      <c r="AA30" s="20">
        <f>'Life plan1'!AA30*'Policy Input'!$R$5+'TPD plan1'!AA30*'Policy Input'!$S$5</f>
        <v>0</v>
      </c>
      <c r="AB30" s="20">
        <f>'Life plan1'!AB30*'Policy Input'!$R$5+'TPD plan1'!AB30*'Policy Input'!$S$5</f>
        <v>0</v>
      </c>
      <c r="AC30" s="20">
        <f>'Life plan1'!AC30*'Policy Input'!$R$5+'TPD plan1'!AC30*'Policy Input'!$S$5</f>
        <v>0</v>
      </c>
      <c r="AD30" s="20">
        <f>'Life plan1'!AD30*'Policy Input'!$R$5+'TPD plan1'!AD30*'Policy Input'!$S$5</f>
        <v>0</v>
      </c>
      <c r="AE30" s="20">
        <f>'Life plan1'!AE30*'Policy Input'!$R$5+'TPD plan1'!AE30*'Policy Input'!$S$5</f>
        <v>0</v>
      </c>
    </row>
    <row r="31" spans="1:31">
      <c r="A31" s="19">
        <v>43</v>
      </c>
      <c r="B31" s="20">
        <f>'Life plan1'!B31*'Policy Input'!$R$5+'TPD plan1'!B31*'Policy Input'!$S$5</f>
        <v>3.62</v>
      </c>
      <c r="C31" s="20">
        <f>'Life plan1'!C31*'Policy Input'!$R$5+'TPD plan1'!C31*'Policy Input'!$S$5</f>
        <v>7.1899999999999995</v>
      </c>
      <c r="D31" s="20">
        <f>'Life plan1'!D31*'Policy Input'!$R$5+'TPD plan1'!D31*'Policy Input'!$S$5</f>
        <v>10.99</v>
      </c>
      <c r="E31" s="20">
        <f>'Life plan1'!E31*'Policy Input'!$R$5+'TPD plan1'!E31*'Policy Input'!$S$5</f>
        <v>12.700000000000001</v>
      </c>
      <c r="F31" s="20">
        <f>'Life plan1'!F31*'Policy Input'!$R$5+'TPD plan1'!F31*'Policy Input'!$S$5</f>
        <v>16.309999999999999</v>
      </c>
      <c r="G31" s="20">
        <f>'Life plan1'!G31*'Policy Input'!$R$5+'TPD plan1'!G31*'Policy Input'!$S$5</f>
        <v>20.149999999999999</v>
      </c>
      <c r="H31" s="20">
        <f>'Life plan1'!H31*'Policy Input'!$R$5+'TPD plan1'!H31*'Policy Input'!$S$5</f>
        <v>22.49</v>
      </c>
      <c r="I31" s="20">
        <f>'Life plan1'!I31*'Policy Input'!$R$5+'TPD plan1'!I31*'Policy Input'!$S$5</f>
        <v>26.490000000000002</v>
      </c>
      <c r="J31" s="20">
        <f>'Life plan1'!J31*'Policy Input'!$R$5+'TPD plan1'!J31*'Policy Input'!$S$5</f>
        <v>30.740000000000002</v>
      </c>
      <c r="K31" s="20">
        <f>'Life plan1'!K31*'Policy Input'!$R$5+'TPD plan1'!K31*'Policy Input'!$S$5</f>
        <v>35.24</v>
      </c>
      <c r="L31" s="20">
        <f>'Life plan1'!L31*'Policy Input'!$R$5+'TPD plan1'!L31*'Policy Input'!$S$5</f>
        <v>40.01</v>
      </c>
      <c r="M31" s="20">
        <f>'Life plan1'!M31*'Policy Input'!$R$5+'TPD plan1'!M31*'Policy Input'!$S$5</f>
        <v>45.05</v>
      </c>
      <c r="N31" s="20">
        <f>'Life plan1'!N31*'Policy Input'!$R$5+'TPD plan1'!N31*'Policy Input'!$S$5</f>
        <v>50.39</v>
      </c>
      <c r="O31" s="20">
        <f>'Life plan1'!O31*'Policy Input'!$R$5+'TPD plan1'!O31*'Policy Input'!$S$5</f>
        <v>56.03</v>
      </c>
      <c r="P31" s="20">
        <f>'Life plan1'!P31*'Policy Input'!$R$5+'TPD plan1'!P31*'Policy Input'!$S$5</f>
        <v>62</v>
      </c>
      <c r="Q31" s="20">
        <f>'Life plan1'!Q31*'Policy Input'!$R$5+'TPD plan1'!Q31*'Policy Input'!$S$5</f>
        <v>68.319999999999993</v>
      </c>
      <c r="R31" s="20">
        <f>'Life plan1'!R31*'Policy Input'!$R$5+'TPD plan1'!R31*'Policy Input'!$S$5</f>
        <v>75.02</v>
      </c>
      <c r="S31" s="20">
        <f>'Life plan1'!S31*'Policy Input'!$R$5+'TPD plan1'!S31*'Policy Input'!$S$5</f>
        <v>82.11999999999999</v>
      </c>
      <c r="T31" s="20">
        <f>'Life plan1'!T31*'Policy Input'!$R$5+'TPD plan1'!T31*'Policy Input'!$S$5</f>
        <v>89.65</v>
      </c>
      <c r="U31" s="20">
        <f>'Life plan1'!U31*'Policy Input'!$R$5+'TPD plan1'!U31*'Policy Input'!$S$5</f>
        <v>97.66</v>
      </c>
      <c r="V31" s="20">
        <f>'Life plan1'!V31*'Policy Input'!$R$5+'TPD plan1'!V31*'Policy Input'!$S$5</f>
        <v>106.16999999999999</v>
      </c>
      <c r="W31" s="20">
        <f>'Life plan1'!W31*'Policy Input'!$R$5+'TPD plan1'!W31*'Policy Input'!$S$5</f>
        <v>115.22999999999999</v>
      </c>
      <c r="X31" s="20">
        <f>'Life plan1'!X31*'Policy Input'!$R$5+'TPD plan1'!X31*'Policy Input'!$S$5</f>
        <v>124.86999999999999</v>
      </c>
      <c r="Y31" s="20">
        <f>'Life plan1'!Y31*'Policy Input'!$R$5+'TPD plan1'!Y31*'Policy Input'!$S$5</f>
        <v>135.13999999999999</v>
      </c>
      <c r="Z31" s="20">
        <f>'Life plan1'!Z31*'Policy Input'!$R$5+'TPD plan1'!Z31*'Policy Input'!$S$5</f>
        <v>146.08000000000001</v>
      </c>
      <c r="AA31" s="20">
        <f>'Life plan1'!AA31*'Policy Input'!$R$5+'TPD plan1'!AA31*'Policy Input'!$S$5</f>
        <v>0</v>
      </c>
      <c r="AB31" s="20">
        <f>'Life plan1'!AB31*'Policy Input'!$R$5+'TPD plan1'!AB31*'Policy Input'!$S$5</f>
        <v>0</v>
      </c>
      <c r="AC31" s="20">
        <f>'Life plan1'!AC31*'Policy Input'!$R$5+'TPD plan1'!AC31*'Policy Input'!$S$5</f>
        <v>0</v>
      </c>
      <c r="AD31" s="20">
        <f>'Life plan1'!AD31*'Policy Input'!$R$5+'TPD plan1'!AD31*'Policy Input'!$S$5</f>
        <v>0</v>
      </c>
      <c r="AE31" s="20">
        <f>'Life plan1'!AE31*'Policy Input'!$R$5+'TPD plan1'!AE31*'Policy Input'!$S$5</f>
        <v>0</v>
      </c>
    </row>
    <row r="32" spans="1:31">
      <c r="A32" s="19">
        <v>44</v>
      </c>
      <c r="B32" s="20">
        <f>'Life plan1'!B32*'Policy Input'!$R$5+'TPD plan1'!B32*'Policy Input'!$S$5</f>
        <v>3.86</v>
      </c>
      <c r="C32" s="20">
        <f>'Life plan1'!C32*'Policy Input'!$R$5+'TPD plan1'!C32*'Policy Input'!$S$5</f>
        <v>7.68</v>
      </c>
      <c r="D32" s="20">
        <f>'Life plan1'!D32*'Policy Input'!$R$5+'TPD plan1'!D32*'Policy Input'!$S$5</f>
        <v>11.74</v>
      </c>
      <c r="E32" s="20">
        <f>'Life plan1'!E32*'Policy Input'!$R$5+'TPD plan1'!E32*'Policy Input'!$S$5</f>
        <v>13.58</v>
      </c>
      <c r="F32" s="20">
        <f>'Life plan1'!F32*'Policy Input'!$R$5+'TPD plan1'!F32*'Policy Input'!$S$5</f>
        <v>17.45</v>
      </c>
      <c r="G32" s="20">
        <f>'Life plan1'!G32*'Policy Input'!$R$5+'TPD plan1'!G32*'Policy Input'!$S$5</f>
        <v>21.56</v>
      </c>
      <c r="H32" s="20">
        <f>'Life plan1'!H32*'Policy Input'!$R$5+'TPD plan1'!H32*'Policy Input'!$S$5</f>
        <v>24.080000000000002</v>
      </c>
      <c r="I32" s="20">
        <f>'Life plan1'!I32*'Policy Input'!$R$5+'TPD plan1'!I32*'Policy Input'!$S$5</f>
        <v>28.380000000000003</v>
      </c>
      <c r="J32" s="20">
        <f>'Life plan1'!J32*'Policy Input'!$R$5+'TPD plan1'!J32*'Policy Input'!$S$5</f>
        <v>32.93</v>
      </c>
      <c r="K32" s="20">
        <f>'Life plan1'!K32*'Policy Input'!$R$5+'TPD plan1'!K32*'Policy Input'!$S$5</f>
        <v>37.76</v>
      </c>
      <c r="L32" s="20">
        <f>'Life plan1'!L32*'Policy Input'!$R$5+'TPD plan1'!L32*'Policy Input'!$S$5</f>
        <v>42.879999999999995</v>
      </c>
      <c r="M32" s="20">
        <f>'Life plan1'!M32*'Policy Input'!$R$5+'TPD plan1'!M32*'Policy Input'!$S$5</f>
        <v>48.29</v>
      </c>
      <c r="N32" s="20">
        <f>'Life plan1'!N32*'Policy Input'!$R$5+'TPD plan1'!N32*'Policy Input'!$S$5</f>
        <v>54.019999999999996</v>
      </c>
      <c r="O32" s="20">
        <f>'Life plan1'!O32*'Policy Input'!$R$5+'TPD plan1'!O32*'Policy Input'!$S$5</f>
        <v>60.08</v>
      </c>
      <c r="P32" s="20">
        <f>'Life plan1'!P32*'Policy Input'!$R$5+'TPD plan1'!P32*'Policy Input'!$S$5</f>
        <v>66.5</v>
      </c>
      <c r="Q32" s="20">
        <f>'Life plan1'!Q32*'Policy Input'!$R$5+'TPD plan1'!Q32*'Policy Input'!$S$5</f>
        <v>73.31</v>
      </c>
      <c r="R32" s="20">
        <f>'Life plan1'!R32*'Policy Input'!$R$5+'TPD plan1'!R32*'Policy Input'!$S$5</f>
        <v>80.53</v>
      </c>
      <c r="S32" s="20">
        <f>'Life plan1'!S32*'Policy Input'!$R$5+'TPD plan1'!S32*'Policy Input'!$S$5</f>
        <v>88.19</v>
      </c>
      <c r="T32" s="20">
        <f>'Life plan1'!T32*'Policy Input'!$R$5+'TPD plan1'!T32*'Policy Input'!$S$5</f>
        <v>96.34</v>
      </c>
      <c r="U32" s="20">
        <f>'Life plan1'!U32*'Policy Input'!$R$5+'TPD plan1'!U32*'Policy Input'!$S$5</f>
        <v>105.01</v>
      </c>
      <c r="V32" s="20">
        <f>'Life plan1'!V32*'Policy Input'!$R$5+'TPD plan1'!V32*'Policy Input'!$S$5</f>
        <v>114.24</v>
      </c>
      <c r="W32" s="20">
        <f>'Life plan1'!W32*'Policy Input'!$R$5+'TPD plan1'!W32*'Policy Input'!$S$5</f>
        <v>124.07</v>
      </c>
      <c r="X32" s="20">
        <f>'Life plan1'!X32*'Policy Input'!$R$5+'TPD plan1'!X32*'Policy Input'!$S$5</f>
        <v>134.54</v>
      </c>
      <c r="Y32" s="20">
        <f>'Life plan1'!Y32*'Policy Input'!$R$5+'TPD plan1'!Y32*'Policy Input'!$S$5</f>
        <v>145.69999999999999</v>
      </c>
      <c r="Z32" s="20">
        <f>'Life plan1'!Z32*'Policy Input'!$R$5+'TPD plan1'!Z32*'Policy Input'!$S$5</f>
        <v>157.59</v>
      </c>
      <c r="AA32" s="20">
        <f>'Life plan1'!AA32*'Policy Input'!$R$5+'TPD plan1'!AA32*'Policy Input'!$S$5</f>
        <v>0</v>
      </c>
      <c r="AB32" s="20">
        <f>'Life plan1'!AB32*'Policy Input'!$R$5+'TPD plan1'!AB32*'Policy Input'!$S$5</f>
        <v>0</v>
      </c>
      <c r="AC32" s="20">
        <f>'Life plan1'!AC32*'Policy Input'!$R$5+'TPD plan1'!AC32*'Policy Input'!$S$5</f>
        <v>0</v>
      </c>
      <c r="AD32" s="20">
        <f>'Life plan1'!AD32*'Policy Input'!$R$5+'TPD plan1'!AD32*'Policy Input'!$S$5</f>
        <v>0</v>
      </c>
      <c r="AE32" s="20">
        <f>'Life plan1'!AE32*'Policy Input'!$R$5+'TPD plan1'!AE32*'Policy Input'!$S$5</f>
        <v>0</v>
      </c>
    </row>
    <row r="33" spans="1:31">
      <c r="A33" s="21">
        <v>45</v>
      </c>
      <c r="B33" s="22">
        <f>'Life plan1'!B33*'Policy Input'!$R$5+'TPD plan1'!B33*'Policy Input'!$S$5</f>
        <v>4.13</v>
      </c>
      <c r="C33" s="22">
        <f>'Life plan1'!C33*'Policy Input'!$R$5+'TPD plan1'!C33*'Policy Input'!$S$5</f>
        <v>8.2200000000000006</v>
      </c>
      <c r="D33" s="22">
        <f>'Life plan1'!D33*'Policy Input'!$R$5+'TPD plan1'!D33*'Policy Input'!$S$5</f>
        <v>12.57</v>
      </c>
      <c r="E33" s="22">
        <f>'Life plan1'!E33*'Policy Input'!$R$5+'TPD plan1'!E33*'Policy Input'!$S$5</f>
        <v>14.540000000000001</v>
      </c>
      <c r="F33" s="22">
        <f>'Life plan1'!F33*'Policy Input'!$R$5+'TPD plan1'!F33*'Policy Input'!$S$5</f>
        <v>18.7</v>
      </c>
      <c r="G33" s="22">
        <f>'Life plan1'!G33*'Policy Input'!$R$5+'TPD plan1'!G33*'Policy Input'!$S$5</f>
        <v>23.11</v>
      </c>
      <c r="H33" s="22">
        <f>'Life plan1'!H33*'Policy Input'!$R$5+'TPD plan1'!H33*'Policy Input'!$S$5</f>
        <v>25.810000000000002</v>
      </c>
      <c r="I33" s="22">
        <f>'Life plan1'!I33*'Policy Input'!$R$5+'TPD plan1'!I33*'Policy Input'!$S$5</f>
        <v>30.43</v>
      </c>
      <c r="J33" s="22">
        <f>'Life plan1'!J33*'Policy Input'!$R$5+'TPD plan1'!J33*'Policy Input'!$S$5</f>
        <v>35.32</v>
      </c>
      <c r="K33" s="22">
        <f>'Life plan1'!K33*'Policy Input'!$R$5+'TPD plan1'!K33*'Policy Input'!$S$5</f>
        <v>40.5</v>
      </c>
      <c r="L33" s="22">
        <f>'Life plan1'!L33*'Policy Input'!$R$5+'TPD plan1'!L33*'Policy Input'!$S$5</f>
        <v>45.99</v>
      </c>
      <c r="M33" s="22">
        <f>'Life plan1'!M33*'Policy Input'!$R$5+'TPD plan1'!M33*'Policy Input'!$S$5</f>
        <v>51.8</v>
      </c>
      <c r="N33" s="22">
        <f>'Life plan1'!N33*'Policy Input'!$R$5+'TPD plan1'!N33*'Policy Input'!$S$5</f>
        <v>57.96</v>
      </c>
      <c r="O33" s="22">
        <f>'Life plan1'!O33*'Policy Input'!$R$5+'TPD plan1'!O33*'Policy Input'!$S$5</f>
        <v>64.48</v>
      </c>
      <c r="P33" s="22">
        <f>'Life plan1'!P33*'Policy Input'!$R$5+'TPD plan1'!P33*'Policy Input'!$S$5</f>
        <v>71.400000000000006</v>
      </c>
      <c r="Q33" s="22">
        <f>'Life plan1'!Q33*'Policy Input'!$R$5+'TPD plan1'!Q33*'Policy Input'!$S$5</f>
        <v>78.739999999999995</v>
      </c>
      <c r="R33" s="22">
        <f>'Life plan1'!R33*'Policy Input'!$R$5+'TPD plan1'!R33*'Policy Input'!$S$5</f>
        <v>86.539999999999992</v>
      </c>
      <c r="S33" s="22">
        <f>'Life plan1'!S33*'Policy Input'!$R$5+'TPD plan1'!S33*'Policy Input'!$S$5</f>
        <v>94.839999999999989</v>
      </c>
      <c r="T33" s="22">
        <f>'Life plan1'!T33*'Policy Input'!$R$5+'TPD plan1'!T33*'Policy Input'!$S$5</f>
        <v>103.66999999999999</v>
      </c>
      <c r="U33" s="22">
        <f>'Life plan1'!U33*'Policy Input'!$R$5+'TPD plan1'!U33*'Policy Input'!$S$5</f>
        <v>113.07000000000001</v>
      </c>
      <c r="V33" s="22">
        <f>'Life plan1'!V33*'Policy Input'!$R$5+'TPD plan1'!V33*'Policy Input'!$S$5</f>
        <v>123.09</v>
      </c>
      <c r="W33" s="22">
        <f>'Life plan1'!W33*'Policy Input'!$R$5+'TPD plan1'!W33*'Policy Input'!$S$5</f>
        <v>133.77000000000001</v>
      </c>
      <c r="X33" s="22">
        <f>'Life plan1'!X33*'Policy Input'!$R$5+'TPD plan1'!X33*'Policy Input'!$S$5</f>
        <v>145.15</v>
      </c>
      <c r="Y33" s="22">
        <f>'Life plan1'!Y33*'Policy Input'!$R$5+'TPD plan1'!Y33*'Policy Input'!$S$5</f>
        <v>157.28</v>
      </c>
      <c r="Z33" s="22">
        <f>'Life plan1'!Z33*'Policy Input'!$R$5+'TPD plan1'!Z33*'Policy Input'!$S$5</f>
        <v>170.21</v>
      </c>
      <c r="AA33" s="22">
        <f>'Life plan1'!AA33*'Policy Input'!$R$5+'TPD plan1'!AA33*'Policy Input'!$S$5</f>
        <v>0</v>
      </c>
      <c r="AB33" s="22">
        <f>'Life plan1'!AB33*'Policy Input'!$R$5+'TPD plan1'!AB33*'Policy Input'!$S$5</f>
        <v>0</v>
      </c>
      <c r="AC33" s="22">
        <f>'Life plan1'!AC33*'Policy Input'!$R$5+'TPD plan1'!AC33*'Policy Input'!$S$5</f>
        <v>0</v>
      </c>
      <c r="AD33" s="22">
        <f>'Life plan1'!AD33*'Policy Input'!$R$5+'TPD plan1'!AD33*'Policy Input'!$S$5</f>
        <v>0</v>
      </c>
      <c r="AE33" s="22">
        <f>'Life plan1'!AE33*'Policy Input'!$R$5+'TPD plan1'!AE33*'Policy Input'!$S$5</f>
        <v>0</v>
      </c>
    </row>
    <row r="34" spans="1:31">
      <c r="A34" s="17">
        <v>46</v>
      </c>
      <c r="B34" s="18">
        <f>'Life plan1'!B34*'Policy Input'!$R$5+'TPD plan1'!B34*'Policy Input'!$S$5</f>
        <v>4.42</v>
      </c>
      <c r="C34" s="18">
        <f>'Life plan1'!C34*'Policy Input'!$R$5+'TPD plan1'!C34*'Policy Input'!$S$5</f>
        <v>8.81</v>
      </c>
      <c r="D34" s="18">
        <f>'Life plan1'!D34*'Policy Input'!$R$5+'TPD plan1'!D34*'Policy Input'!$S$5</f>
        <v>13.48</v>
      </c>
      <c r="E34" s="18">
        <f>'Life plan1'!E34*'Policy Input'!$R$5+'TPD plan1'!E34*'Policy Input'!$S$5</f>
        <v>15.6</v>
      </c>
      <c r="F34" s="18">
        <f>'Life plan1'!F34*'Policy Input'!$R$5+'TPD plan1'!F34*'Policy Input'!$S$5</f>
        <v>20.07</v>
      </c>
      <c r="G34" s="18">
        <f>'Life plan1'!G34*'Policy Input'!$R$5+'TPD plan1'!G34*'Policy Input'!$S$5</f>
        <v>24.810000000000002</v>
      </c>
      <c r="H34" s="18">
        <f>'Life plan1'!H34*'Policy Input'!$R$5+'TPD plan1'!H34*'Policy Input'!$S$5</f>
        <v>27.71</v>
      </c>
      <c r="I34" s="18">
        <f>'Life plan1'!I34*'Policy Input'!$R$5+'TPD plan1'!I34*'Policy Input'!$S$5</f>
        <v>32.659999999999997</v>
      </c>
      <c r="J34" s="18">
        <f>'Life plan1'!J34*'Policy Input'!$R$5+'TPD plan1'!J34*'Policy Input'!$S$5</f>
        <v>37.909999999999997</v>
      </c>
      <c r="K34" s="18">
        <f>'Life plan1'!K34*'Policy Input'!$R$5+'TPD plan1'!K34*'Policy Input'!$S$5</f>
        <v>43.48</v>
      </c>
      <c r="L34" s="18">
        <f>'Life plan1'!L34*'Policy Input'!$R$5+'TPD plan1'!L34*'Policy Input'!$S$5</f>
        <v>49.379999999999995</v>
      </c>
      <c r="M34" s="18">
        <f>'Life plan1'!M34*'Policy Input'!$R$5+'TPD plan1'!M34*'Policy Input'!$S$5</f>
        <v>55.620000000000005</v>
      </c>
      <c r="N34" s="18">
        <f>'Life plan1'!N34*'Policy Input'!$R$5+'TPD plan1'!N34*'Policy Input'!$S$5</f>
        <v>62.25</v>
      </c>
      <c r="O34" s="18">
        <f>'Life plan1'!O34*'Policy Input'!$R$5+'TPD plan1'!O34*'Policy Input'!$S$5</f>
        <v>69.28</v>
      </c>
      <c r="P34" s="18">
        <f>'Life plan1'!P34*'Policy Input'!$R$5+'TPD plan1'!P34*'Policy Input'!$S$5</f>
        <v>76.740000000000009</v>
      </c>
      <c r="Q34" s="18">
        <f>'Life plan1'!Q34*'Policy Input'!$R$5+'TPD plan1'!Q34*'Policy Input'!$S$5</f>
        <v>84.68</v>
      </c>
      <c r="R34" s="18">
        <f>'Life plan1'!R34*'Policy Input'!$R$5+'TPD plan1'!R34*'Policy Input'!$S$5</f>
        <v>93.12</v>
      </c>
      <c r="S34" s="18">
        <f>'Life plan1'!S34*'Policy Input'!$R$5+'TPD plan1'!S34*'Policy Input'!$S$5</f>
        <v>102.11</v>
      </c>
      <c r="T34" s="18">
        <f>'Life plan1'!T34*'Policy Input'!$R$5+'TPD plan1'!T34*'Policy Input'!$S$5</f>
        <v>111.69</v>
      </c>
      <c r="U34" s="18">
        <f>'Life plan1'!U34*'Policy Input'!$R$5+'TPD plan1'!U34*'Policy Input'!$S$5</f>
        <v>121.9</v>
      </c>
      <c r="V34" s="18">
        <f>'Life plan1'!V34*'Policy Input'!$R$5+'TPD plan1'!V34*'Policy Input'!$S$5</f>
        <v>132.79</v>
      </c>
      <c r="W34" s="18">
        <f>'Life plan1'!W34*'Policy Input'!$R$5+'TPD plan1'!W34*'Policy Input'!$S$5</f>
        <v>144.41</v>
      </c>
      <c r="X34" s="18">
        <f>'Life plan1'!X34*'Policy Input'!$R$5+'TPD plan1'!X34*'Policy Input'!$S$5</f>
        <v>156.79000000000002</v>
      </c>
      <c r="Y34" s="18">
        <f>'Life plan1'!Y34*'Policy Input'!$R$5+'TPD plan1'!Y34*'Policy Input'!$S$5</f>
        <v>169.98</v>
      </c>
      <c r="Z34" s="18">
        <f>'Life plan1'!Z34*'Policy Input'!$R$5+'TPD plan1'!Z34*'Policy Input'!$S$5</f>
        <v>0</v>
      </c>
      <c r="AA34" s="18">
        <f>'Life plan1'!AA34*'Policy Input'!$R$5+'TPD plan1'!AA34*'Policy Input'!$S$5</f>
        <v>0</v>
      </c>
      <c r="AB34" s="18">
        <f>'Life plan1'!AB34*'Policy Input'!$R$5+'TPD plan1'!AB34*'Policy Input'!$S$5</f>
        <v>0</v>
      </c>
      <c r="AC34" s="18">
        <f>'Life plan1'!AC34*'Policy Input'!$R$5+'TPD plan1'!AC34*'Policy Input'!$S$5</f>
        <v>0</v>
      </c>
      <c r="AD34" s="18">
        <f>'Life plan1'!AD34*'Policy Input'!$R$5+'TPD plan1'!AD34*'Policy Input'!$S$5</f>
        <v>0</v>
      </c>
      <c r="AE34" s="18">
        <f>'Life plan1'!AE34*'Policy Input'!$R$5+'TPD plan1'!AE34*'Policy Input'!$S$5</f>
        <v>0</v>
      </c>
    </row>
    <row r="35" spans="1:31">
      <c r="A35" s="19">
        <v>47</v>
      </c>
      <c r="B35" s="20">
        <f>'Life plan1'!B35*'Policy Input'!$R$5+'TPD plan1'!B35*'Policy Input'!$S$5</f>
        <v>4.75</v>
      </c>
      <c r="C35" s="20">
        <f>'Life plan1'!C35*'Policy Input'!$R$5+'TPD plan1'!C35*'Policy Input'!$S$5</f>
        <v>9.4600000000000009</v>
      </c>
      <c r="D35" s="20">
        <f>'Life plan1'!D35*'Policy Input'!$R$5+'TPD plan1'!D35*'Policy Input'!$S$5</f>
        <v>14.469999999999999</v>
      </c>
      <c r="E35" s="20">
        <f>'Life plan1'!E35*'Policy Input'!$R$5+'TPD plan1'!E35*'Policy Input'!$S$5</f>
        <v>16.760000000000002</v>
      </c>
      <c r="F35" s="20">
        <f>'Life plan1'!F35*'Policy Input'!$R$5+'TPD plan1'!F35*'Policy Input'!$S$5</f>
        <v>21.55</v>
      </c>
      <c r="G35" s="20">
        <f>'Life plan1'!G35*'Policy Input'!$R$5+'TPD plan1'!G35*'Policy Input'!$S$5</f>
        <v>26.65</v>
      </c>
      <c r="H35" s="20">
        <f>'Life plan1'!H35*'Policy Input'!$R$5+'TPD plan1'!H35*'Policy Input'!$S$5</f>
        <v>29.76</v>
      </c>
      <c r="I35" s="20">
        <f>'Life plan1'!I35*'Policy Input'!$R$5+'TPD plan1'!I35*'Policy Input'!$S$5</f>
        <v>35.08</v>
      </c>
      <c r="J35" s="20">
        <f>'Life plan1'!J35*'Policy Input'!$R$5+'TPD plan1'!J35*'Policy Input'!$S$5</f>
        <v>40.72</v>
      </c>
      <c r="K35" s="20">
        <f>'Life plan1'!K35*'Policy Input'!$R$5+'TPD plan1'!K35*'Policy Input'!$S$5</f>
        <v>46.7</v>
      </c>
      <c r="L35" s="20">
        <f>'Life plan1'!L35*'Policy Input'!$R$5+'TPD plan1'!L35*'Policy Input'!$S$5</f>
        <v>53.04</v>
      </c>
      <c r="M35" s="20">
        <f>'Life plan1'!M35*'Policy Input'!$R$5+'TPD plan1'!M35*'Policy Input'!$S$5</f>
        <v>59.769999999999996</v>
      </c>
      <c r="N35" s="20">
        <f>'Life plan1'!N35*'Policy Input'!$R$5+'TPD plan1'!N35*'Policy Input'!$S$5</f>
        <v>66.91</v>
      </c>
      <c r="O35" s="20">
        <f>'Life plan1'!O35*'Policy Input'!$R$5+'TPD plan1'!O35*'Policy Input'!$S$5</f>
        <v>74.5</v>
      </c>
      <c r="P35" s="20">
        <f>'Life plan1'!P35*'Policy Input'!$R$5+'TPD plan1'!P35*'Policy Input'!$S$5</f>
        <v>82.57</v>
      </c>
      <c r="Q35" s="20">
        <f>'Life plan1'!Q35*'Policy Input'!$R$5+'TPD plan1'!Q35*'Policy Input'!$S$5</f>
        <v>91.17</v>
      </c>
      <c r="R35" s="20">
        <f>'Life plan1'!R35*'Policy Input'!$R$5+'TPD plan1'!R35*'Policy Input'!$S$5</f>
        <v>100.33</v>
      </c>
      <c r="S35" s="20">
        <f>'Life plan1'!S35*'Policy Input'!$R$5+'TPD plan1'!S35*'Policy Input'!$S$5</f>
        <v>110.09</v>
      </c>
      <c r="T35" s="20">
        <f>'Life plan1'!T35*'Policy Input'!$R$5+'TPD plan1'!T35*'Policy Input'!$S$5</f>
        <v>120.5</v>
      </c>
      <c r="U35" s="20">
        <f>'Life plan1'!U35*'Policy Input'!$R$5+'TPD plan1'!U35*'Policy Input'!$S$5</f>
        <v>131.6</v>
      </c>
      <c r="V35" s="20">
        <f>'Life plan1'!V35*'Policy Input'!$R$5+'TPD plan1'!V35*'Policy Input'!$S$5</f>
        <v>143.45000000000002</v>
      </c>
      <c r="W35" s="20">
        <f>'Life plan1'!W35*'Policy Input'!$R$5+'TPD plan1'!W35*'Policy Input'!$S$5</f>
        <v>156.07999999999998</v>
      </c>
      <c r="X35" s="20">
        <f>'Life plan1'!X35*'Policy Input'!$R$5+'TPD plan1'!X35*'Policy Input'!$S$5</f>
        <v>169.54999999999998</v>
      </c>
      <c r="Y35" s="20">
        <f>'Life plan1'!Y35*'Policy Input'!$R$5+'TPD plan1'!Y35*'Policy Input'!$S$5</f>
        <v>0</v>
      </c>
      <c r="Z35" s="20">
        <f>'Life plan1'!Z35*'Policy Input'!$R$5+'TPD plan1'!Z35*'Policy Input'!$S$5</f>
        <v>0</v>
      </c>
      <c r="AA35" s="20">
        <f>'Life plan1'!AA35*'Policy Input'!$R$5+'TPD plan1'!AA35*'Policy Input'!$S$5</f>
        <v>0</v>
      </c>
      <c r="AB35" s="20">
        <f>'Life plan1'!AB35*'Policy Input'!$R$5+'TPD plan1'!AB35*'Policy Input'!$S$5</f>
        <v>0</v>
      </c>
      <c r="AC35" s="20">
        <f>'Life plan1'!AC35*'Policy Input'!$R$5+'TPD plan1'!AC35*'Policy Input'!$S$5</f>
        <v>0</v>
      </c>
      <c r="AD35" s="20">
        <f>'Life plan1'!AD35*'Policy Input'!$R$5+'TPD plan1'!AD35*'Policy Input'!$S$5</f>
        <v>0</v>
      </c>
      <c r="AE35" s="20">
        <f>'Life plan1'!AE35*'Policy Input'!$R$5+'TPD plan1'!AE35*'Policy Input'!$S$5</f>
        <v>0</v>
      </c>
    </row>
    <row r="36" spans="1:31">
      <c r="A36" s="19">
        <v>48</v>
      </c>
      <c r="B36" s="20">
        <f>'Life plan1'!B36*'Policy Input'!$R$5+'TPD plan1'!B36*'Policy Input'!$S$5</f>
        <v>5.1000000000000005</v>
      </c>
      <c r="C36" s="20">
        <f>'Life plan1'!C36*'Policy Input'!$R$5+'TPD plan1'!C36*'Policy Input'!$S$5</f>
        <v>10.17</v>
      </c>
      <c r="D36" s="20">
        <f>'Life plan1'!D36*'Policy Input'!$R$5+'TPD plan1'!D36*'Policy Input'!$S$5</f>
        <v>15.559999999999999</v>
      </c>
      <c r="E36" s="20">
        <f>'Life plan1'!E36*'Policy Input'!$R$5+'TPD plan1'!E36*'Policy Input'!$S$5</f>
        <v>18.009999999999998</v>
      </c>
      <c r="F36" s="20">
        <f>'Life plan1'!F36*'Policy Input'!$R$5+'TPD plan1'!F36*'Policy Input'!$S$5</f>
        <v>23.17</v>
      </c>
      <c r="G36" s="20">
        <f>'Life plan1'!G36*'Policy Input'!$R$5+'TPD plan1'!G36*'Policy Input'!$S$5</f>
        <v>28.64</v>
      </c>
      <c r="H36" s="20">
        <f>'Life plan1'!H36*'Policy Input'!$R$5+'TPD plan1'!H36*'Policy Input'!$S$5</f>
        <v>31.98</v>
      </c>
      <c r="I36" s="20">
        <f>'Life plan1'!I36*'Policy Input'!$R$5+'TPD plan1'!I36*'Policy Input'!$S$5</f>
        <v>37.700000000000003</v>
      </c>
      <c r="J36" s="20">
        <f>'Life plan1'!J36*'Policy Input'!$R$5+'TPD plan1'!J36*'Policy Input'!$S$5</f>
        <v>43.76</v>
      </c>
      <c r="K36" s="20">
        <f>'Life plan1'!K36*'Policy Input'!$R$5+'TPD plan1'!K36*'Policy Input'!$S$5</f>
        <v>50.2</v>
      </c>
      <c r="L36" s="20">
        <f>'Life plan1'!L36*'Policy Input'!$R$5+'TPD plan1'!L36*'Policy Input'!$S$5</f>
        <v>57.03</v>
      </c>
      <c r="M36" s="20">
        <f>'Life plan1'!M36*'Policy Input'!$R$5+'TPD plan1'!M36*'Policy Input'!$S$5</f>
        <v>64.28</v>
      </c>
      <c r="N36" s="20">
        <f>'Life plan1'!N36*'Policy Input'!$R$5+'TPD plan1'!N36*'Policy Input'!$S$5</f>
        <v>72</v>
      </c>
      <c r="O36" s="20">
        <f>'Life plan1'!O36*'Policy Input'!$R$5+'TPD plan1'!O36*'Policy Input'!$S$5</f>
        <v>80.209999999999994</v>
      </c>
      <c r="P36" s="20">
        <f>'Life plan1'!P36*'Policy Input'!$R$5+'TPD plan1'!P36*'Policy Input'!$S$5</f>
        <v>88.96</v>
      </c>
      <c r="Q36" s="20">
        <f>'Life plan1'!Q36*'Policy Input'!$R$5+'TPD plan1'!Q36*'Policy Input'!$S$5</f>
        <v>98.28</v>
      </c>
      <c r="R36" s="20">
        <f>'Life plan1'!R36*'Policy Input'!$R$5+'TPD plan1'!R36*'Policy Input'!$S$5</f>
        <v>108.23</v>
      </c>
      <c r="S36" s="20">
        <f>'Life plan1'!S36*'Policy Input'!$R$5+'TPD plan1'!S36*'Policy Input'!$S$5</f>
        <v>118.84</v>
      </c>
      <c r="T36" s="20">
        <f>'Life plan1'!T36*'Policy Input'!$R$5+'TPD plan1'!T36*'Policy Input'!$S$5</f>
        <v>130.17000000000002</v>
      </c>
      <c r="U36" s="20">
        <f>'Life plan1'!U36*'Policy Input'!$R$5+'TPD plan1'!U36*'Policy Input'!$S$5</f>
        <v>142.26</v>
      </c>
      <c r="V36" s="20">
        <f>'Life plan1'!V36*'Policy Input'!$R$5+'TPD plan1'!V36*'Policy Input'!$S$5</f>
        <v>155.14999999999998</v>
      </c>
      <c r="W36" s="20">
        <f>'Life plan1'!W36*'Policy Input'!$R$5+'TPD plan1'!W36*'Policy Input'!$S$5</f>
        <v>168.89999999999998</v>
      </c>
      <c r="X36" s="20">
        <f>'Life plan1'!X36*'Policy Input'!$R$5+'TPD plan1'!X36*'Policy Input'!$S$5</f>
        <v>0</v>
      </c>
      <c r="Y36" s="20">
        <f>'Life plan1'!Y36*'Policy Input'!$R$5+'TPD plan1'!Y36*'Policy Input'!$S$5</f>
        <v>0</v>
      </c>
      <c r="Z36" s="20">
        <f>'Life plan1'!Z36*'Policy Input'!$R$5+'TPD plan1'!Z36*'Policy Input'!$S$5</f>
        <v>0</v>
      </c>
      <c r="AA36" s="20">
        <f>'Life plan1'!AA36*'Policy Input'!$R$5+'TPD plan1'!AA36*'Policy Input'!$S$5</f>
        <v>0</v>
      </c>
      <c r="AB36" s="20">
        <f>'Life plan1'!AB36*'Policy Input'!$R$5+'TPD plan1'!AB36*'Policy Input'!$S$5</f>
        <v>0</v>
      </c>
      <c r="AC36" s="20">
        <f>'Life plan1'!AC36*'Policy Input'!$R$5+'TPD plan1'!AC36*'Policy Input'!$S$5</f>
        <v>0</v>
      </c>
      <c r="AD36" s="20">
        <f>'Life plan1'!AD36*'Policy Input'!$R$5+'TPD plan1'!AD36*'Policy Input'!$S$5</f>
        <v>0</v>
      </c>
      <c r="AE36" s="20">
        <f>'Life plan1'!AE36*'Policy Input'!$R$5+'TPD plan1'!AE36*'Policy Input'!$S$5</f>
        <v>0</v>
      </c>
    </row>
    <row r="37" spans="1:31">
      <c r="A37" s="19">
        <v>49</v>
      </c>
      <c r="B37" s="20">
        <f>'Life plan1'!B37*'Policy Input'!$R$5+'TPD plan1'!B37*'Policy Input'!$S$5</f>
        <v>5.4899999999999993</v>
      </c>
      <c r="C37" s="20">
        <f>'Life plan1'!C37*'Policy Input'!$R$5+'TPD plan1'!C37*'Policy Input'!$S$5</f>
        <v>10.93</v>
      </c>
      <c r="D37" s="20">
        <f>'Life plan1'!D37*'Policy Input'!$R$5+'TPD plan1'!D37*'Policy Input'!$S$5</f>
        <v>16.73</v>
      </c>
      <c r="E37" s="20">
        <f>'Life plan1'!E37*'Policy Input'!$R$5+'TPD plan1'!E37*'Policy Input'!$S$5</f>
        <v>19.37</v>
      </c>
      <c r="F37" s="20">
        <f>'Life plan1'!F37*'Policy Input'!$R$5+'TPD plan1'!F37*'Policy Input'!$S$5</f>
        <v>24.9</v>
      </c>
      <c r="G37" s="20">
        <f>'Life plan1'!G37*'Policy Input'!$R$5+'TPD plan1'!G37*'Policy Input'!$S$5</f>
        <v>30.78</v>
      </c>
      <c r="H37" s="20">
        <f>'Life plan1'!H37*'Policy Input'!$R$5+'TPD plan1'!H37*'Policy Input'!$S$5</f>
        <v>34.379999999999995</v>
      </c>
      <c r="I37" s="20">
        <f>'Life plan1'!I37*'Policy Input'!$R$5+'TPD plan1'!I37*'Policy Input'!$S$5</f>
        <v>40.53</v>
      </c>
      <c r="J37" s="20">
        <f>'Life plan1'!J37*'Policy Input'!$R$5+'TPD plan1'!J37*'Policy Input'!$S$5</f>
        <v>47.050000000000004</v>
      </c>
      <c r="K37" s="20">
        <f>'Life plan1'!K37*'Policy Input'!$R$5+'TPD plan1'!K37*'Policy Input'!$S$5</f>
        <v>53.99</v>
      </c>
      <c r="L37" s="20">
        <f>'Life plan1'!L37*'Policy Input'!$R$5+'TPD plan1'!L37*'Policy Input'!$S$5</f>
        <v>61.36</v>
      </c>
      <c r="M37" s="20">
        <f>'Life plan1'!M37*'Policy Input'!$R$5+'TPD plan1'!M37*'Policy Input'!$S$5</f>
        <v>69.2</v>
      </c>
      <c r="N37" s="20">
        <f>'Life plan1'!N37*'Policy Input'!$R$5+'TPD plan1'!N37*'Policy Input'!$S$5</f>
        <v>77.55</v>
      </c>
      <c r="O37" s="20">
        <f>'Life plan1'!O37*'Policy Input'!$R$5+'TPD plan1'!O37*'Policy Input'!$S$5</f>
        <v>86.46</v>
      </c>
      <c r="P37" s="20">
        <f>'Life plan1'!P37*'Policy Input'!$R$5+'TPD plan1'!P37*'Policy Input'!$S$5</f>
        <v>95.960000000000008</v>
      </c>
      <c r="Q37" s="20">
        <f>'Life plan1'!Q37*'Policy Input'!$R$5+'TPD plan1'!Q37*'Policy Input'!$S$5</f>
        <v>106.09</v>
      </c>
      <c r="R37" s="20">
        <f>'Life plan1'!R37*'Policy Input'!$R$5+'TPD plan1'!R37*'Policy Input'!$S$5</f>
        <v>116.91</v>
      </c>
      <c r="S37" s="20">
        <f>'Life plan1'!S37*'Policy Input'!$R$5+'TPD plan1'!S37*'Policy Input'!$S$5</f>
        <v>128.47</v>
      </c>
      <c r="T37" s="20">
        <f>'Life plan1'!T37*'Policy Input'!$R$5+'TPD plan1'!T37*'Policy Input'!$S$5</f>
        <v>140.80000000000001</v>
      </c>
      <c r="U37" s="20">
        <f>'Life plan1'!U37*'Policy Input'!$R$5+'TPD plan1'!U37*'Policy Input'!$S$5</f>
        <v>153.97</v>
      </c>
      <c r="V37" s="20">
        <f>'Life plan1'!V37*'Policy Input'!$R$5+'TPD plan1'!V37*'Policy Input'!$S$5</f>
        <v>168.01</v>
      </c>
      <c r="W37" s="20">
        <f>'Life plan1'!W37*'Policy Input'!$R$5+'TPD plan1'!W37*'Policy Input'!$S$5</f>
        <v>0</v>
      </c>
      <c r="X37" s="20">
        <f>'Life plan1'!X37*'Policy Input'!$R$5+'TPD plan1'!X37*'Policy Input'!$S$5</f>
        <v>0</v>
      </c>
      <c r="Y37" s="20">
        <f>'Life plan1'!Y37*'Policy Input'!$R$5+'TPD plan1'!Y37*'Policy Input'!$S$5</f>
        <v>0</v>
      </c>
      <c r="Z37" s="20">
        <f>'Life plan1'!Z37*'Policy Input'!$R$5+'TPD plan1'!Z37*'Policy Input'!$S$5</f>
        <v>0</v>
      </c>
      <c r="AA37" s="20">
        <f>'Life plan1'!AA37*'Policy Input'!$R$5+'TPD plan1'!AA37*'Policy Input'!$S$5</f>
        <v>0</v>
      </c>
      <c r="AB37" s="20">
        <f>'Life plan1'!AB37*'Policy Input'!$R$5+'TPD plan1'!AB37*'Policy Input'!$S$5</f>
        <v>0</v>
      </c>
      <c r="AC37" s="20">
        <f>'Life plan1'!AC37*'Policy Input'!$R$5+'TPD plan1'!AC37*'Policy Input'!$S$5</f>
        <v>0</v>
      </c>
      <c r="AD37" s="20">
        <f>'Life plan1'!AD37*'Policy Input'!$R$5+'TPD plan1'!AD37*'Policy Input'!$S$5</f>
        <v>0</v>
      </c>
      <c r="AE37" s="20">
        <f>'Life plan1'!AE37*'Policy Input'!$R$5+'TPD plan1'!AE37*'Policy Input'!$S$5</f>
        <v>0</v>
      </c>
    </row>
    <row r="38" spans="1:31">
      <c r="A38" s="21">
        <v>50</v>
      </c>
      <c r="B38" s="22">
        <f>'Life plan1'!B38*'Policy Input'!$R$5+'TPD plan1'!B38*'Policy Input'!$S$5</f>
        <v>5.9</v>
      </c>
      <c r="C38" s="22">
        <f>'Life plan1'!C38*'Policy Input'!$R$5+'TPD plan1'!C38*'Policy Input'!$S$5</f>
        <v>11.76</v>
      </c>
      <c r="D38" s="22">
        <f>'Life plan1'!D38*'Policy Input'!$R$5+'TPD plan1'!D38*'Policy Input'!$S$5</f>
        <v>17.990000000000002</v>
      </c>
      <c r="E38" s="22">
        <f>'Life plan1'!E38*'Policy Input'!$R$5+'TPD plan1'!E38*'Policy Input'!$S$5</f>
        <v>20.82</v>
      </c>
      <c r="F38" s="22">
        <f>'Life plan1'!F38*'Policy Input'!$R$5+'TPD plan1'!F38*'Policy Input'!$S$5</f>
        <v>26.779999999999998</v>
      </c>
      <c r="G38" s="22">
        <f>'Life plan1'!G38*'Policy Input'!$R$5+'TPD plan1'!G38*'Policy Input'!$S$5</f>
        <v>33.1</v>
      </c>
      <c r="H38" s="22">
        <f>'Life plan1'!H38*'Policy Input'!$R$5+'TPD plan1'!H38*'Policy Input'!$S$5</f>
        <v>36.97</v>
      </c>
      <c r="I38" s="22">
        <f>'Life plan1'!I38*'Policy Input'!$R$5+'TPD plan1'!I38*'Policy Input'!$S$5</f>
        <v>43.59</v>
      </c>
      <c r="J38" s="22">
        <f>'Life plan1'!J38*'Policy Input'!$R$5+'TPD plan1'!J38*'Policy Input'!$S$5</f>
        <v>50.629999999999995</v>
      </c>
      <c r="K38" s="22">
        <f>'Life plan1'!K38*'Policy Input'!$R$5+'TPD plan1'!K38*'Policy Input'!$S$5</f>
        <v>58.120000000000005</v>
      </c>
      <c r="L38" s="22">
        <f>'Life plan1'!L38*'Policy Input'!$R$5+'TPD plan1'!L38*'Policy Input'!$S$5</f>
        <v>66.09</v>
      </c>
      <c r="M38" s="22">
        <f>'Life plan1'!M38*'Policy Input'!$R$5+'TPD plan1'!M38*'Policy Input'!$S$5</f>
        <v>74.59</v>
      </c>
      <c r="N38" s="22">
        <f>'Life plan1'!N38*'Policy Input'!$R$5+'TPD plan1'!N38*'Policy Input'!$S$5</f>
        <v>83.649999999999991</v>
      </c>
      <c r="O38" s="22">
        <f>'Life plan1'!O38*'Policy Input'!$R$5+'TPD plan1'!O38*'Policy Input'!$S$5</f>
        <v>93.32</v>
      </c>
      <c r="P38" s="22">
        <f>'Life plan1'!P38*'Policy Input'!$R$5+'TPD plan1'!P38*'Policy Input'!$S$5</f>
        <v>103.64999999999999</v>
      </c>
      <c r="Q38" s="22">
        <f>'Life plan1'!Q38*'Policy Input'!$R$5+'TPD plan1'!Q38*'Policy Input'!$S$5</f>
        <v>114.69</v>
      </c>
      <c r="R38" s="22">
        <f>'Life plan1'!R38*'Policy Input'!$R$5+'TPD plan1'!R38*'Policy Input'!$S$5</f>
        <v>126.47</v>
      </c>
      <c r="S38" s="22">
        <f>'Life plan1'!S38*'Policy Input'!$R$5+'TPD plan1'!S38*'Policy Input'!$S$5</f>
        <v>139.06</v>
      </c>
      <c r="T38" s="22">
        <f>'Life plan1'!T38*'Policy Input'!$R$5+'TPD plan1'!T38*'Policy Input'!$S$5</f>
        <v>152.51</v>
      </c>
      <c r="U38" s="22">
        <f>'Life plan1'!U38*'Policy Input'!$R$5+'TPD plan1'!U38*'Policy Input'!$S$5</f>
        <v>166.85000000000002</v>
      </c>
      <c r="V38" s="22">
        <f>'Life plan1'!V38*'Policy Input'!$R$5+'TPD plan1'!V38*'Policy Input'!$S$5</f>
        <v>0</v>
      </c>
      <c r="W38" s="22">
        <f>'Life plan1'!W38*'Policy Input'!$R$5+'TPD plan1'!W38*'Policy Input'!$S$5</f>
        <v>0</v>
      </c>
      <c r="X38" s="22">
        <f>'Life plan1'!X38*'Policy Input'!$R$5+'TPD plan1'!X38*'Policy Input'!$S$5</f>
        <v>0</v>
      </c>
      <c r="Y38" s="22">
        <f>'Life plan1'!Y38*'Policy Input'!$R$5+'TPD plan1'!Y38*'Policy Input'!$S$5</f>
        <v>0</v>
      </c>
      <c r="Z38" s="22">
        <f>'Life plan1'!Z38*'Policy Input'!$R$5+'TPD plan1'!Z38*'Policy Input'!$S$5</f>
        <v>0</v>
      </c>
      <c r="AA38" s="22">
        <f>'Life plan1'!AA38*'Policy Input'!$R$5+'TPD plan1'!AA38*'Policy Input'!$S$5</f>
        <v>0</v>
      </c>
      <c r="AB38" s="22">
        <f>'Life plan1'!AB38*'Policy Input'!$R$5+'TPD plan1'!AB38*'Policy Input'!$S$5</f>
        <v>0</v>
      </c>
      <c r="AC38" s="22">
        <f>'Life plan1'!AC38*'Policy Input'!$R$5+'TPD plan1'!AC38*'Policy Input'!$S$5</f>
        <v>0</v>
      </c>
      <c r="AD38" s="22">
        <f>'Life plan1'!AD38*'Policy Input'!$R$5+'TPD plan1'!AD38*'Policy Input'!$S$5</f>
        <v>0</v>
      </c>
      <c r="AE38" s="22">
        <f>'Life plan1'!AE38*'Policy Input'!$R$5+'TPD plan1'!AE38*'Policy Input'!$S$5</f>
        <v>0</v>
      </c>
    </row>
    <row r="39" spans="1:31">
      <c r="A39" s="17">
        <v>51</v>
      </c>
      <c r="B39" s="18">
        <f>'Life plan1'!B39*'Policy Input'!$R$5+'TPD plan1'!B39*'Policy Input'!$S$5</f>
        <v>6.35</v>
      </c>
      <c r="C39" s="18">
        <f>'Life plan1'!C39*'Policy Input'!$R$5+'TPD plan1'!C39*'Policy Input'!$S$5</f>
        <v>12.65</v>
      </c>
      <c r="D39" s="18">
        <f>'Life plan1'!D39*'Policy Input'!$R$5+'TPD plan1'!D39*'Policy Input'!$S$5</f>
        <v>19.349999999999998</v>
      </c>
      <c r="E39" s="18">
        <f>'Life plan1'!E39*'Policy Input'!$R$5+'TPD plan1'!E39*'Policy Input'!$S$5</f>
        <v>22.4</v>
      </c>
      <c r="F39" s="18">
        <f>'Life plan1'!F39*'Policy Input'!$R$5+'TPD plan1'!F39*'Policy Input'!$S$5</f>
        <v>28.8</v>
      </c>
      <c r="G39" s="18">
        <f>'Life plan1'!G39*'Policy Input'!$R$5+'TPD plan1'!G39*'Policy Input'!$S$5</f>
        <v>35.6</v>
      </c>
      <c r="H39" s="18">
        <f>'Life plan1'!H39*'Policy Input'!$R$5+'TPD plan1'!H39*'Policy Input'!$S$5</f>
        <v>39.779999999999994</v>
      </c>
      <c r="I39" s="18">
        <f>'Life plan1'!I39*'Policy Input'!$R$5+'TPD plan1'!I39*'Policy Input'!$S$5</f>
        <v>46.92</v>
      </c>
      <c r="J39" s="18">
        <f>'Life plan1'!J39*'Policy Input'!$R$5+'TPD plan1'!J39*'Policy Input'!$S$5</f>
        <v>54.53</v>
      </c>
      <c r="K39" s="18">
        <f>'Life plan1'!K39*'Policy Input'!$R$5+'TPD plan1'!K39*'Policy Input'!$S$5</f>
        <v>62.64</v>
      </c>
      <c r="L39" s="18">
        <f>'Life plan1'!L39*'Policy Input'!$R$5+'TPD plan1'!L39*'Policy Input'!$S$5</f>
        <v>71.28</v>
      </c>
      <c r="M39" s="18">
        <f>'Life plan1'!M39*'Policy Input'!$R$5+'TPD plan1'!M39*'Policy Input'!$S$5</f>
        <v>80.510000000000005</v>
      </c>
      <c r="N39" s="18">
        <f>'Life plan1'!N39*'Policy Input'!$R$5+'TPD plan1'!N39*'Policy Input'!$S$5</f>
        <v>90.36</v>
      </c>
      <c r="O39" s="18">
        <f>'Life plan1'!O39*'Policy Input'!$R$5+'TPD plan1'!O39*'Policy Input'!$S$5</f>
        <v>100.89</v>
      </c>
      <c r="P39" s="18">
        <f>'Life plan1'!P39*'Policy Input'!$R$5+'TPD plan1'!P39*'Policy Input'!$S$5</f>
        <v>112.15</v>
      </c>
      <c r="Q39" s="18">
        <f>'Life plan1'!Q39*'Policy Input'!$R$5+'TPD plan1'!Q39*'Policy Input'!$S$5</f>
        <v>124.16999999999999</v>
      </c>
      <c r="R39" s="18">
        <f>'Life plan1'!R39*'Policy Input'!$R$5+'TPD plan1'!R39*'Policy Input'!$S$5</f>
        <v>137.02000000000001</v>
      </c>
      <c r="S39" s="18">
        <f>'Life plan1'!S39*'Policy Input'!$R$5+'TPD plan1'!S39*'Policy Input'!$S$5</f>
        <v>150.75</v>
      </c>
      <c r="T39" s="18">
        <f>'Life plan1'!T39*'Policy Input'!$R$5+'TPD plan1'!T39*'Policy Input'!$S$5</f>
        <v>165.41</v>
      </c>
      <c r="U39" s="18">
        <f>'Life plan1'!U39*'Policy Input'!$R$5+'TPD plan1'!U39*'Policy Input'!$S$5</f>
        <v>0</v>
      </c>
      <c r="V39" s="18">
        <f>'Life plan1'!V39*'Policy Input'!$R$5+'TPD plan1'!V39*'Policy Input'!$S$5</f>
        <v>0</v>
      </c>
      <c r="W39" s="18">
        <f>'Life plan1'!W39*'Policy Input'!$R$5+'TPD plan1'!W39*'Policy Input'!$S$5</f>
        <v>0</v>
      </c>
      <c r="X39" s="18">
        <f>'Life plan1'!X39*'Policy Input'!$R$5+'TPD plan1'!X39*'Policy Input'!$S$5</f>
        <v>0</v>
      </c>
      <c r="Y39" s="18">
        <f>'Life plan1'!Y39*'Policy Input'!$R$5+'TPD plan1'!Y39*'Policy Input'!$S$5</f>
        <v>0</v>
      </c>
      <c r="Z39" s="18">
        <f>'Life plan1'!Z39*'Policy Input'!$R$5+'TPD plan1'!Z39*'Policy Input'!$S$5</f>
        <v>0</v>
      </c>
      <c r="AA39" s="18">
        <f>'Life plan1'!AA39*'Policy Input'!$R$5+'TPD plan1'!AA39*'Policy Input'!$S$5</f>
        <v>0</v>
      </c>
      <c r="AB39" s="18">
        <f>'Life plan1'!AB39*'Policy Input'!$R$5+'TPD plan1'!AB39*'Policy Input'!$S$5</f>
        <v>0</v>
      </c>
      <c r="AC39" s="18">
        <f>'Life plan1'!AC39*'Policy Input'!$R$5+'TPD plan1'!AC39*'Policy Input'!$S$5</f>
        <v>0</v>
      </c>
      <c r="AD39" s="18">
        <f>'Life plan1'!AD39*'Policy Input'!$R$5+'TPD plan1'!AD39*'Policy Input'!$S$5</f>
        <v>0</v>
      </c>
      <c r="AE39" s="18">
        <f>'Life plan1'!AE39*'Policy Input'!$R$5+'TPD plan1'!AE39*'Policy Input'!$S$5</f>
        <v>0</v>
      </c>
    </row>
    <row r="40" spans="1:31">
      <c r="A40" s="19">
        <v>52</v>
      </c>
      <c r="B40" s="20">
        <f>'Life plan1'!B40*'Policy Input'!$R$5+'TPD plan1'!B40*'Policy Input'!$S$5</f>
        <v>6.83</v>
      </c>
      <c r="C40" s="20">
        <f>'Life plan1'!C40*'Policy Input'!$R$5+'TPD plan1'!C40*'Policy Input'!$S$5</f>
        <v>13.61</v>
      </c>
      <c r="D40" s="20">
        <f>'Life plan1'!D40*'Policy Input'!$R$5+'TPD plan1'!D40*'Policy Input'!$S$5</f>
        <v>20.81</v>
      </c>
      <c r="E40" s="20">
        <f>'Life plan1'!E40*'Policy Input'!$R$5+'TPD plan1'!E40*'Policy Input'!$S$5</f>
        <v>24.099999999999998</v>
      </c>
      <c r="F40" s="20">
        <f>'Life plan1'!F40*'Policy Input'!$R$5+'TPD plan1'!F40*'Policy Input'!$S$5</f>
        <v>30.99</v>
      </c>
      <c r="G40" s="20">
        <f>'Life plan1'!G40*'Policy Input'!$R$5+'TPD plan1'!G40*'Policy Input'!$S$5</f>
        <v>38.33</v>
      </c>
      <c r="H40" s="20">
        <f>'Life plan1'!H40*'Policy Input'!$R$5+'TPD plan1'!H40*'Policy Input'!$S$5</f>
        <v>42.85</v>
      </c>
      <c r="I40" s="20">
        <f>'Life plan1'!I40*'Policy Input'!$R$5+'TPD plan1'!I40*'Policy Input'!$S$5</f>
        <v>50.58</v>
      </c>
      <c r="J40" s="20">
        <f>'Life plan1'!J40*'Policy Input'!$R$5+'TPD plan1'!J40*'Policy Input'!$S$5</f>
        <v>58.82</v>
      </c>
      <c r="K40" s="20">
        <f>'Life plan1'!K40*'Policy Input'!$R$5+'TPD plan1'!K40*'Policy Input'!$S$5</f>
        <v>67.61</v>
      </c>
      <c r="L40" s="20">
        <f>'Life plan1'!L40*'Policy Input'!$R$5+'TPD plan1'!L40*'Policy Input'!$S$5</f>
        <v>77.010000000000005</v>
      </c>
      <c r="M40" s="20">
        <f>'Life plan1'!M40*'Policy Input'!$R$5+'TPD plan1'!M40*'Policy Input'!$S$5</f>
        <v>87.05</v>
      </c>
      <c r="N40" s="20">
        <f>'Life plan1'!N40*'Policy Input'!$R$5+'TPD plan1'!N40*'Policy Input'!$S$5</f>
        <v>97.79</v>
      </c>
      <c r="O40" s="20">
        <f>'Life plan1'!O40*'Policy Input'!$R$5+'TPD plan1'!O40*'Policy Input'!$S$5</f>
        <v>109.27000000000001</v>
      </c>
      <c r="P40" s="20">
        <f>'Life plan1'!P40*'Policy Input'!$R$5+'TPD plan1'!P40*'Policy Input'!$S$5</f>
        <v>121.54</v>
      </c>
      <c r="Q40" s="20">
        <f>'Life plan1'!Q40*'Policy Input'!$R$5+'TPD plan1'!Q40*'Policy Input'!$S$5</f>
        <v>134.66</v>
      </c>
      <c r="R40" s="20">
        <f>'Life plan1'!R40*'Policy Input'!$R$5+'TPD plan1'!R40*'Policy Input'!$S$5</f>
        <v>148.68</v>
      </c>
      <c r="S40" s="20">
        <f>'Life plan1'!S40*'Policy Input'!$R$5+'TPD plan1'!S40*'Policy Input'!$S$5</f>
        <v>163.66</v>
      </c>
      <c r="T40" s="20">
        <f>'Life plan1'!T40*'Policy Input'!$R$5+'TPD plan1'!T40*'Policy Input'!$S$5</f>
        <v>0</v>
      </c>
      <c r="U40" s="20">
        <f>'Life plan1'!U40*'Policy Input'!$R$5+'TPD plan1'!U40*'Policy Input'!$S$5</f>
        <v>0</v>
      </c>
      <c r="V40" s="20">
        <f>'Life plan1'!V40*'Policy Input'!$R$5+'TPD plan1'!V40*'Policy Input'!$S$5</f>
        <v>0</v>
      </c>
      <c r="W40" s="20">
        <f>'Life plan1'!W40*'Policy Input'!$R$5+'TPD plan1'!W40*'Policy Input'!$S$5</f>
        <v>0</v>
      </c>
      <c r="X40" s="20">
        <f>'Life plan1'!X40*'Policy Input'!$R$5+'TPD plan1'!X40*'Policy Input'!$S$5</f>
        <v>0</v>
      </c>
      <c r="Y40" s="20">
        <f>'Life plan1'!Y40*'Policy Input'!$R$5+'TPD plan1'!Y40*'Policy Input'!$S$5</f>
        <v>0</v>
      </c>
      <c r="Z40" s="20">
        <f>'Life plan1'!Z40*'Policy Input'!$R$5+'TPD plan1'!Z40*'Policy Input'!$S$5</f>
        <v>0</v>
      </c>
      <c r="AA40" s="20">
        <f>'Life plan1'!AA40*'Policy Input'!$R$5+'TPD plan1'!AA40*'Policy Input'!$S$5</f>
        <v>0</v>
      </c>
      <c r="AB40" s="20">
        <f>'Life plan1'!AB40*'Policy Input'!$R$5+'TPD plan1'!AB40*'Policy Input'!$S$5</f>
        <v>0</v>
      </c>
      <c r="AC40" s="20">
        <f>'Life plan1'!AC40*'Policy Input'!$R$5+'TPD plan1'!AC40*'Policy Input'!$S$5</f>
        <v>0</v>
      </c>
      <c r="AD40" s="20">
        <f>'Life plan1'!AD40*'Policy Input'!$R$5+'TPD plan1'!AD40*'Policy Input'!$S$5</f>
        <v>0</v>
      </c>
      <c r="AE40" s="20">
        <f>'Life plan1'!AE40*'Policy Input'!$R$5+'TPD plan1'!AE40*'Policy Input'!$S$5</f>
        <v>0</v>
      </c>
    </row>
    <row r="41" spans="1:31">
      <c r="A41" s="19">
        <v>53</v>
      </c>
      <c r="B41" s="20">
        <f>'Life plan1'!B41*'Policy Input'!$R$5+'TPD plan1'!B41*'Policy Input'!$S$5</f>
        <v>7.35</v>
      </c>
      <c r="C41" s="20">
        <f>'Life plan1'!C41*'Policy Input'!$R$5+'TPD plan1'!C41*'Policy Input'!$S$5</f>
        <v>14.65</v>
      </c>
      <c r="D41" s="20">
        <f>'Life plan1'!D41*'Policy Input'!$R$5+'TPD plan1'!D41*'Policy Input'!$S$5</f>
        <v>22.41</v>
      </c>
      <c r="E41" s="20">
        <f>'Life plan1'!E41*'Policy Input'!$R$5+'TPD plan1'!E41*'Policy Input'!$S$5</f>
        <v>25.95</v>
      </c>
      <c r="F41" s="20">
        <f>'Life plan1'!F41*'Policy Input'!$R$5+'TPD plan1'!F41*'Policy Input'!$S$5</f>
        <v>33.39</v>
      </c>
      <c r="G41" s="20">
        <f>'Life plan1'!G41*'Policy Input'!$R$5+'TPD plan1'!G41*'Policy Input'!$S$5</f>
        <v>41.33</v>
      </c>
      <c r="H41" s="20">
        <f>'Life plan1'!H41*'Policy Input'!$R$5+'TPD plan1'!H41*'Policy Input'!$S$5</f>
        <v>46.23</v>
      </c>
      <c r="I41" s="20">
        <f>'Life plan1'!I41*'Policy Input'!$R$5+'TPD plan1'!I41*'Policy Input'!$S$5</f>
        <v>54.61</v>
      </c>
      <c r="J41" s="20">
        <f>'Life plan1'!J41*'Policy Input'!$R$5+'TPD plan1'!J41*'Policy Input'!$S$5</f>
        <v>63.56</v>
      </c>
      <c r="K41" s="20">
        <f>'Life plan1'!K41*'Policy Input'!$R$5+'TPD plan1'!K41*'Policy Input'!$S$5</f>
        <v>73.13</v>
      </c>
      <c r="L41" s="20">
        <f>'Life plan1'!L41*'Policy Input'!$R$5+'TPD plan1'!L41*'Policy Input'!$S$5</f>
        <v>83.36</v>
      </c>
      <c r="M41" s="20">
        <f>'Life plan1'!M41*'Policy Input'!$R$5+'TPD plan1'!M41*'Policy Input'!$S$5</f>
        <v>94.309999999999988</v>
      </c>
      <c r="N41" s="20">
        <f>'Life plan1'!N41*'Policy Input'!$R$5+'TPD plan1'!N41*'Policy Input'!$S$5</f>
        <v>106.02</v>
      </c>
      <c r="O41" s="20">
        <f>'Life plan1'!O41*'Policy Input'!$R$5+'TPD plan1'!O41*'Policy Input'!$S$5</f>
        <v>118.55000000000001</v>
      </c>
      <c r="P41" s="20">
        <f>'Life plan1'!P41*'Policy Input'!$R$5+'TPD plan1'!P41*'Policy Input'!$S$5</f>
        <v>131.94999999999999</v>
      </c>
      <c r="Q41" s="20">
        <f>'Life plan1'!Q41*'Policy Input'!$R$5+'TPD plan1'!Q41*'Policy Input'!$S$5</f>
        <v>146.27999999999997</v>
      </c>
      <c r="R41" s="20">
        <f>'Life plan1'!R41*'Policy Input'!$R$5+'TPD plan1'!R41*'Policy Input'!$S$5</f>
        <v>161.59</v>
      </c>
      <c r="S41" s="20">
        <f>'Life plan1'!S41*'Policy Input'!$R$5+'TPD plan1'!S41*'Policy Input'!$S$5</f>
        <v>0</v>
      </c>
      <c r="T41" s="20">
        <f>'Life plan1'!T41*'Policy Input'!$R$5+'TPD plan1'!T41*'Policy Input'!$S$5</f>
        <v>0</v>
      </c>
      <c r="U41" s="20">
        <f>'Life plan1'!U41*'Policy Input'!$R$5+'TPD plan1'!U41*'Policy Input'!$S$5</f>
        <v>0</v>
      </c>
      <c r="V41" s="20">
        <f>'Life plan1'!V41*'Policy Input'!$R$5+'TPD plan1'!V41*'Policy Input'!$S$5</f>
        <v>0</v>
      </c>
      <c r="W41" s="20">
        <f>'Life plan1'!W41*'Policy Input'!$R$5+'TPD plan1'!W41*'Policy Input'!$S$5</f>
        <v>0</v>
      </c>
      <c r="X41" s="20">
        <f>'Life plan1'!X41*'Policy Input'!$R$5+'TPD plan1'!X41*'Policy Input'!$S$5</f>
        <v>0</v>
      </c>
      <c r="Y41" s="20">
        <f>'Life plan1'!Y41*'Policy Input'!$R$5+'TPD plan1'!Y41*'Policy Input'!$S$5</f>
        <v>0</v>
      </c>
      <c r="Z41" s="20">
        <f>'Life plan1'!Z41*'Policy Input'!$R$5+'TPD plan1'!Z41*'Policy Input'!$S$5</f>
        <v>0</v>
      </c>
      <c r="AA41" s="20">
        <f>'Life plan1'!AA41*'Policy Input'!$R$5+'TPD plan1'!AA41*'Policy Input'!$S$5</f>
        <v>0</v>
      </c>
      <c r="AB41" s="20">
        <f>'Life plan1'!AB41*'Policy Input'!$R$5+'TPD plan1'!AB41*'Policy Input'!$S$5</f>
        <v>0</v>
      </c>
      <c r="AC41" s="20">
        <f>'Life plan1'!AC41*'Policy Input'!$R$5+'TPD plan1'!AC41*'Policy Input'!$S$5</f>
        <v>0</v>
      </c>
      <c r="AD41" s="20">
        <f>'Life plan1'!AD41*'Policy Input'!$R$5+'TPD plan1'!AD41*'Policy Input'!$S$5</f>
        <v>0</v>
      </c>
      <c r="AE41" s="20">
        <f>'Life plan1'!AE41*'Policy Input'!$R$5+'TPD plan1'!AE41*'Policy Input'!$S$5</f>
        <v>0</v>
      </c>
    </row>
    <row r="42" spans="1:31">
      <c r="A42" s="19">
        <v>54</v>
      </c>
      <c r="B42" s="20">
        <f>'Life plan1'!B42*'Policy Input'!$R$5+'TPD plan1'!B42*'Policy Input'!$S$5</f>
        <v>7.92</v>
      </c>
      <c r="C42" s="20">
        <f>'Life plan1'!C42*'Policy Input'!$R$5+'TPD plan1'!C42*'Policy Input'!$S$5</f>
        <v>15.780000000000001</v>
      </c>
      <c r="D42" s="20">
        <f>'Life plan1'!D42*'Policy Input'!$R$5+'TPD plan1'!D42*'Policy Input'!$S$5</f>
        <v>24.16</v>
      </c>
      <c r="E42" s="20">
        <f>'Life plan1'!E42*'Policy Input'!$R$5+'TPD plan1'!E42*'Policy Input'!$S$5</f>
        <v>27.990000000000002</v>
      </c>
      <c r="F42" s="20">
        <f>'Life plan1'!F42*'Policy Input'!$R$5+'TPD plan1'!F42*'Policy Input'!$S$5</f>
        <v>36.04</v>
      </c>
      <c r="G42" s="20">
        <f>'Life plan1'!G42*'Policy Input'!$R$5+'TPD plan1'!G42*'Policy Input'!$S$5</f>
        <v>44.64</v>
      </c>
      <c r="H42" s="20">
        <f>'Life plan1'!H42*'Policy Input'!$R$5+'TPD plan1'!H42*'Policy Input'!$S$5</f>
        <v>49.980000000000004</v>
      </c>
      <c r="I42" s="20">
        <f>'Life plan1'!I42*'Policy Input'!$R$5+'TPD plan1'!I42*'Policy Input'!$S$5</f>
        <v>59.089999999999996</v>
      </c>
      <c r="J42" s="20">
        <f>'Life plan1'!J42*'Policy Input'!$R$5+'TPD plan1'!J42*'Policy Input'!$S$5</f>
        <v>68.84</v>
      </c>
      <c r="K42" s="20">
        <f>'Life plan1'!K42*'Policy Input'!$R$5+'TPD plan1'!K42*'Policy Input'!$S$5</f>
        <v>79.27</v>
      </c>
      <c r="L42" s="20">
        <f>'Life plan1'!L42*'Policy Input'!$R$5+'TPD plan1'!L42*'Policy Input'!$S$5</f>
        <v>90.44</v>
      </c>
      <c r="M42" s="20">
        <f>'Life plan1'!M42*'Policy Input'!$R$5+'TPD plan1'!M42*'Policy Input'!$S$5</f>
        <v>102.39</v>
      </c>
      <c r="N42" s="20">
        <f>'Life plan1'!N42*'Policy Input'!$R$5+'TPD plan1'!N42*'Policy Input'!$S$5</f>
        <v>115.19</v>
      </c>
      <c r="O42" s="20">
        <f>'Life plan1'!O42*'Policy Input'!$R$5+'TPD plan1'!O42*'Policy Input'!$S$5</f>
        <v>128.88</v>
      </c>
      <c r="P42" s="20">
        <f>'Life plan1'!P42*'Policy Input'!$R$5+'TPD plan1'!P42*'Policy Input'!$S$5</f>
        <v>143.52000000000001</v>
      </c>
      <c r="Q42" s="20">
        <f>'Life plan1'!Q42*'Policy Input'!$R$5+'TPD plan1'!Q42*'Policy Input'!$S$5</f>
        <v>159.17000000000002</v>
      </c>
      <c r="R42" s="20">
        <f>'Life plan1'!R42*'Policy Input'!$R$5+'TPD plan1'!R42*'Policy Input'!$S$5</f>
        <v>0</v>
      </c>
      <c r="S42" s="20">
        <f>'Life plan1'!S42*'Policy Input'!$R$5+'TPD plan1'!S42*'Policy Input'!$S$5</f>
        <v>0</v>
      </c>
      <c r="T42" s="20">
        <f>'Life plan1'!T42*'Policy Input'!$R$5+'TPD plan1'!T42*'Policy Input'!$S$5</f>
        <v>0</v>
      </c>
      <c r="U42" s="20">
        <f>'Life plan1'!U42*'Policy Input'!$R$5+'TPD plan1'!U42*'Policy Input'!$S$5</f>
        <v>0</v>
      </c>
      <c r="V42" s="20">
        <f>'Life plan1'!V42*'Policy Input'!$R$5+'TPD plan1'!V42*'Policy Input'!$S$5</f>
        <v>0</v>
      </c>
      <c r="W42" s="20">
        <f>'Life plan1'!W42*'Policy Input'!$R$5+'TPD plan1'!W42*'Policy Input'!$S$5</f>
        <v>0</v>
      </c>
      <c r="X42" s="20">
        <f>'Life plan1'!X42*'Policy Input'!$R$5+'TPD plan1'!X42*'Policy Input'!$S$5</f>
        <v>0</v>
      </c>
      <c r="Y42" s="20">
        <f>'Life plan1'!Y42*'Policy Input'!$R$5+'TPD plan1'!Y42*'Policy Input'!$S$5</f>
        <v>0</v>
      </c>
      <c r="Z42" s="20">
        <f>'Life plan1'!Z42*'Policy Input'!$R$5+'TPD plan1'!Z42*'Policy Input'!$S$5</f>
        <v>0</v>
      </c>
      <c r="AA42" s="20">
        <f>'Life plan1'!AA42*'Policy Input'!$R$5+'TPD plan1'!AA42*'Policy Input'!$S$5</f>
        <v>0</v>
      </c>
      <c r="AB42" s="20">
        <f>'Life plan1'!AB42*'Policy Input'!$R$5+'TPD plan1'!AB42*'Policy Input'!$S$5</f>
        <v>0</v>
      </c>
      <c r="AC42" s="20">
        <f>'Life plan1'!AC42*'Policy Input'!$R$5+'TPD plan1'!AC42*'Policy Input'!$S$5</f>
        <v>0</v>
      </c>
      <c r="AD42" s="20">
        <f>'Life plan1'!AD42*'Policy Input'!$R$5+'TPD plan1'!AD42*'Policy Input'!$S$5</f>
        <v>0</v>
      </c>
      <c r="AE42" s="20">
        <f>'Life plan1'!AE42*'Policy Input'!$R$5+'TPD plan1'!AE42*'Policy Input'!$S$5</f>
        <v>0</v>
      </c>
    </row>
    <row r="43" spans="1:31">
      <c r="A43" s="21">
        <v>55</v>
      </c>
      <c r="B43" s="22">
        <f>'Life plan1'!B43*'Policy Input'!$R$5+'TPD plan1'!B43*'Policy Input'!$S$5</f>
        <v>8.5399999999999991</v>
      </c>
      <c r="C43" s="22">
        <f>'Life plan1'!C43*'Policy Input'!$R$5+'TPD plan1'!C43*'Policy Input'!$S$5</f>
        <v>17.04</v>
      </c>
      <c r="D43" s="22">
        <f>'Life plan1'!D43*'Policy Input'!$R$5+'TPD plan1'!D43*'Policy Input'!$S$5</f>
        <v>26.09</v>
      </c>
      <c r="E43" s="22">
        <f>'Life plan1'!E43*'Policy Input'!$R$5+'TPD plan1'!E43*'Policy Input'!$S$5</f>
        <v>30.259999999999998</v>
      </c>
      <c r="F43" s="22">
        <f>'Life plan1'!F43*'Policy Input'!$R$5+'TPD plan1'!F43*'Policy Input'!$S$5</f>
        <v>39</v>
      </c>
      <c r="G43" s="22">
        <f>'Life plan1'!G43*'Policy Input'!$R$5+'TPD plan1'!G43*'Policy Input'!$S$5</f>
        <v>48.34</v>
      </c>
      <c r="H43" s="22">
        <f>'Life plan1'!H43*'Policy Input'!$R$5+'TPD plan1'!H43*'Policy Input'!$S$5</f>
        <v>54.169999999999995</v>
      </c>
      <c r="I43" s="22">
        <f>'Life plan1'!I43*'Policy Input'!$R$5+'TPD plan1'!I43*'Policy Input'!$S$5</f>
        <v>64.099999999999994</v>
      </c>
      <c r="J43" s="22">
        <f>'Life plan1'!J43*'Policy Input'!$R$5+'TPD plan1'!J43*'Policy Input'!$S$5</f>
        <v>74.740000000000009</v>
      </c>
      <c r="K43" s="22">
        <f>'Life plan1'!K43*'Policy Input'!$R$5+'TPD plan1'!K43*'Policy Input'!$S$5</f>
        <v>86.14</v>
      </c>
      <c r="L43" s="22">
        <f>'Life plan1'!L43*'Policy Input'!$R$5+'TPD plan1'!L43*'Policy Input'!$S$5</f>
        <v>98.34</v>
      </c>
      <c r="M43" s="22">
        <f>'Life plan1'!M43*'Policy Input'!$R$5+'TPD plan1'!M43*'Policy Input'!$S$5</f>
        <v>111.41</v>
      </c>
      <c r="N43" s="22">
        <f>'Life plan1'!N43*'Policy Input'!$R$5+'TPD plan1'!N43*'Policy Input'!$S$5</f>
        <v>125.41</v>
      </c>
      <c r="O43" s="22">
        <f>'Life plan1'!O43*'Policy Input'!$R$5+'TPD plan1'!O43*'Policy Input'!$S$5</f>
        <v>140.38</v>
      </c>
      <c r="P43" s="22">
        <f>'Life plan1'!P43*'Policy Input'!$R$5+'TPD plan1'!P43*'Policy Input'!$S$5</f>
        <v>156.39000000000001</v>
      </c>
      <c r="Q43" s="22">
        <f>'Life plan1'!Q43*'Policy Input'!$R$5+'TPD plan1'!Q43*'Policy Input'!$S$5</f>
        <v>0</v>
      </c>
      <c r="R43" s="22">
        <f>'Life plan1'!R43*'Policy Input'!$R$5+'TPD plan1'!R43*'Policy Input'!$S$5</f>
        <v>0</v>
      </c>
      <c r="S43" s="22">
        <f>'Life plan1'!S43*'Policy Input'!$R$5+'TPD plan1'!S43*'Policy Input'!$S$5</f>
        <v>0</v>
      </c>
      <c r="T43" s="22">
        <f>'Life plan1'!T43*'Policy Input'!$R$5+'TPD plan1'!T43*'Policy Input'!$S$5</f>
        <v>0</v>
      </c>
      <c r="U43" s="22">
        <f>'Life plan1'!U43*'Policy Input'!$R$5+'TPD plan1'!U43*'Policy Input'!$S$5</f>
        <v>0</v>
      </c>
      <c r="V43" s="22">
        <f>'Life plan1'!V43*'Policy Input'!$R$5+'TPD plan1'!V43*'Policy Input'!$S$5</f>
        <v>0</v>
      </c>
      <c r="W43" s="22">
        <f>'Life plan1'!W43*'Policy Input'!$R$5+'TPD plan1'!W43*'Policy Input'!$S$5</f>
        <v>0</v>
      </c>
      <c r="X43" s="22">
        <f>'Life plan1'!X43*'Policy Input'!$R$5+'TPD plan1'!X43*'Policy Input'!$S$5</f>
        <v>0</v>
      </c>
      <c r="Y43" s="22">
        <f>'Life plan1'!Y43*'Policy Input'!$R$5+'TPD plan1'!Y43*'Policy Input'!$S$5</f>
        <v>0</v>
      </c>
      <c r="Z43" s="22">
        <f>'Life plan1'!Z43*'Policy Input'!$R$5+'TPD plan1'!Z43*'Policy Input'!$S$5</f>
        <v>0</v>
      </c>
      <c r="AA43" s="22">
        <f>'Life plan1'!AA43*'Policy Input'!$R$5+'TPD plan1'!AA43*'Policy Input'!$S$5</f>
        <v>0</v>
      </c>
      <c r="AB43" s="22">
        <f>'Life plan1'!AB43*'Policy Input'!$R$5+'TPD plan1'!AB43*'Policy Input'!$S$5</f>
        <v>0</v>
      </c>
      <c r="AC43" s="22">
        <f>'Life plan1'!AC43*'Policy Input'!$R$5+'TPD plan1'!AC43*'Policy Input'!$S$5</f>
        <v>0</v>
      </c>
      <c r="AD43" s="22">
        <f>'Life plan1'!AD43*'Policy Input'!$R$5+'TPD plan1'!AD43*'Policy Input'!$S$5</f>
        <v>0</v>
      </c>
      <c r="AE43" s="22">
        <f>'Life plan1'!AE43*'Policy Input'!$R$5+'TPD plan1'!AE43*'Policy Input'!$S$5</f>
        <v>0</v>
      </c>
    </row>
    <row r="44" spans="1:31">
      <c r="A44" s="17">
        <v>56</v>
      </c>
      <c r="B44" s="18">
        <f>'Life plan1'!B44*'Policy Input'!$R$5+'TPD plan1'!B44*'Policy Input'!$S$5</f>
        <v>9.2399999999999984</v>
      </c>
      <c r="C44" s="18">
        <f>'Life plan1'!C44*'Policy Input'!$R$5+'TPD plan1'!C44*'Policy Input'!$S$5</f>
        <v>18.439999999999998</v>
      </c>
      <c r="D44" s="18">
        <f>'Life plan1'!D44*'Policy Input'!$R$5+'TPD plan1'!D44*'Policy Input'!$S$5</f>
        <v>28.259999999999998</v>
      </c>
      <c r="E44" s="18">
        <f>'Life plan1'!E44*'Policy Input'!$R$5+'TPD plan1'!E44*'Policy Input'!$S$5</f>
        <v>32.799999999999997</v>
      </c>
      <c r="F44" s="18">
        <f>'Life plan1'!F44*'Policy Input'!$R$5+'TPD plan1'!F44*'Policy Input'!$S$5</f>
        <v>42.31</v>
      </c>
      <c r="G44" s="18">
        <f>'Life plan1'!G44*'Policy Input'!$R$5+'TPD plan1'!G44*'Policy Input'!$S$5</f>
        <v>52.49</v>
      </c>
      <c r="H44" s="18">
        <f>'Life plan1'!H44*'Policy Input'!$R$5+'TPD plan1'!H44*'Policy Input'!$S$5</f>
        <v>58.870000000000005</v>
      </c>
      <c r="I44" s="18">
        <f>'Life plan1'!I44*'Policy Input'!$R$5+'TPD plan1'!I44*'Policy Input'!$S$5</f>
        <v>69.72</v>
      </c>
      <c r="J44" s="18">
        <f>'Life plan1'!J44*'Policy Input'!$R$5+'TPD plan1'!J44*'Policy Input'!$S$5</f>
        <v>81.359999999999985</v>
      </c>
      <c r="K44" s="18">
        <f>'Life plan1'!K44*'Policy Input'!$R$5+'TPD plan1'!K44*'Policy Input'!$S$5</f>
        <v>93.83</v>
      </c>
      <c r="L44" s="18">
        <f>'Life plan1'!L44*'Policy Input'!$R$5+'TPD plan1'!L44*'Policy Input'!$S$5</f>
        <v>107.19000000000001</v>
      </c>
      <c r="M44" s="18">
        <f>'Life plan1'!M44*'Policy Input'!$R$5+'TPD plan1'!M44*'Policy Input'!$S$5</f>
        <v>121.5</v>
      </c>
      <c r="N44" s="18">
        <f>'Life plan1'!N44*'Policy Input'!$R$5+'TPD plan1'!N44*'Policy Input'!$S$5</f>
        <v>136.81</v>
      </c>
      <c r="O44" s="18">
        <f>'Life plan1'!O44*'Policy Input'!$R$5+'TPD plan1'!O44*'Policy Input'!$S$5</f>
        <v>153.19</v>
      </c>
      <c r="P44" s="18">
        <f>'Life plan1'!P44*'Policy Input'!$R$5+'TPD plan1'!P44*'Policy Input'!$S$5</f>
        <v>0</v>
      </c>
      <c r="Q44" s="18">
        <f>'Life plan1'!Q44*'Policy Input'!$R$5+'TPD plan1'!Q44*'Policy Input'!$S$5</f>
        <v>0</v>
      </c>
      <c r="R44" s="18">
        <f>'Life plan1'!R44*'Policy Input'!$R$5+'TPD plan1'!R44*'Policy Input'!$S$5</f>
        <v>0</v>
      </c>
      <c r="S44" s="18">
        <f>'Life plan1'!S44*'Policy Input'!$R$5+'TPD plan1'!S44*'Policy Input'!$S$5</f>
        <v>0</v>
      </c>
      <c r="T44" s="18">
        <f>'Life plan1'!T44*'Policy Input'!$R$5+'TPD plan1'!T44*'Policy Input'!$S$5</f>
        <v>0</v>
      </c>
      <c r="U44" s="18">
        <f>'Life plan1'!U44*'Policy Input'!$R$5+'TPD plan1'!U44*'Policy Input'!$S$5</f>
        <v>0</v>
      </c>
      <c r="V44" s="18">
        <f>'Life plan1'!V44*'Policy Input'!$R$5+'TPD plan1'!V44*'Policy Input'!$S$5</f>
        <v>0</v>
      </c>
      <c r="W44" s="18">
        <f>'Life plan1'!W44*'Policy Input'!$R$5+'TPD plan1'!W44*'Policy Input'!$S$5</f>
        <v>0</v>
      </c>
      <c r="X44" s="18">
        <f>'Life plan1'!X44*'Policy Input'!$R$5+'TPD plan1'!X44*'Policy Input'!$S$5</f>
        <v>0</v>
      </c>
      <c r="Y44" s="18">
        <f>'Life plan1'!Y44*'Policy Input'!$R$5+'TPD plan1'!Y44*'Policy Input'!$S$5</f>
        <v>0</v>
      </c>
      <c r="Z44" s="18">
        <f>'Life plan1'!Z44*'Policy Input'!$R$5+'TPD plan1'!Z44*'Policy Input'!$S$5</f>
        <v>0</v>
      </c>
      <c r="AA44" s="18">
        <f>'Life plan1'!AA44*'Policy Input'!$R$5+'TPD plan1'!AA44*'Policy Input'!$S$5</f>
        <v>0</v>
      </c>
      <c r="AB44" s="18">
        <f>'Life plan1'!AB44*'Policy Input'!$R$5+'TPD plan1'!AB44*'Policy Input'!$S$5</f>
        <v>0</v>
      </c>
      <c r="AC44" s="18">
        <f>'Life plan1'!AC44*'Policy Input'!$R$5+'TPD plan1'!AC44*'Policy Input'!$S$5</f>
        <v>0</v>
      </c>
      <c r="AD44" s="18">
        <f>'Life plan1'!AD44*'Policy Input'!$R$5+'TPD plan1'!AD44*'Policy Input'!$S$5</f>
        <v>0</v>
      </c>
      <c r="AE44" s="18">
        <f>'Life plan1'!AE44*'Policy Input'!$R$5+'TPD plan1'!AE44*'Policy Input'!$S$5</f>
        <v>0</v>
      </c>
    </row>
    <row r="45" spans="1:31">
      <c r="A45" s="19">
        <v>57</v>
      </c>
      <c r="B45" s="20">
        <f>'Life plan1'!B45*'Policy Input'!$R$5+'TPD plan1'!B45*'Policy Input'!$S$5</f>
        <v>10.020000000000001</v>
      </c>
      <c r="C45" s="20">
        <f>'Life plan1'!C45*'Policy Input'!$R$5+'TPD plan1'!C45*'Policy Input'!$S$5</f>
        <v>20.010000000000002</v>
      </c>
      <c r="D45" s="20">
        <f>'Life plan1'!D45*'Policy Input'!$R$5+'TPD plan1'!D45*'Policy Input'!$S$5</f>
        <v>30.7</v>
      </c>
      <c r="E45" s="20">
        <f>'Life plan1'!E45*'Policy Input'!$R$5+'TPD plan1'!E45*'Policy Input'!$S$5</f>
        <v>35.660000000000004</v>
      </c>
      <c r="F45" s="20">
        <f>'Life plan1'!F45*'Policy Input'!$R$5+'TPD plan1'!F45*'Policy Input'!$S$5</f>
        <v>46.04</v>
      </c>
      <c r="G45" s="20">
        <f>'Life plan1'!G45*'Policy Input'!$R$5+'TPD plan1'!G45*'Policy Input'!$S$5</f>
        <v>57.17</v>
      </c>
      <c r="H45" s="20">
        <f>'Life plan1'!H45*'Policy Input'!$R$5+'TPD plan1'!H45*'Policy Input'!$S$5</f>
        <v>64.17</v>
      </c>
      <c r="I45" s="20">
        <f>'Life plan1'!I45*'Policy Input'!$R$5+'TPD plan1'!I45*'Policy Input'!$S$5</f>
        <v>76.050000000000011</v>
      </c>
      <c r="J45" s="20">
        <f>'Life plan1'!J45*'Policy Input'!$R$5+'TPD plan1'!J45*'Policy Input'!$S$5</f>
        <v>88.79</v>
      </c>
      <c r="K45" s="20">
        <f>'Life plan1'!K45*'Policy Input'!$R$5+'TPD plan1'!K45*'Policy Input'!$S$5</f>
        <v>102.45</v>
      </c>
      <c r="L45" s="20">
        <f>'Life plan1'!L45*'Policy Input'!$R$5+'TPD plan1'!L45*'Policy Input'!$S$5</f>
        <v>117.09</v>
      </c>
      <c r="M45" s="20">
        <f>'Life plan1'!M45*'Policy Input'!$R$5+'TPD plan1'!M45*'Policy Input'!$S$5</f>
        <v>132.76</v>
      </c>
      <c r="N45" s="20">
        <f>'Life plan1'!N45*'Policy Input'!$R$5+'TPD plan1'!N45*'Policy Input'!$S$5</f>
        <v>149.53</v>
      </c>
      <c r="O45" s="20">
        <f>'Life plan1'!O45*'Policy Input'!$R$5+'TPD plan1'!O45*'Policy Input'!$S$5</f>
        <v>0</v>
      </c>
      <c r="P45" s="20">
        <f>'Life plan1'!P45*'Policy Input'!$R$5+'TPD plan1'!P45*'Policy Input'!$S$5</f>
        <v>0</v>
      </c>
      <c r="Q45" s="20">
        <f>'Life plan1'!Q45*'Policy Input'!$R$5+'TPD plan1'!Q45*'Policy Input'!$S$5</f>
        <v>0</v>
      </c>
      <c r="R45" s="20">
        <f>'Life plan1'!R45*'Policy Input'!$R$5+'TPD plan1'!R45*'Policy Input'!$S$5</f>
        <v>0</v>
      </c>
      <c r="S45" s="20">
        <f>'Life plan1'!S45*'Policy Input'!$R$5+'TPD plan1'!S45*'Policy Input'!$S$5</f>
        <v>0</v>
      </c>
      <c r="T45" s="20">
        <f>'Life plan1'!T45*'Policy Input'!$R$5+'TPD plan1'!T45*'Policy Input'!$S$5</f>
        <v>0</v>
      </c>
      <c r="U45" s="20">
        <f>'Life plan1'!U45*'Policy Input'!$R$5+'TPD plan1'!U45*'Policy Input'!$S$5</f>
        <v>0</v>
      </c>
      <c r="V45" s="20">
        <f>'Life plan1'!V45*'Policy Input'!$R$5+'TPD plan1'!V45*'Policy Input'!$S$5</f>
        <v>0</v>
      </c>
      <c r="W45" s="20">
        <f>'Life plan1'!W45*'Policy Input'!$R$5+'TPD plan1'!W45*'Policy Input'!$S$5</f>
        <v>0</v>
      </c>
      <c r="X45" s="20">
        <f>'Life plan1'!X45*'Policy Input'!$R$5+'TPD plan1'!X45*'Policy Input'!$S$5</f>
        <v>0</v>
      </c>
      <c r="Y45" s="20">
        <f>'Life plan1'!Y45*'Policy Input'!$R$5+'TPD plan1'!Y45*'Policy Input'!$S$5</f>
        <v>0</v>
      </c>
      <c r="Z45" s="20">
        <f>'Life plan1'!Z45*'Policy Input'!$R$5+'TPD plan1'!Z45*'Policy Input'!$S$5</f>
        <v>0</v>
      </c>
      <c r="AA45" s="20">
        <f>'Life plan1'!AA45*'Policy Input'!$R$5+'TPD plan1'!AA45*'Policy Input'!$S$5</f>
        <v>0</v>
      </c>
      <c r="AB45" s="20">
        <f>'Life plan1'!AB45*'Policy Input'!$R$5+'TPD plan1'!AB45*'Policy Input'!$S$5</f>
        <v>0</v>
      </c>
      <c r="AC45" s="20">
        <f>'Life plan1'!AC45*'Policy Input'!$R$5+'TPD plan1'!AC45*'Policy Input'!$S$5</f>
        <v>0</v>
      </c>
      <c r="AD45" s="20">
        <f>'Life plan1'!AD45*'Policy Input'!$R$5+'TPD plan1'!AD45*'Policy Input'!$S$5</f>
        <v>0</v>
      </c>
      <c r="AE45" s="20">
        <f>'Life plan1'!AE45*'Policy Input'!$R$5+'TPD plan1'!AE45*'Policy Input'!$S$5</f>
        <v>0</v>
      </c>
    </row>
    <row r="46" spans="1:31">
      <c r="A46" s="19">
        <v>58</v>
      </c>
      <c r="B46" s="20">
        <f>'Life plan1'!B46*'Policy Input'!$R$5+'TPD plan1'!B46*'Policy Input'!$S$5</f>
        <v>10.91</v>
      </c>
      <c r="C46" s="20">
        <f>'Life plan1'!C46*'Policy Input'!$R$5+'TPD plan1'!C46*'Policy Input'!$S$5</f>
        <v>21.79</v>
      </c>
      <c r="D46" s="20">
        <f>'Life plan1'!D46*'Policy Input'!$R$5+'TPD plan1'!D46*'Policy Input'!$S$5</f>
        <v>33.46</v>
      </c>
      <c r="E46" s="20">
        <f>'Life plan1'!E46*'Policy Input'!$R$5+'TPD plan1'!E46*'Policy Input'!$S$5</f>
        <v>38.900000000000006</v>
      </c>
      <c r="F46" s="20">
        <f>'Life plan1'!F46*'Policy Input'!$R$5+'TPD plan1'!F46*'Policy Input'!$S$5</f>
        <v>50.26</v>
      </c>
      <c r="G46" s="20">
        <f>'Life plan1'!G46*'Policy Input'!$R$5+'TPD plan1'!G46*'Policy Input'!$S$5</f>
        <v>62.45</v>
      </c>
      <c r="H46" s="20">
        <f>'Life plan1'!H46*'Policy Input'!$R$5+'TPD plan1'!H46*'Policy Input'!$S$5</f>
        <v>70.13</v>
      </c>
      <c r="I46" s="20">
        <f>'Life plan1'!I46*'Policy Input'!$R$5+'TPD plan1'!I46*'Policy Input'!$S$5</f>
        <v>83.16</v>
      </c>
      <c r="J46" s="20">
        <f>'Life plan1'!J46*'Policy Input'!$R$5+'TPD plan1'!J46*'Policy Input'!$S$5</f>
        <v>97.140000000000015</v>
      </c>
      <c r="K46" s="20">
        <f>'Life plan1'!K46*'Policy Input'!$R$5+'TPD plan1'!K46*'Policy Input'!$S$5</f>
        <v>112.11999999999999</v>
      </c>
      <c r="L46" s="20">
        <f>'Life plan1'!L46*'Policy Input'!$R$5+'TPD plan1'!L46*'Policy Input'!$S$5</f>
        <v>128.16</v>
      </c>
      <c r="M46" s="20">
        <f>'Life plan1'!M46*'Policy Input'!$R$5+'TPD plan1'!M46*'Policy Input'!$S$5</f>
        <v>145.34</v>
      </c>
      <c r="N46" s="20">
        <f>'Life plan1'!N46*'Policy Input'!$R$5+'TPD plan1'!N46*'Policy Input'!$S$5</f>
        <v>0</v>
      </c>
      <c r="O46" s="20">
        <f>'Life plan1'!O46*'Policy Input'!$R$5+'TPD plan1'!O46*'Policy Input'!$S$5</f>
        <v>0</v>
      </c>
      <c r="P46" s="20">
        <f>'Life plan1'!P46*'Policy Input'!$R$5+'TPD plan1'!P46*'Policy Input'!$S$5</f>
        <v>0</v>
      </c>
      <c r="Q46" s="20">
        <f>'Life plan1'!Q46*'Policy Input'!$R$5+'TPD plan1'!Q46*'Policy Input'!$S$5</f>
        <v>0</v>
      </c>
      <c r="R46" s="20">
        <f>'Life plan1'!R46*'Policy Input'!$R$5+'TPD plan1'!R46*'Policy Input'!$S$5</f>
        <v>0</v>
      </c>
      <c r="S46" s="20">
        <f>'Life plan1'!S46*'Policy Input'!$R$5+'TPD plan1'!S46*'Policy Input'!$S$5</f>
        <v>0</v>
      </c>
      <c r="T46" s="20">
        <f>'Life plan1'!T46*'Policy Input'!$R$5+'TPD plan1'!T46*'Policy Input'!$S$5</f>
        <v>0</v>
      </c>
      <c r="U46" s="20">
        <f>'Life plan1'!U46*'Policy Input'!$R$5+'TPD plan1'!U46*'Policy Input'!$S$5</f>
        <v>0</v>
      </c>
      <c r="V46" s="20">
        <f>'Life plan1'!V46*'Policy Input'!$R$5+'TPD plan1'!V46*'Policy Input'!$S$5</f>
        <v>0</v>
      </c>
      <c r="W46" s="20">
        <f>'Life plan1'!W46*'Policy Input'!$R$5+'TPD plan1'!W46*'Policy Input'!$S$5</f>
        <v>0</v>
      </c>
      <c r="X46" s="20">
        <f>'Life plan1'!X46*'Policy Input'!$R$5+'TPD plan1'!X46*'Policy Input'!$S$5</f>
        <v>0</v>
      </c>
      <c r="Y46" s="20">
        <f>'Life plan1'!Y46*'Policy Input'!$R$5+'TPD plan1'!Y46*'Policy Input'!$S$5</f>
        <v>0</v>
      </c>
      <c r="Z46" s="20">
        <f>'Life plan1'!Z46*'Policy Input'!$R$5+'TPD plan1'!Z46*'Policy Input'!$S$5</f>
        <v>0</v>
      </c>
      <c r="AA46" s="20">
        <f>'Life plan1'!AA46*'Policy Input'!$R$5+'TPD plan1'!AA46*'Policy Input'!$S$5</f>
        <v>0</v>
      </c>
      <c r="AB46" s="20">
        <f>'Life plan1'!AB46*'Policy Input'!$R$5+'TPD plan1'!AB46*'Policy Input'!$S$5</f>
        <v>0</v>
      </c>
      <c r="AC46" s="20">
        <f>'Life plan1'!AC46*'Policy Input'!$R$5+'TPD plan1'!AC46*'Policy Input'!$S$5</f>
        <v>0</v>
      </c>
      <c r="AD46" s="20">
        <f>'Life plan1'!AD46*'Policy Input'!$R$5+'TPD plan1'!AD46*'Policy Input'!$S$5</f>
        <v>0</v>
      </c>
      <c r="AE46" s="20">
        <f>'Life plan1'!AE46*'Policy Input'!$R$5+'TPD plan1'!AE46*'Policy Input'!$S$5</f>
        <v>0</v>
      </c>
    </row>
    <row r="47" spans="1:31">
      <c r="A47" s="19">
        <v>59</v>
      </c>
      <c r="B47" s="20">
        <f>'Life plan1'!B47*'Policy Input'!$R$5+'TPD plan1'!B47*'Policy Input'!$S$5</f>
        <v>11.91</v>
      </c>
      <c r="C47" s="20">
        <f>'Life plan1'!C47*'Policy Input'!$R$5+'TPD plan1'!C47*'Policy Input'!$S$5</f>
        <v>23.810000000000002</v>
      </c>
      <c r="D47" s="20">
        <f>'Life plan1'!D47*'Policy Input'!$R$5+'TPD plan1'!D47*'Policy Input'!$S$5</f>
        <v>36.58</v>
      </c>
      <c r="E47" s="20">
        <f>'Life plan1'!E47*'Policy Input'!$R$5+'TPD plan1'!E47*'Policy Input'!$S$5</f>
        <v>42.56</v>
      </c>
      <c r="F47" s="20">
        <f>'Life plan1'!F47*'Policy Input'!$R$5+'TPD plan1'!F47*'Policy Input'!$S$5</f>
        <v>55.02</v>
      </c>
      <c r="G47" s="20">
        <f>'Life plan1'!G47*'Policy Input'!$R$5+'TPD plan1'!G47*'Policy Input'!$S$5</f>
        <v>68.39</v>
      </c>
      <c r="H47" s="20">
        <f>'Life plan1'!H47*'Policy Input'!$R$5+'TPD plan1'!H47*'Policy Input'!$S$5</f>
        <v>76.84</v>
      </c>
      <c r="I47" s="20">
        <f>'Life plan1'!I47*'Policy Input'!$R$5+'TPD plan1'!I47*'Policy Input'!$S$5</f>
        <v>91.149999999999991</v>
      </c>
      <c r="J47" s="20">
        <f>'Life plan1'!J47*'Policy Input'!$R$5+'TPD plan1'!J47*'Policy Input'!$S$5</f>
        <v>106.49</v>
      </c>
      <c r="K47" s="20">
        <f>'Life plan1'!K47*'Policy Input'!$R$5+'TPD plan1'!K47*'Policy Input'!$S$5</f>
        <v>122.92999999999999</v>
      </c>
      <c r="L47" s="20">
        <f>'Life plan1'!L47*'Policy Input'!$R$5+'TPD plan1'!L47*'Policy Input'!$S$5</f>
        <v>140.54</v>
      </c>
      <c r="M47" s="20">
        <f>'Life plan1'!M47*'Policy Input'!$R$5+'TPD plan1'!M47*'Policy Input'!$S$5</f>
        <v>0</v>
      </c>
      <c r="N47" s="20">
        <f>'Life plan1'!N47*'Policy Input'!$R$5+'TPD plan1'!N47*'Policy Input'!$S$5</f>
        <v>0</v>
      </c>
      <c r="O47" s="20">
        <f>'Life plan1'!O47*'Policy Input'!$R$5+'TPD plan1'!O47*'Policy Input'!$S$5</f>
        <v>0</v>
      </c>
      <c r="P47" s="20">
        <f>'Life plan1'!P47*'Policy Input'!$R$5+'TPD plan1'!P47*'Policy Input'!$S$5</f>
        <v>0</v>
      </c>
      <c r="Q47" s="20">
        <f>'Life plan1'!Q47*'Policy Input'!$R$5+'TPD plan1'!Q47*'Policy Input'!$S$5</f>
        <v>0</v>
      </c>
      <c r="R47" s="20">
        <f>'Life plan1'!R47*'Policy Input'!$R$5+'TPD plan1'!R47*'Policy Input'!$S$5</f>
        <v>0</v>
      </c>
      <c r="S47" s="20">
        <f>'Life plan1'!S47*'Policy Input'!$R$5+'TPD plan1'!S47*'Policy Input'!$S$5</f>
        <v>0</v>
      </c>
      <c r="T47" s="20">
        <f>'Life plan1'!T47*'Policy Input'!$R$5+'TPD plan1'!T47*'Policy Input'!$S$5</f>
        <v>0</v>
      </c>
      <c r="U47" s="20">
        <f>'Life plan1'!U47*'Policy Input'!$R$5+'TPD plan1'!U47*'Policy Input'!$S$5</f>
        <v>0</v>
      </c>
      <c r="V47" s="20">
        <f>'Life plan1'!V47*'Policy Input'!$R$5+'TPD plan1'!V47*'Policy Input'!$S$5</f>
        <v>0</v>
      </c>
      <c r="W47" s="20">
        <f>'Life plan1'!W47*'Policy Input'!$R$5+'TPD plan1'!W47*'Policy Input'!$S$5</f>
        <v>0</v>
      </c>
      <c r="X47" s="20">
        <f>'Life plan1'!X47*'Policy Input'!$R$5+'TPD plan1'!X47*'Policy Input'!$S$5</f>
        <v>0</v>
      </c>
      <c r="Y47" s="20">
        <f>'Life plan1'!Y47*'Policy Input'!$R$5+'TPD plan1'!Y47*'Policy Input'!$S$5</f>
        <v>0</v>
      </c>
      <c r="Z47" s="20">
        <f>'Life plan1'!Z47*'Policy Input'!$R$5+'TPD plan1'!Z47*'Policy Input'!$S$5</f>
        <v>0</v>
      </c>
      <c r="AA47" s="20">
        <f>'Life plan1'!AA47*'Policy Input'!$R$5+'TPD plan1'!AA47*'Policy Input'!$S$5</f>
        <v>0</v>
      </c>
      <c r="AB47" s="20">
        <f>'Life plan1'!AB47*'Policy Input'!$R$5+'TPD plan1'!AB47*'Policy Input'!$S$5</f>
        <v>0</v>
      </c>
      <c r="AC47" s="20">
        <f>'Life plan1'!AC47*'Policy Input'!$R$5+'TPD plan1'!AC47*'Policy Input'!$S$5</f>
        <v>0</v>
      </c>
      <c r="AD47" s="20">
        <f>'Life plan1'!AD47*'Policy Input'!$R$5+'TPD plan1'!AD47*'Policy Input'!$S$5</f>
        <v>0</v>
      </c>
      <c r="AE47" s="20">
        <f>'Life plan1'!AE47*'Policy Input'!$R$5+'TPD plan1'!AE47*'Policy Input'!$S$5</f>
        <v>0</v>
      </c>
    </row>
    <row r="48" spans="1:31">
      <c r="A48" s="21">
        <v>60</v>
      </c>
      <c r="B48" s="22">
        <f>'Life plan1'!B48*'Policy Input'!$R$5+'TPD plan1'!B48*'Policy Input'!$S$5</f>
        <v>13.049999999999999</v>
      </c>
      <c r="C48" s="22">
        <f>'Life plan1'!C48*'Policy Input'!$R$5+'TPD plan1'!C48*'Policy Input'!$S$5</f>
        <v>26.1</v>
      </c>
      <c r="D48" s="22">
        <f>'Life plan1'!D48*'Policy Input'!$R$5+'TPD plan1'!D48*'Policy Input'!$S$5</f>
        <v>40.120000000000005</v>
      </c>
      <c r="E48" s="22">
        <f>'Life plan1'!E48*'Policy Input'!$R$5+'TPD plan1'!E48*'Policy Input'!$S$5</f>
        <v>46.69</v>
      </c>
      <c r="F48" s="22">
        <f>'Life plan1'!F48*'Policy Input'!$R$5+'TPD plan1'!F48*'Policy Input'!$S$5</f>
        <v>60.379999999999995</v>
      </c>
      <c r="G48" s="22">
        <f>'Life plan1'!G48*'Policy Input'!$R$5+'TPD plan1'!G48*'Policy Input'!$S$5</f>
        <v>75.09</v>
      </c>
      <c r="H48" s="22">
        <f>'Life plan1'!H48*'Policy Input'!$R$5+'TPD plan1'!H48*'Policy Input'!$S$5</f>
        <v>84.39</v>
      </c>
      <c r="I48" s="22">
        <f>'Life plan1'!I48*'Policy Input'!$R$5+'TPD plan1'!I48*'Policy Input'!$S$5</f>
        <v>100.11</v>
      </c>
      <c r="J48" s="22">
        <f>'Life plan1'!J48*'Policy Input'!$R$5+'TPD plan1'!J48*'Policy Input'!$S$5</f>
        <v>116.97</v>
      </c>
      <c r="K48" s="22">
        <f>'Life plan1'!K48*'Policy Input'!$R$5+'TPD plan1'!K48*'Policy Input'!$S$5</f>
        <v>135.02000000000001</v>
      </c>
      <c r="L48" s="22">
        <f>'Life plan1'!L48*'Policy Input'!$R$5+'TPD plan1'!L48*'Policy Input'!$S$5</f>
        <v>0</v>
      </c>
      <c r="M48" s="22">
        <f>'Life plan1'!M48*'Policy Input'!$R$5+'TPD plan1'!M48*'Policy Input'!$S$5</f>
        <v>0</v>
      </c>
      <c r="N48" s="22">
        <f>'Life plan1'!N48*'Policy Input'!$R$5+'TPD plan1'!N48*'Policy Input'!$S$5</f>
        <v>0</v>
      </c>
      <c r="O48" s="22">
        <f>'Life plan1'!O48*'Policy Input'!$R$5+'TPD plan1'!O48*'Policy Input'!$S$5</f>
        <v>0</v>
      </c>
      <c r="P48" s="22">
        <f>'Life plan1'!P48*'Policy Input'!$R$5+'TPD plan1'!P48*'Policy Input'!$S$5</f>
        <v>0</v>
      </c>
      <c r="Q48" s="22">
        <f>'Life plan1'!Q48*'Policy Input'!$R$5+'TPD plan1'!Q48*'Policy Input'!$S$5</f>
        <v>0</v>
      </c>
      <c r="R48" s="22">
        <f>'Life plan1'!R48*'Policy Input'!$R$5+'TPD plan1'!R48*'Policy Input'!$S$5</f>
        <v>0</v>
      </c>
      <c r="S48" s="22">
        <f>'Life plan1'!S48*'Policy Input'!$R$5+'TPD plan1'!S48*'Policy Input'!$S$5</f>
        <v>0</v>
      </c>
      <c r="T48" s="22">
        <f>'Life plan1'!T48*'Policy Input'!$R$5+'TPD plan1'!T48*'Policy Input'!$S$5</f>
        <v>0</v>
      </c>
      <c r="U48" s="22">
        <f>'Life plan1'!U48*'Policy Input'!$R$5+'TPD plan1'!U48*'Policy Input'!$S$5</f>
        <v>0</v>
      </c>
      <c r="V48" s="22">
        <f>'Life plan1'!V48*'Policy Input'!$R$5+'TPD plan1'!V48*'Policy Input'!$S$5</f>
        <v>0</v>
      </c>
      <c r="W48" s="22">
        <f>'Life plan1'!W48*'Policy Input'!$R$5+'TPD plan1'!W48*'Policy Input'!$S$5</f>
        <v>0</v>
      </c>
      <c r="X48" s="22">
        <f>'Life plan1'!X48*'Policy Input'!$R$5+'TPD plan1'!X48*'Policy Input'!$S$5</f>
        <v>0</v>
      </c>
      <c r="Y48" s="22">
        <f>'Life plan1'!Y48*'Policy Input'!$R$5+'TPD plan1'!Y48*'Policy Input'!$S$5</f>
        <v>0</v>
      </c>
      <c r="Z48" s="22">
        <f>'Life plan1'!Z48*'Policy Input'!$R$5+'TPD plan1'!Z48*'Policy Input'!$S$5</f>
        <v>0</v>
      </c>
      <c r="AA48" s="22">
        <f>'Life plan1'!AA48*'Policy Input'!$R$5+'TPD plan1'!AA48*'Policy Input'!$S$5</f>
        <v>0</v>
      </c>
      <c r="AB48" s="22">
        <f>'Life plan1'!AB48*'Policy Input'!$R$5+'TPD plan1'!AB48*'Policy Input'!$S$5</f>
        <v>0</v>
      </c>
      <c r="AC48" s="22">
        <f>'Life plan1'!AC48*'Policy Input'!$R$5+'TPD plan1'!AC48*'Policy Input'!$S$5</f>
        <v>0</v>
      </c>
      <c r="AD48" s="22">
        <f>'Life plan1'!AD48*'Policy Input'!$R$5+'TPD plan1'!AD48*'Policy Input'!$S$5</f>
        <v>0</v>
      </c>
      <c r="AE48" s="22">
        <f>'Life plan1'!AE48*'Policy Input'!$R$5+'TPD plan1'!AE48*'Policy Input'!$S$5</f>
        <v>0</v>
      </c>
    </row>
    <row r="49" spans="1:31">
      <c r="A49" s="17">
        <v>61</v>
      </c>
      <c r="B49" s="18">
        <f>'Life plan1'!B49*'Policy Input'!$R$5+'TPD plan1'!B49*'Policy Input'!$S$5</f>
        <v>14.34</v>
      </c>
      <c r="C49" s="18">
        <f>'Life plan1'!C49*'Policy Input'!$R$5+'TPD plan1'!C49*'Policy Input'!$S$5</f>
        <v>28.68</v>
      </c>
      <c r="D49" s="18">
        <f>'Life plan1'!D49*'Policy Input'!$R$5+'TPD plan1'!D49*'Policy Input'!$S$5</f>
        <v>44.11</v>
      </c>
      <c r="E49" s="18">
        <f>'Life plan1'!E49*'Policy Input'!$R$5+'TPD plan1'!E49*'Policy Input'!$S$5</f>
        <v>51.35</v>
      </c>
      <c r="F49" s="18">
        <f>'Life plan1'!F49*'Policy Input'!$R$5+'TPD plan1'!F49*'Policy Input'!$S$5</f>
        <v>66.42</v>
      </c>
      <c r="G49" s="18">
        <f>'Life plan1'!G49*'Policy Input'!$R$5+'TPD plan1'!G49*'Policy Input'!$S$5</f>
        <v>82.61</v>
      </c>
      <c r="H49" s="18">
        <f>'Life plan1'!H49*'Policy Input'!$R$5+'TPD plan1'!H49*'Policy Input'!$S$5</f>
        <v>92.84</v>
      </c>
      <c r="I49" s="18">
        <f>'Life plan1'!I49*'Policy Input'!$R$5+'TPD plan1'!I49*'Policy Input'!$S$5</f>
        <v>110.13999999999999</v>
      </c>
      <c r="J49" s="18">
        <f>'Life plan1'!J49*'Policy Input'!$R$5+'TPD plan1'!J49*'Policy Input'!$S$5</f>
        <v>128.66999999999999</v>
      </c>
      <c r="K49" s="18">
        <f>'Life plan1'!K49*'Policy Input'!$R$5+'TPD plan1'!K49*'Policy Input'!$S$5</f>
        <v>0</v>
      </c>
      <c r="L49" s="18">
        <f>'Life plan1'!L49*'Policy Input'!$R$5+'TPD plan1'!L49*'Policy Input'!$S$5</f>
        <v>0</v>
      </c>
      <c r="M49" s="18">
        <f>'Life plan1'!M49*'Policy Input'!$R$5+'TPD plan1'!M49*'Policy Input'!$S$5</f>
        <v>0</v>
      </c>
      <c r="N49" s="18">
        <f>'Life plan1'!N49*'Policy Input'!$R$5+'TPD plan1'!N49*'Policy Input'!$S$5</f>
        <v>0</v>
      </c>
      <c r="O49" s="18">
        <f>'Life plan1'!O49*'Policy Input'!$R$5+'TPD plan1'!O49*'Policy Input'!$S$5</f>
        <v>0</v>
      </c>
      <c r="P49" s="18">
        <f>'Life plan1'!P49*'Policy Input'!$R$5+'TPD plan1'!P49*'Policy Input'!$S$5</f>
        <v>0</v>
      </c>
      <c r="Q49" s="18">
        <f>'Life plan1'!Q49*'Policy Input'!$R$5+'TPD plan1'!Q49*'Policy Input'!$S$5</f>
        <v>0</v>
      </c>
      <c r="R49" s="18">
        <f>'Life plan1'!R49*'Policy Input'!$R$5+'TPD plan1'!R49*'Policy Input'!$S$5</f>
        <v>0</v>
      </c>
      <c r="S49" s="18">
        <f>'Life plan1'!S49*'Policy Input'!$R$5+'TPD plan1'!S49*'Policy Input'!$S$5</f>
        <v>0</v>
      </c>
      <c r="T49" s="18">
        <f>'Life plan1'!T49*'Policy Input'!$R$5+'TPD plan1'!T49*'Policy Input'!$S$5</f>
        <v>0</v>
      </c>
      <c r="U49" s="18">
        <f>'Life plan1'!U49*'Policy Input'!$R$5+'TPD plan1'!U49*'Policy Input'!$S$5</f>
        <v>0</v>
      </c>
      <c r="V49" s="18">
        <f>'Life plan1'!V49*'Policy Input'!$R$5+'TPD plan1'!V49*'Policy Input'!$S$5</f>
        <v>0</v>
      </c>
      <c r="W49" s="18">
        <f>'Life plan1'!W49*'Policy Input'!$R$5+'TPD plan1'!W49*'Policy Input'!$S$5</f>
        <v>0</v>
      </c>
      <c r="X49" s="18">
        <f>'Life plan1'!X49*'Policy Input'!$R$5+'TPD plan1'!X49*'Policy Input'!$S$5</f>
        <v>0</v>
      </c>
      <c r="Y49" s="18">
        <f>'Life plan1'!Y49*'Policy Input'!$R$5+'TPD plan1'!Y49*'Policy Input'!$S$5</f>
        <v>0</v>
      </c>
      <c r="Z49" s="18">
        <f>'Life plan1'!Z49*'Policy Input'!$R$5+'TPD plan1'!Z49*'Policy Input'!$S$5</f>
        <v>0</v>
      </c>
      <c r="AA49" s="18">
        <f>'Life plan1'!AA49*'Policy Input'!$R$5+'TPD plan1'!AA49*'Policy Input'!$S$5</f>
        <v>0</v>
      </c>
      <c r="AB49" s="18">
        <f>'Life plan1'!AB49*'Policy Input'!$R$5+'TPD plan1'!AB49*'Policy Input'!$S$5</f>
        <v>0</v>
      </c>
      <c r="AC49" s="18">
        <f>'Life plan1'!AC49*'Policy Input'!$R$5+'TPD plan1'!AC49*'Policy Input'!$S$5</f>
        <v>0</v>
      </c>
      <c r="AD49" s="18">
        <f>'Life plan1'!AD49*'Policy Input'!$R$5+'TPD plan1'!AD49*'Policy Input'!$S$5</f>
        <v>0</v>
      </c>
      <c r="AE49" s="18">
        <f>'Life plan1'!AE49*'Policy Input'!$R$5+'TPD plan1'!AE49*'Policy Input'!$S$5</f>
        <v>0</v>
      </c>
    </row>
    <row r="50" spans="1:31">
      <c r="A50" s="19">
        <v>62</v>
      </c>
      <c r="B50" s="20">
        <f>'Life plan1'!B50*'Policy Input'!$R$5+'TPD plan1'!B50*'Policy Input'!$S$5</f>
        <v>15.8</v>
      </c>
      <c r="C50" s="20">
        <f>'Life plan1'!C50*'Policy Input'!$R$5+'TPD plan1'!C50*'Policy Input'!$S$5</f>
        <v>31.6</v>
      </c>
      <c r="D50" s="20">
        <f>'Life plan1'!D50*'Policy Input'!$R$5+'TPD plan1'!D50*'Policy Input'!$S$5</f>
        <v>48.61</v>
      </c>
      <c r="E50" s="20">
        <f>'Life plan1'!E50*'Policy Input'!$R$5+'TPD plan1'!E50*'Policy Input'!$S$5</f>
        <v>56.59</v>
      </c>
      <c r="F50" s="20">
        <f>'Life plan1'!F50*'Policy Input'!$R$5+'TPD plan1'!F50*'Policy Input'!$S$5</f>
        <v>73.209999999999994</v>
      </c>
      <c r="G50" s="20">
        <f>'Life plan1'!G50*'Policy Input'!$R$5+'TPD plan1'!G50*'Policy Input'!$S$5</f>
        <v>91.050000000000011</v>
      </c>
      <c r="H50" s="20">
        <f>'Life plan1'!H50*'Policy Input'!$R$5+'TPD plan1'!H50*'Policy Input'!$S$5</f>
        <v>102.31</v>
      </c>
      <c r="I50" s="20">
        <f>'Life plan1'!I50*'Policy Input'!$R$5+'TPD plan1'!I50*'Policy Input'!$S$5</f>
        <v>121.35000000000001</v>
      </c>
      <c r="J50" s="20">
        <f>'Life plan1'!J50*'Policy Input'!$R$5+'TPD plan1'!J50*'Policy Input'!$S$5</f>
        <v>0</v>
      </c>
      <c r="K50" s="20">
        <f>'Life plan1'!K50*'Policy Input'!$R$5+'TPD plan1'!K50*'Policy Input'!$S$5</f>
        <v>0</v>
      </c>
      <c r="L50" s="20">
        <f>'Life plan1'!L50*'Policy Input'!$R$5+'TPD plan1'!L50*'Policy Input'!$S$5</f>
        <v>0</v>
      </c>
      <c r="M50" s="20">
        <f>'Life plan1'!M50*'Policy Input'!$R$5+'TPD plan1'!M50*'Policy Input'!$S$5</f>
        <v>0</v>
      </c>
      <c r="N50" s="20">
        <f>'Life plan1'!N50*'Policy Input'!$R$5+'TPD plan1'!N50*'Policy Input'!$S$5</f>
        <v>0</v>
      </c>
      <c r="O50" s="20">
        <f>'Life plan1'!O50*'Policy Input'!$R$5+'TPD plan1'!O50*'Policy Input'!$S$5</f>
        <v>0</v>
      </c>
      <c r="P50" s="20">
        <f>'Life plan1'!P50*'Policy Input'!$R$5+'TPD plan1'!P50*'Policy Input'!$S$5</f>
        <v>0</v>
      </c>
      <c r="Q50" s="20">
        <f>'Life plan1'!Q50*'Policy Input'!$R$5+'TPD plan1'!Q50*'Policy Input'!$S$5</f>
        <v>0</v>
      </c>
      <c r="R50" s="20">
        <f>'Life plan1'!R50*'Policy Input'!$R$5+'TPD plan1'!R50*'Policy Input'!$S$5</f>
        <v>0</v>
      </c>
      <c r="S50" s="20">
        <f>'Life plan1'!S50*'Policy Input'!$R$5+'TPD plan1'!S50*'Policy Input'!$S$5</f>
        <v>0</v>
      </c>
      <c r="T50" s="20">
        <f>'Life plan1'!T50*'Policy Input'!$R$5+'TPD plan1'!T50*'Policy Input'!$S$5</f>
        <v>0</v>
      </c>
      <c r="U50" s="20">
        <f>'Life plan1'!U50*'Policy Input'!$R$5+'TPD plan1'!U50*'Policy Input'!$S$5</f>
        <v>0</v>
      </c>
      <c r="V50" s="20">
        <f>'Life plan1'!V50*'Policy Input'!$R$5+'TPD plan1'!V50*'Policy Input'!$S$5</f>
        <v>0</v>
      </c>
      <c r="W50" s="20">
        <f>'Life plan1'!W50*'Policy Input'!$R$5+'TPD plan1'!W50*'Policy Input'!$S$5</f>
        <v>0</v>
      </c>
      <c r="X50" s="20">
        <f>'Life plan1'!X50*'Policy Input'!$R$5+'TPD plan1'!X50*'Policy Input'!$S$5</f>
        <v>0</v>
      </c>
      <c r="Y50" s="20">
        <f>'Life plan1'!Y50*'Policy Input'!$R$5+'TPD plan1'!Y50*'Policy Input'!$S$5</f>
        <v>0</v>
      </c>
      <c r="Z50" s="20">
        <f>'Life plan1'!Z50*'Policy Input'!$R$5+'TPD plan1'!Z50*'Policy Input'!$S$5</f>
        <v>0</v>
      </c>
      <c r="AA50" s="20">
        <f>'Life plan1'!AA50*'Policy Input'!$R$5+'TPD plan1'!AA50*'Policy Input'!$S$5</f>
        <v>0</v>
      </c>
      <c r="AB50" s="20">
        <f>'Life plan1'!AB50*'Policy Input'!$R$5+'TPD plan1'!AB50*'Policy Input'!$S$5</f>
        <v>0</v>
      </c>
      <c r="AC50" s="20">
        <f>'Life plan1'!AC50*'Policy Input'!$R$5+'TPD plan1'!AC50*'Policy Input'!$S$5</f>
        <v>0</v>
      </c>
      <c r="AD50" s="20">
        <f>'Life plan1'!AD50*'Policy Input'!$R$5+'TPD plan1'!AD50*'Policy Input'!$S$5</f>
        <v>0</v>
      </c>
      <c r="AE50" s="20">
        <f>'Life plan1'!AE50*'Policy Input'!$R$5+'TPD plan1'!AE50*'Policy Input'!$S$5</f>
        <v>0</v>
      </c>
    </row>
    <row r="51" spans="1:31">
      <c r="A51" s="19">
        <v>63</v>
      </c>
      <c r="B51" s="20">
        <f>'Life plan1'!B51*'Policy Input'!$R$5+'TPD plan1'!B51*'Policy Input'!$S$5</f>
        <v>17.440000000000001</v>
      </c>
      <c r="C51" s="20">
        <f>'Life plan1'!C51*'Policy Input'!$R$5+'TPD plan1'!C51*'Policy Input'!$S$5</f>
        <v>34.89</v>
      </c>
      <c r="D51" s="20">
        <f>'Life plan1'!D51*'Policy Input'!$R$5+'TPD plan1'!D51*'Policy Input'!$S$5</f>
        <v>53.67</v>
      </c>
      <c r="E51" s="20">
        <f>'Life plan1'!E51*'Policy Input'!$R$5+'TPD plan1'!E51*'Policy Input'!$S$5</f>
        <v>62.48</v>
      </c>
      <c r="F51" s="20">
        <f>'Life plan1'!F51*'Policy Input'!$R$5+'TPD plan1'!F51*'Policy Input'!$S$5</f>
        <v>80.819999999999993</v>
      </c>
      <c r="G51" s="20">
        <f>'Life plan1'!G51*'Policy Input'!$R$5+'TPD plan1'!G51*'Policy Input'!$S$5</f>
        <v>100.5</v>
      </c>
      <c r="H51" s="20">
        <f>'Life plan1'!H51*'Policy Input'!$R$5+'TPD plan1'!H51*'Policy Input'!$S$5</f>
        <v>112.89999999999999</v>
      </c>
      <c r="I51" s="20">
        <f>'Life plan1'!I51*'Policy Input'!$R$5+'TPD plan1'!I51*'Policy Input'!$S$5</f>
        <v>0</v>
      </c>
      <c r="J51" s="20">
        <f>'Life plan1'!J51*'Policy Input'!$R$5+'TPD plan1'!J51*'Policy Input'!$S$5</f>
        <v>0</v>
      </c>
      <c r="K51" s="20">
        <f>'Life plan1'!K51*'Policy Input'!$R$5+'TPD plan1'!K51*'Policy Input'!$S$5</f>
        <v>0</v>
      </c>
      <c r="L51" s="20">
        <f>'Life plan1'!L51*'Policy Input'!$R$5+'TPD plan1'!L51*'Policy Input'!$S$5</f>
        <v>0</v>
      </c>
      <c r="M51" s="20">
        <f>'Life plan1'!M51*'Policy Input'!$R$5+'TPD plan1'!M51*'Policy Input'!$S$5</f>
        <v>0</v>
      </c>
      <c r="N51" s="20">
        <f>'Life plan1'!N51*'Policy Input'!$R$5+'TPD plan1'!N51*'Policy Input'!$S$5</f>
        <v>0</v>
      </c>
      <c r="O51" s="20">
        <f>'Life plan1'!O51*'Policy Input'!$R$5+'TPD plan1'!O51*'Policy Input'!$S$5</f>
        <v>0</v>
      </c>
      <c r="P51" s="20">
        <f>'Life plan1'!P51*'Policy Input'!$R$5+'TPD plan1'!P51*'Policy Input'!$S$5</f>
        <v>0</v>
      </c>
      <c r="Q51" s="20">
        <f>'Life plan1'!Q51*'Policy Input'!$R$5+'TPD plan1'!Q51*'Policy Input'!$S$5</f>
        <v>0</v>
      </c>
      <c r="R51" s="20">
        <f>'Life plan1'!R51*'Policy Input'!$R$5+'TPD plan1'!R51*'Policy Input'!$S$5</f>
        <v>0</v>
      </c>
      <c r="S51" s="20">
        <f>'Life plan1'!S51*'Policy Input'!$R$5+'TPD plan1'!S51*'Policy Input'!$S$5</f>
        <v>0</v>
      </c>
      <c r="T51" s="20">
        <f>'Life plan1'!T51*'Policy Input'!$R$5+'TPD plan1'!T51*'Policy Input'!$S$5</f>
        <v>0</v>
      </c>
      <c r="U51" s="20">
        <f>'Life plan1'!U51*'Policy Input'!$R$5+'TPD plan1'!U51*'Policy Input'!$S$5</f>
        <v>0</v>
      </c>
      <c r="V51" s="20">
        <f>'Life plan1'!V51*'Policy Input'!$R$5+'TPD plan1'!V51*'Policy Input'!$S$5</f>
        <v>0</v>
      </c>
      <c r="W51" s="20">
        <f>'Life plan1'!W51*'Policy Input'!$R$5+'TPD plan1'!W51*'Policy Input'!$S$5</f>
        <v>0</v>
      </c>
      <c r="X51" s="20">
        <f>'Life plan1'!X51*'Policy Input'!$R$5+'TPD plan1'!X51*'Policy Input'!$S$5</f>
        <v>0</v>
      </c>
      <c r="Y51" s="20">
        <f>'Life plan1'!Y51*'Policy Input'!$R$5+'TPD plan1'!Y51*'Policy Input'!$S$5</f>
        <v>0</v>
      </c>
      <c r="Z51" s="20">
        <f>'Life plan1'!Z51*'Policy Input'!$R$5+'TPD plan1'!Z51*'Policy Input'!$S$5</f>
        <v>0</v>
      </c>
      <c r="AA51" s="20">
        <f>'Life plan1'!AA51*'Policy Input'!$R$5+'TPD plan1'!AA51*'Policy Input'!$S$5</f>
        <v>0</v>
      </c>
      <c r="AB51" s="20">
        <f>'Life plan1'!AB51*'Policy Input'!$R$5+'TPD plan1'!AB51*'Policy Input'!$S$5</f>
        <v>0</v>
      </c>
      <c r="AC51" s="20">
        <f>'Life plan1'!AC51*'Policy Input'!$R$5+'TPD plan1'!AC51*'Policy Input'!$S$5</f>
        <v>0</v>
      </c>
      <c r="AD51" s="20">
        <f>'Life plan1'!AD51*'Policy Input'!$R$5+'TPD plan1'!AD51*'Policy Input'!$S$5</f>
        <v>0</v>
      </c>
      <c r="AE51" s="20">
        <f>'Life plan1'!AE51*'Policy Input'!$R$5+'TPD plan1'!AE51*'Policy Input'!$S$5</f>
        <v>0</v>
      </c>
    </row>
    <row r="52" spans="1:31">
      <c r="A52" s="19">
        <v>64</v>
      </c>
      <c r="B52" s="20">
        <f>'Life plan1'!B52*'Policy Input'!$R$5+'TPD plan1'!B52*'Policy Input'!$S$5</f>
        <v>19.29</v>
      </c>
      <c r="C52" s="20">
        <f>'Life plan1'!C52*'Policy Input'!$R$5+'TPD plan1'!C52*'Policy Input'!$S$5</f>
        <v>38.6</v>
      </c>
      <c r="D52" s="20">
        <f>'Life plan1'!D52*'Policy Input'!$R$5+'TPD plan1'!D52*'Policy Input'!$S$5</f>
        <v>59.36</v>
      </c>
      <c r="E52" s="20">
        <f>'Life plan1'!E52*'Policy Input'!$R$5+'TPD plan1'!E52*'Policy Input'!$S$5</f>
        <v>69.099999999999994</v>
      </c>
      <c r="F52" s="20">
        <f>'Life plan1'!F52*'Policy Input'!$R$5+'TPD plan1'!F52*'Policy Input'!$S$5</f>
        <v>89.36</v>
      </c>
      <c r="G52" s="20">
        <f>'Life plan1'!G52*'Policy Input'!$R$5+'TPD plan1'!G52*'Policy Input'!$S$5</f>
        <v>111.08</v>
      </c>
      <c r="H52" s="20">
        <f>'Life plan1'!H52*'Policy Input'!$R$5+'TPD plan1'!H52*'Policy Input'!$S$5</f>
        <v>0</v>
      </c>
      <c r="I52" s="20">
        <f>'Life plan1'!I52*'Policy Input'!$R$5+'TPD plan1'!I52*'Policy Input'!$S$5</f>
        <v>0</v>
      </c>
      <c r="J52" s="20">
        <f>'Life plan1'!J52*'Policy Input'!$R$5+'TPD plan1'!J52*'Policy Input'!$S$5</f>
        <v>0</v>
      </c>
      <c r="K52" s="20">
        <f>'Life plan1'!K52*'Policy Input'!$R$5+'TPD plan1'!K52*'Policy Input'!$S$5</f>
        <v>0</v>
      </c>
      <c r="L52" s="20">
        <f>'Life plan1'!L52*'Policy Input'!$R$5+'TPD plan1'!L52*'Policy Input'!$S$5</f>
        <v>0</v>
      </c>
      <c r="M52" s="20">
        <f>'Life plan1'!M52*'Policy Input'!$R$5+'TPD plan1'!M52*'Policy Input'!$S$5</f>
        <v>0</v>
      </c>
      <c r="N52" s="20">
        <f>'Life plan1'!N52*'Policy Input'!$R$5+'TPD plan1'!N52*'Policy Input'!$S$5</f>
        <v>0</v>
      </c>
      <c r="O52" s="20">
        <f>'Life plan1'!O52*'Policy Input'!$R$5+'TPD plan1'!O52*'Policy Input'!$S$5</f>
        <v>0</v>
      </c>
      <c r="P52" s="20">
        <f>'Life plan1'!P52*'Policy Input'!$R$5+'TPD plan1'!P52*'Policy Input'!$S$5</f>
        <v>0</v>
      </c>
      <c r="Q52" s="20">
        <f>'Life plan1'!Q52*'Policy Input'!$R$5+'TPD plan1'!Q52*'Policy Input'!$S$5</f>
        <v>0</v>
      </c>
      <c r="R52" s="20">
        <f>'Life plan1'!R52*'Policy Input'!$R$5+'TPD plan1'!R52*'Policy Input'!$S$5</f>
        <v>0</v>
      </c>
      <c r="S52" s="20">
        <f>'Life plan1'!S52*'Policy Input'!$R$5+'TPD plan1'!S52*'Policy Input'!$S$5</f>
        <v>0</v>
      </c>
      <c r="T52" s="20">
        <f>'Life plan1'!T52*'Policy Input'!$R$5+'TPD plan1'!T52*'Policy Input'!$S$5</f>
        <v>0</v>
      </c>
      <c r="U52" s="20">
        <f>'Life plan1'!U52*'Policy Input'!$R$5+'TPD plan1'!U52*'Policy Input'!$S$5</f>
        <v>0</v>
      </c>
      <c r="V52" s="20">
        <f>'Life plan1'!V52*'Policy Input'!$R$5+'TPD plan1'!V52*'Policy Input'!$S$5</f>
        <v>0</v>
      </c>
      <c r="W52" s="20">
        <f>'Life plan1'!W52*'Policy Input'!$R$5+'TPD plan1'!W52*'Policy Input'!$S$5</f>
        <v>0</v>
      </c>
      <c r="X52" s="20">
        <f>'Life plan1'!X52*'Policy Input'!$R$5+'TPD plan1'!X52*'Policy Input'!$S$5</f>
        <v>0</v>
      </c>
      <c r="Y52" s="20">
        <f>'Life plan1'!Y52*'Policy Input'!$R$5+'TPD plan1'!Y52*'Policy Input'!$S$5</f>
        <v>0</v>
      </c>
      <c r="Z52" s="20">
        <f>'Life plan1'!Z52*'Policy Input'!$R$5+'TPD plan1'!Z52*'Policy Input'!$S$5</f>
        <v>0</v>
      </c>
      <c r="AA52" s="20">
        <f>'Life plan1'!AA52*'Policy Input'!$R$5+'TPD plan1'!AA52*'Policy Input'!$S$5</f>
        <v>0</v>
      </c>
      <c r="AB52" s="20">
        <f>'Life plan1'!AB52*'Policy Input'!$R$5+'TPD plan1'!AB52*'Policy Input'!$S$5</f>
        <v>0</v>
      </c>
      <c r="AC52" s="20">
        <f>'Life plan1'!AC52*'Policy Input'!$R$5+'TPD plan1'!AC52*'Policy Input'!$S$5</f>
        <v>0</v>
      </c>
      <c r="AD52" s="20">
        <f>'Life plan1'!AD52*'Policy Input'!$R$5+'TPD plan1'!AD52*'Policy Input'!$S$5</f>
        <v>0</v>
      </c>
      <c r="AE52" s="20">
        <f>'Life plan1'!AE52*'Policy Input'!$R$5+'TPD plan1'!AE52*'Policy Input'!$S$5</f>
        <v>0</v>
      </c>
    </row>
    <row r="53" spans="1:31">
      <c r="A53" s="21">
        <v>65</v>
      </c>
      <c r="B53" s="22">
        <f>'Life plan1'!B53*'Policy Input'!$R$5+'TPD plan1'!B53*'Policy Input'!$S$5</f>
        <v>21.38</v>
      </c>
      <c r="C53" s="22">
        <f>'Life plan1'!C53*'Policy Input'!$R$5+'TPD plan1'!C53*'Policy Input'!$S$5</f>
        <v>42.769999999999996</v>
      </c>
      <c r="D53" s="22">
        <f>'Life plan1'!D53*'Policy Input'!$R$5+'TPD plan1'!D53*'Policy Input'!$S$5</f>
        <v>65.760000000000005</v>
      </c>
      <c r="E53" s="22">
        <f>'Life plan1'!E53*'Policy Input'!$R$5+'TPD plan1'!E53*'Policy Input'!$S$5</f>
        <v>76.53</v>
      </c>
      <c r="F53" s="22">
        <f>'Life plan1'!F53*'Policy Input'!$R$5+'TPD plan1'!F53*'Policy Input'!$S$5</f>
        <v>98.929999999999993</v>
      </c>
      <c r="G53" s="22">
        <f>'Life plan1'!G53*'Policy Input'!$R$5+'TPD plan1'!G53*'Policy Input'!$S$5</f>
        <v>0</v>
      </c>
      <c r="H53" s="22">
        <f>'Life plan1'!H53*'Policy Input'!$R$5+'TPD plan1'!H53*'Policy Input'!$S$5</f>
        <v>0</v>
      </c>
      <c r="I53" s="22">
        <f>'Life plan1'!I53*'Policy Input'!$R$5+'TPD plan1'!I53*'Policy Input'!$S$5</f>
        <v>0</v>
      </c>
      <c r="J53" s="22">
        <f>'Life plan1'!J53*'Policy Input'!$R$5+'TPD plan1'!J53*'Policy Input'!$S$5</f>
        <v>0</v>
      </c>
      <c r="K53" s="22">
        <f>'Life plan1'!K53*'Policy Input'!$R$5+'TPD plan1'!K53*'Policy Input'!$S$5</f>
        <v>0</v>
      </c>
      <c r="L53" s="22">
        <f>'Life plan1'!L53*'Policy Input'!$R$5+'TPD plan1'!L53*'Policy Input'!$S$5</f>
        <v>0</v>
      </c>
      <c r="M53" s="22">
        <f>'Life plan1'!M53*'Policy Input'!$R$5+'TPD plan1'!M53*'Policy Input'!$S$5</f>
        <v>0</v>
      </c>
      <c r="N53" s="22">
        <f>'Life plan1'!N53*'Policy Input'!$R$5+'TPD plan1'!N53*'Policy Input'!$S$5</f>
        <v>0</v>
      </c>
      <c r="O53" s="22">
        <f>'Life plan1'!O53*'Policy Input'!$R$5+'TPD plan1'!O53*'Policy Input'!$S$5</f>
        <v>0</v>
      </c>
      <c r="P53" s="22">
        <f>'Life plan1'!P53*'Policy Input'!$R$5+'TPD plan1'!P53*'Policy Input'!$S$5</f>
        <v>0</v>
      </c>
      <c r="Q53" s="22">
        <f>'Life plan1'!Q53*'Policy Input'!$R$5+'TPD plan1'!Q53*'Policy Input'!$S$5</f>
        <v>0</v>
      </c>
      <c r="R53" s="22">
        <f>'Life plan1'!R53*'Policy Input'!$R$5+'TPD plan1'!R53*'Policy Input'!$S$5</f>
        <v>0</v>
      </c>
      <c r="S53" s="22">
        <f>'Life plan1'!S53*'Policy Input'!$R$5+'TPD plan1'!S53*'Policy Input'!$S$5</f>
        <v>0</v>
      </c>
      <c r="T53" s="22">
        <f>'Life plan1'!T53*'Policy Input'!$R$5+'TPD plan1'!T53*'Policy Input'!$S$5</f>
        <v>0</v>
      </c>
      <c r="U53" s="22">
        <f>'Life plan1'!U53*'Policy Input'!$R$5+'TPD plan1'!U53*'Policy Input'!$S$5</f>
        <v>0</v>
      </c>
      <c r="V53" s="22">
        <f>'Life plan1'!V53*'Policy Input'!$R$5+'TPD plan1'!V53*'Policy Input'!$S$5</f>
        <v>0</v>
      </c>
      <c r="W53" s="22">
        <f>'Life plan1'!W53*'Policy Input'!$R$5+'TPD plan1'!W53*'Policy Input'!$S$5</f>
        <v>0</v>
      </c>
      <c r="X53" s="22">
        <f>'Life plan1'!X53*'Policy Input'!$R$5+'TPD plan1'!X53*'Policy Input'!$S$5</f>
        <v>0</v>
      </c>
      <c r="Y53" s="22">
        <f>'Life plan1'!Y53*'Policy Input'!$R$5+'TPD plan1'!Y53*'Policy Input'!$S$5</f>
        <v>0</v>
      </c>
      <c r="Z53" s="22">
        <f>'Life plan1'!Z53*'Policy Input'!$R$5+'TPD plan1'!Z53*'Policy Input'!$S$5</f>
        <v>0</v>
      </c>
      <c r="AA53" s="22">
        <f>'Life plan1'!AA53*'Policy Input'!$R$5+'TPD plan1'!AA53*'Policy Input'!$S$5</f>
        <v>0</v>
      </c>
      <c r="AB53" s="22">
        <f>'Life plan1'!AB53*'Policy Input'!$R$5+'TPD plan1'!AB53*'Policy Input'!$S$5</f>
        <v>0</v>
      </c>
      <c r="AC53" s="22">
        <f>'Life plan1'!AC53*'Policy Input'!$R$5+'TPD plan1'!AC53*'Policy Input'!$S$5</f>
        <v>0</v>
      </c>
      <c r="AD53" s="22">
        <f>'Life plan1'!AD53*'Policy Input'!$R$5+'TPD plan1'!AD53*'Policy Input'!$S$5</f>
        <v>0</v>
      </c>
      <c r="AE53" s="22">
        <f>'Life plan1'!AE53*'Policy Input'!$R$5+'TPD plan1'!AE53*'Policy Input'!$S$5</f>
        <v>0</v>
      </c>
    </row>
    <row r="54" spans="1:31">
      <c r="A54" s="17">
        <v>66</v>
      </c>
      <c r="B54" s="18">
        <f>'Life plan1'!B54*'Policy Input'!$R$5+'TPD plan1'!B54*'Policy Input'!$S$5</f>
        <v>0</v>
      </c>
      <c r="C54" s="18">
        <f>'Life plan1'!C54*'Policy Input'!$R$5+'TPD plan1'!C54*'Policy Input'!$S$5</f>
        <v>0</v>
      </c>
      <c r="D54" s="18">
        <f>'Life plan1'!D54*'Policy Input'!$R$5+'TPD plan1'!D54*'Policy Input'!$S$5</f>
        <v>0</v>
      </c>
      <c r="E54" s="18">
        <f>'Life plan1'!E54*'Policy Input'!$R$5+'TPD plan1'!E54*'Policy Input'!$S$5</f>
        <v>0</v>
      </c>
      <c r="F54" s="18">
        <f>'Life plan1'!F54*'Policy Input'!$R$5+'TPD plan1'!F54*'Policy Input'!$S$5</f>
        <v>0</v>
      </c>
      <c r="G54" s="18">
        <f>'Life plan1'!G54*'Policy Input'!$R$5+'TPD plan1'!G54*'Policy Input'!$S$5</f>
        <v>0</v>
      </c>
      <c r="H54" s="18">
        <f>'Life plan1'!H54*'Policy Input'!$R$5+'TPD plan1'!H54*'Policy Input'!$S$5</f>
        <v>0</v>
      </c>
      <c r="I54" s="18">
        <f>'Life plan1'!I54*'Policy Input'!$R$5+'TPD plan1'!I54*'Policy Input'!$S$5</f>
        <v>0</v>
      </c>
      <c r="J54" s="18">
        <f>'Life plan1'!J54*'Policy Input'!$R$5+'TPD plan1'!J54*'Policy Input'!$S$5</f>
        <v>0</v>
      </c>
      <c r="K54" s="18">
        <f>'Life plan1'!K54*'Policy Input'!$R$5+'TPD plan1'!K54*'Policy Input'!$S$5</f>
        <v>0</v>
      </c>
      <c r="L54" s="18">
        <f>'Life plan1'!L54*'Policy Input'!$R$5+'TPD plan1'!L54*'Policy Input'!$S$5</f>
        <v>0</v>
      </c>
      <c r="M54" s="18">
        <f>'Life plan1'!M54*'Policy Input'!$R$5+'TPD plan1'!M54*'Policy Input'!$S$5</f>
        <v>0</v>
      </c>
      <c r="N54" s="18">
        <f>'Life plan1'!N54*'Policy Input'!$R$5+'TPD plan1'!N54*'Policy Input'!$S$5</f>
        <v>0</v>
      </c>
      <c r="O54" s="18">
        <f>'Life plan1'!O54*'Policy Input'!$R$5+'TPD plan1'!O54*'Policy Input'!$S$5</f>
        <v>0</v>
      </c>
      <c r="P54" s="18">
        <f>'Life plan1'!P54*'Policy Input'!$R$5+'TPD plan1'!P54*'Policy Input'!$S$5</f>
        <v>0</v>
      </c>
      <c r="Q54" s="18">
        <f>'Life plan1'!Q54*'Policy Input'!$R$5+'TPD plan1'!Q54*'Policy Input'!$S$5</f>
        <v>0</v>
      </c>
      <c r="R54" s="18">
        <f>'Life plan1'!R54*'Policy Input'!$R$5+'TPD plan1'!R54*'Policy Input'!$S$5</f>
        <v>0</v>
      </c>
      <c r="S54" s="18">
        <f>'Life plan1'!S54*'Policy Input'!$R$5+'TPD plan1'!S54*'Policy Input'!$S$5</f>
        <v>0</v>
      </c>
      <c r="T54" s="18">
        <f>'Life plan1'!T54*'Policy Input'!$R$5+'TPD plan1'!T54*'Policy Input'!$S$5</f>
        <v>0</v>
      </c>
      <c r="U54" s="18">
        <f>'Life plan1'!U54*'Policy Input'!$R$5+'TPD plan1'!U54*'Policy Input'!$S$5</f>
        <v>0</v>
      </c>
      <c r="V54" s="18">
        <f>'Life plan1'!V54*'Policy Input'!$R$5+'TPD plan1'!V54*'Policy Input'!$S$5</f>
        <v>0</v>
      </c>
      <c r="W54" s="18">
        <f>'Life plan1'!W54*'Policy Input'!$R$5+'TPD plan1'!W54*'Policy Input'!$S$5</f>
        <v>0</v>
      </c>
      <c r="X54" s="18">
        <f>'Life plan1'!X54*'Policy Input'!$R$5+'TPD plan1'!X54*'Policy Input'!$S$5</f>
        <v>0</v>
      </c>
      <c r="Y54" s="18">
        <f>'Life plan1'!Y54*'Policy Input'!$R$5+'TPD plan1'!Y54*'Policy Input'!$S$5</f>
        <v>0</v>
      </c>
      <c r="Z54" s="18">
        <f>'Life plan1'!Z54*'Policy Input'!$R$5+'TPD plan1'!Z54*'Policy Input'!$S$5</f>
        <v>0</v>
      </c>
      <c r="AA54" s="18">
        <f>'Life plan1'!AA54*'Policy Input'!$R$5+'TPD plan1'!AA54*'Policy Input'!$S$5</f>
        <v>0</v>
      </c>
      <c r="AB54" s="18">
        <f>'Life plan1'!AB54*'Policy Input'!$R$5+'TPD plan1'!AB54*'Policy Input'!$S$5</f>
        <v>0</v>
      </c>
      <c r="AC54" s="18">
        <f>'Life plan1'!AC54*'Policy Input'!$R$5+'TPD plan1'!AC54*'Policy Input'!$S$5</f>
        <v>0</v>
      </c>
      <c r="AD54" s="18">
        <f>'Life plan1'!AD54*'Policy Input'!$R$5+'TPD plan1'!AD54*'Policy Input'!$S$5</f>
        <v>0</v>
      </c>
      <c r="AE54" s="18">
        <f>'Life plan1'!AE54*'Policy Input'!$R$5+'TPD plan1'!AE54*'Policy Input'!$S$5</f>
        <v>0</v>
      </c>
    </row>
    <row r="55" spans="1:31">
      <c r="A55" s="19">
        <v>67</v>
      </c>
      <c r="B55" s="20">
        <f>'Life plan1'!B55*'Policy Input'!$R$5+'TPD plan1'!B55*'Policy Input'!$S$5</f>
        <v>0</v>
      </c>
      <c r="C55" s="20">
        <f>'Life plan1'!C55*'Policy Input'!$R$5+'TPD plan1'!C55*'Policy Input'!$S$5</f>
        <v>0</v>
      </c>
      <c r="D55" s="20">
        <f>'Life plan1'!D55*'Policy Input'!$R$5+'TPD plan1'!D55*'Policy Input'!$S$5</f>
        <v>0</v>
      </c>
      <c r="E55" s="20">
        <f>'Life plan1'!E55*'Policy Input'!$R$5+'TPD plan1'!E55*'Policy Input'!$S$5</f>
        <v>0</v>
      </c>
      <c r="F55" s="20">
        <f>'Life plan1'!F55*'Policy Input'!$R$5+'TPD plan1'!F55*'Policy Input'!$S$5</f>
        <v>0</v>
      </c>
      <c r="G55" s="20">
        <f>'Life plan1'!G55*'Policy Input'!$R$5+'TPD plan1'!G55*'Policy Input'!$S$5</f>
        <v>0</v>
      </c>
      <c r="H55" s="20">
        <f>'Life plan1'!H55*'Policy Input'!$R$5+'TPD plan1'!H55*'Policy Input'!$S$5</f>
        <v>0</v>
      </c>
      <c r="I55" s="20">
        <f>'Life plan1'!I55*'Policy Input'!$R$5+'TPD plan1'!I55*'Policy Input'!$S$5</f>
        <v>0</v>
      </c>
      <c r="J55" s="20">
        <f>'Life plan1'!J55*'Policy Input'!$R$5+'TPD plan1'!J55*'Policy Input'!$S$5</f>
        <v>0</v>
      </c>
      <c r="K55" s="20">
        <f>'Life plan1'!K55*'Policy Input'!$R$5+'TPD plan1'!K55*'Policy Input'!$S$5</f>
        <v>0</v>
      </c>
      <c r="L55" s="20">
        <f>'Life plan1'!L55*'Policy Input'!$R$5+'TPD plan1'!L55*'Policy Input'!$S$5</f>
        <v>0</v>
      </c>
      <c r="M55" s="20">
        <f>'Life plan1'!M55*'Policy Input'!$R$5+'TPD plan1'!M55*'Policy Input'!$S$5</f>
        <v>0</v>
      </c>
      <c r="N55" s="20">
        <f>'Life plan1'!N55*'Policy Input'!$R$5+'TPD plan1'!N55*'Policy Input'!$S$5</f>
        <v>0</v>
      </c>
      <c r="O55" s="20">
        <f>'Life plan1'!O55*'Policy Input'!$R$5+'TPD plan1'!O55*'Policy Input'!$S$5</f>
        <v>0</v>
      </c>
      <c r="P55" s="20">
        <f>'Life plan1'!P55*'Policy Input'!$R$5+'TPD plan1'!P55*'Policy Input'!$S$5</f>
        <v>0</v>
      </c>
      <c r="Q55" s="20">
        <f>'Life plan1'!Q55*'Policy Input'!$R$5+'TPD plan1'!Q55*'Policy Input'!$S$5</f>
        <v>0</v>
      </c>
      <c r="R55" s="20">
        <f>'Life plan1'!R55*'Policy Input'!$R$5+'TPD plan1'!R55*'Policy Input'!$S$5</f>
        <v>0</v>
      </c>
      <c r="S55" s="20">
        <f>'Life plan1'!S55*'Policy Input'!$R$5+'TPD plan1'!S55*'Policy Input'!$S$5</f>
        <v>0</v>
      </c>
      <c r="T55" s="20">
        <f>'Life plan1'!T55*'Policy Input'!$R$5+'TPD plan1'!T55*'Policy Input'!$S$5</f>
        <v>0</v>
      </c>
      <c r="U55" s="20">
        <f>'Life plan1'!U55*'Policy Input'!$R$5+'TPD plan1'!U55*'Policy Input'!$S$5</f>
        <v>0</v>
      </c>
      <c r="V55" s="20">
        <f>'Life plan1'!V55*'Policy Input'!$R$5+'TPD plan1'!V55*'Policy Input'!$S$5</f>
        <v>0</v>
      </c>
      <c r="W55" s="20">
        <f>'Life plan1'!W55*'Policy Input'!$R$5+'TPD plan1'!W55*'Policy Input'!$S$5</f>
        <v>0</v>
      </c>
      <c r="X55" s="20">
        <f>'Life plan1'!X55*'Policy Input'!$R$5+'TPD plan1'!X55*'Policy Input'!$S$5</f>
        <v>0</v>
      </c>
      <c r="Y55" s="20">
        <f>'Life plan1'!Y55*'Policy Input'!$R$5+'TPD plan1'!Y55*'Policy Input'!$S$5</f>
        <v>0</v>
      </c>
      <c r="Z55" s="20">
        <f>'Life plan1'!Z55*'Policy Input'!$R$5+'TPD plan1'!Z55*'Policy Input'!$S$5</f>
        <v>0</v>
      </c>
      <c r="AA55" s="20">
        <f>'Life plan1'!AA55*'Policy Input'!$R$5+'TPD plan1'!AA55*'Policy Input'!$S$5</f>
        <v>0</v>
      </c>
      <c r="AB55" s="20">
        <f>'Life plan1'!AB55*'Policy Input'!$R$5+'TPD plan1'!AB55*'Policy Input'!$S$5</f>
        <v>0</v>
      </c>
      <c r="AC55" s="20">
        <f>'Life plan1'!AC55*'Policy Input'!$R$5+'TPD plan1'!AC55*'Policy Input'!$S$5</f>
        <v>0</v>
      </c>
      <c r="AD55" s="20">
        <f>'Life plan1'!AD55*'Policy Input'!$R$5+'TPD plan1'!AD55*'Policy Input'!$S$5</f>
        <v>0</v>
      </c>
      <c r="AE55" s="20">
        <f>'Life plan1'!AE55*'Policy Input'!$R$5+'TPD plan1'!AE55*'Policy Input'!$S$5</f>
        <v>0</v>
      </c>
    </row>
    <row r="56" spans="1:31">
      <c r="A56" s="19">
        <v>68</v>
      </c>
      <c r="B56" s="20">
        <f>'Life plan1'!B56*'Policy Input'!$R$5+'TPD plan1'!B56*'Policy Input'!$S$5</f>
        <v>0</v>
      </c>
      <c r="C56" s="20">
        <f>'Life plan1'!C56*'Policy Input'!$R$5+'TPD plan1'!C56*'Policy Input'!$S$5</f>
        <v>0</v>
      </c>
      <c r="D56" s="20">
        <f>'Life plan1'!D56*'Policy Input'!$R$5+'TPD plan1'!D56*'Policy Input'!$S$5</f>
        <v>0</v>
      </c>
      <c r="E56" s="20">
        <f>'Life plan1'!E56*'Policy Input'!$R$5+'TPD plan1'!E56*'Policy Input'!$S$5</f>
        <v>0</v>
      </c>
      <c r="F56" s="20">
        <f>'Life plan1'!F56*'Policy Input'!$R$5+'TPD plan1'!F56*'Policy Input'!$S$5</f>
        <v>0</v>
      </c>
      <c r="G56" s="20">
        <f>'Life plan1'!G56*'Policy Input'!$R$5+'TPD plan1'!G56*'Policy Input'!$S$5</f>
        <v>0</v>
      </c>
      <c r="H56" s="20">
        <f>'Life plan1'!H56*'Policy Input'!$R$5+'TPD plan1'!H56*'Policy Input'!$S$5</f>
        <v>0</v>
      </c>
      <c r="I56" s="20">
        <f>'Life plan1'!I56*'Policy Input'!$R$5+'TPD plan1'!I56*'Policy Input'!$S$5</f>
        <v>0</v>
      </c>
      <c r="J56" s="20">
        <f>'Life plan1'!J56*'Policy Input'!$R$5+'TPD plan1'!J56*'Policy Input'!$S$5</f>
        <v>0</v>
      </c>
      <c r="K56" s="20">
        <f>'Life plan1'!K56*'Policy Input'!$R$5+'TPD plan1'!K56*'Policy Input'!$S$5</f>
        <v>0</v>
      </c>
      <c r="L56" s="20">
        <f>'Life plan1'!L56*'Policy Input'!$R$5+'TPD plan1'!L56*'Policy Input'!$S$5</f>
        <v>0</v>
      </c>
      <c r="M56" s="20">
        <f>'Life plan1'!M56*'Policy Input'!$R$5+'TPD plan1'!M56*'Policy Input'!$S$5</f>
        <v>0</v>
      </c>
      <c r="N56" s="20">
        <f>'Life plan1'!N56*'Policy Input'!$R$5+'TPD plan1'!N56*'Policy Input'!$S$5</f>
        <v>0</v>
      </c>
      <c r="O56" s="20">
        <f>'Life plan1'!O56*'Policy Input'!$R$5+'TPD plan1'!O56*'Policy Input'!$S$5</f>
        <v>0</v>
      </c>
      <c r="P56" s="20">
        <f>'Life plan1'!P56*'Policy Input'!$R$5+'TPD plan1'!P56*'Policy Input'!$S$5</f>
        <v>0</v>
      </c>
      <c r="Q56" s="20">
        <f>'Life plan1'!Q56*'Policy Input'!$R$5+'TPD plan1'!Q56*'Policy Input'!$S$5</f>
        <v>0</v>
      </c>
      <c r="R56" s="20">
        <f>'Life plan1'!R56*'Policy Input'!$R$5+'TPD plan1'!R56*'Policy Input'!$S$5</f>
        <v>0</v>
      </c>
      <c r="S56" s="20">
        <f>'Life plan1'!S56*'Policy Input'!$R$5+'TPD plan1'!S56*'Policy Input'!$S$5</f>
        <v>0</v>
      </c>
      <c r="T56" s="20">
        <f>'Life plan1'!T56*'Policy Input'!$R$5+'TPD plan1'!T56*'Policy Input'!$S$5</f>
        <v>0</v>
      </c>
      <c r="U56" s="20">
        <f>'Life plan1'!U56*'Policy Input'!$R$5+'TPD plan1'!U56*'Policy Input'!$S$5</f>
        <v>0</v>
      </c>
      <c r="V56" s="20">
        <f>'Life plan1'!V56*'Policy Input'!$R$5+'TPD plan1'!V56*'Policy Input'!$S$5</f>
        <v>0</v>
      </c>
      <c r="W56" s="20">
        <f>'Life plan1'!W56*'Policy Input'!$R$5+'TPD plan1'!W56*'Policy Input'!$S$5</f>
        <v>0</v>
      </c>
      <c r="X56" s="20">
        <f>'Life plan1'!X56*'Policy Input'!$R$5+'TPD plan1'!X56*'Policy Input'!$S$5</f>
        <v>0</v>
      </c>
      <c r="Y56" s="20">
        <f>'Life plan1'!Y56*'Policy Input'!$R$5+'TPD plan1'!Y56*'Policy Input'!$S$5</f>
        <v>0</v>
      </c>
      <c r="Z56" s="20">
        <f>'Life plan1'!Z56*'Policy Input'!$R$5+'TPD plan1'!Z56*'Policy Input'!$S$5</f>
        <v>0</v>
      </c>
      <c r="AA56" s="20">
        <f>'Life plan1'!AA56*'Policy Input'!$R$5+'TPD plan1'!AA56*'Policy Input'!$S$5</f>
        <v>0</v>
      </c>
      <c r="AB56" s="20">
        <f>'Life plan1'!AB56*'Policy Input'!$R$5+'TPD plan1'!AB56*'Policy Input'!$S$5</f>
        <v>0</v>
      </c>
      <c r="AC56" s="20">
        <f>'Life plan1'!AC56*'Policy Input'!$R$5+'TPD plan1'!AC56*'Policy Input'!$S$5</f>
        <v>0</v>
      </c>
      <c r="AD56" s="20">
        <f>'Life plan1'!AD56*'Policy Input'!$R$5+'TPD plan1'!AD56*'Policy Input'!$S$5</f>
        <v>0</v>
      </c>
      <c r="AE56" s="20">
        <f>'Life plan1'!AE56*'Policy Input'!$R$5+'TPD plan1'!AE56*'Policy Input'!$S$5</f>
        <v>0</v>
      </c>
    </row>
    <row r="57" spans="1:31">
      <c r="A57" s="19">
        <v>69</v>
      </c>
      <c r="B57" s="20">
        <f>'Life plan1'!B57*'Policy Input'!$R$5+'TPD plan1'!B57*'Policy Input'!$S$5</f>
        <v>0</v>
      </c>
      <c r="C57" s="20">
        <f>'Life plan1'!C57*'Policy Input'!$R$5+'TPD plan1'!C57*'Policy Input'!$S$5</f>
        <v>0</v>
      </c>
      <c r="D57" s="20">
        <f>'Life plan1'!D57*'Policy Input'!$R$5+'TPD plan1'!D57*'Policy Input'!$S$5</f>
        <v>0</v>
      </c>
      <c r="E57" s="20">
        <f>'Life plan1'!E57*'Policy Input'!$R$5+'TPD plan1'!E57*'Policy Input'!$S$5</f>
        <v>0</v>
      </c>
      <c r="F57" s="20">
        <f>'Life plan1'!F57*'Policy Input'!$R$5+'TPD plan1'!F57*'Policy Input'!$S$5</f>
        <v>0</v>
      </c>
      <c r="G57" s="20">
        <f>'Life plan1'!G57*'Policy Input'!$R$5+'TPD plan1'!G57*'Policy Input'!$S$5</f>
        <v>0</v>
      </c>
      <c r="H57" s="20">
        <f>'Life plan1'!H57*'Policy Input'!$R$5+'TPD plan1'!H57*'Policy Input'!$S$5</f>
        <v>0</v>
      </c>
      <c r="I57" s="20">
        <f>'Life plan1'!I57*'Policy Input'!$R$5+'TPD plan1'!I57*'Policy Input'!$S$5</f>
        <v>0</v>
      </c>
      <c r="J57" s="20">
        <f>'Life plan1'!J57*'Policy Input'!$R$5+'TPD plan1'!J57*'Policy Input'!$S$5</f>
        <v>0</v>
      </c>
      <c r="K57" s="20">
        <f>'Life plan1'!K57*'Policy Input'!$R$5+'TPD plan1'!K57*'Policy Input'!$S$5</f>
        <v>0</v>
      </c>
      <c r="L57" s="20">
        <f>'Life plan1'!L57*'Policy Input'!$R$5+'TPD plan1'!L57*'Policy Input'!$S$5</f>
        <v>0</v>
      </c>
      <c r="M57" s="20">
        <f>'Life plan1'!M57*'Policy Input'!$R$5+'TPD plan1'!M57*'Policy Input'!$S$5</f>
        <v>0</v>
      </c>
      <c r="N57" s="20">
        <f>'Life plan1'!N57*'Policy Input'!$R$5+'TPD plan1'!N57*'Policy Input'!$S$5</f>
        <v>0</v>
      </c>
      <c r="O57" s="20">
        <f>'Life plan1'!O57*'Policy Input'!$R$5+'TPD plan1'!O57*'Policy Input'!$S$5</f>
        <v>0</v>
      </c>
      <c r="P57" s="20">
        <f>'Life plan1'!P57*'Policy Input'!$R$5+'TPD plan1'!P57*'Policy Input'!$S$5</f>
        <v>0</v>
      </c>
      <c r="Q57" s="20">
        <f>'Life plan1'!Q57*'Policy Input'!$R$5+'TPD plan1'!Q57*'Policy Input'!$S$5</f>
        <v>0</v>
      </c>
      <c r="R57" s="20">
        <f>'Life plan1'!R57*'Policy Input'!$R$5+'TPD plan1'!R57*'Policy Input'!$S$5</f>
        <v>0</v>
      </c>
      <c r="S57" s="20">
        <f>'Life plan1'!S57*'Policy Input'!$R$5+'TPD plan1'!S57*'Policy Input'!$S$5</f>
        <v>0</v>
      </c>
      <c r="T57" s="20">
        <f>'Life plan1'!T57*'Policy Input'!$R$5+'TPD plan1'!T57*'Policy Input'!$S$5</f>
        <v>0</v>
      </c>
      <c r="U57" s="20">
        <f>'Life plan1'!U57*'Policy Input'!$R$5+'TPD plan1'!U57*'Policy Input'!$S$5</f>
        <v>0</v>
      </c>
      <c r="V57" s="20">
        <f>'Life plan1'!V57*'Policy Input'!$R$5+'TPD plan1'!V57*'Policy Input'!$S$5</f>
        <v>0</v>
      </c>
      <c r="W57" s="20">
        <f>'Life plan1'!W57*'Policy Input'!$R$5+'TPD plan1'!W57*'Policy Input'!$S$5</f>
        <v>0</v>
      </c>
      <c r="X57" s="20">
        <f>'Life plan1'!X57*'Policy Input'!$R$5+'TPD plan1'!X57*'Policy Input'!$S$5</f>
        <v>0</v>
      </c>
      <c r="Y57" s="20">
        <f>'Life plan1'!Y57*'Policy Input'!$R$5+'TPD plan1'!Y57*'Policy Input'!$S$5</f>
        <v>0</v>
      </c>
      <c r="Z57" s="20">
        <f>'Life plan1'!Z57*'Policy Input'!$R$5+'TPD plan1'!Z57*'Policy Input'!$S$5</f>
        <v>0</v>
      </c>
      <c r="AA57" s="20">
        <f>'Life plan1'!AA57*'Policy Input'!$R$5+'TPD plan1'!AA57*'Policy Input'!$S$5</f>
        <v>0</v>
      </c>
      <c r="AB57" s="20">
        <f>'Life plan1'!AB57*'Policy Input'!$R$5+'TPD plan1'!AB57*'Policy Input'!$S$5</f>
        <v>0</v>
      </c>
      <c r="AC57" s="20">
        <f>'Life plan1'!AC57*'Policy Input'!$R$5+'TPD plan1'!AC57*'Policy Input'!$S$5</f>
        <v>0</v>
      </c>
      <c r="AD57" s="20">
        <f>'Life plan1'!AD57*'Policy Input'!$R$5+'TPD plan1'!AD57*'Policy Input'!$S$5</f>
        <v>0</v>
      </c>
      <c r="AE57" s="20">
        <f>'Life plan1'!AE57*'Policy Input'!$R$5+'TPD plan1'!AE57*'Policy Input'!$S$5</f>
        <v>0</v>
      </c>
    </row>
    <row r="58" spans="1:31">
      <c r="A58" s="21">
        <v>70</v>
      </c>
      <c r="B58" s="22">
        <f>'Life plan1'!B58*'Policy Input'!$R$5+'TPD plan1'!B58*'Policy Input'!$S$5</f>
        <v>0</v>
      </c>
      <c r="C58" s="22">
        <f>'Life plan1'!C58*'Policy Input'!$R$5+'TPD plan1'!C58*'Policy Input'!$S$5</f>
        <v>0</v>
      </c>
      <c r="D58" s="22">
        <f>'Life plan1'!D58*'Policy Input'!$R$5+'TPD plan1'!D58*'Policy Input'!$S$5</f>
        <v>0</v>
      </c>
      <c r="E58" s="22">
        <f>'Life plan1'!E58*'Policy Input'!$R$5+'TPD plan1'!E58*'Policy Input'!$S$5</f>
        <v>0</v>
      </c>
      <c r="F58" s="22">
        <f>'Life plan1'!F58*'Policy Input'!$R$5+'TPD plan1'!F58*'Policy Input'!$S$5</f>
        <v>0</v>
      </c>
      <c r="G58" s="22">
        <f>'Life plan1'!G58*'Policy Input'!$R$5+'TPD plan1'!G58*'Policy Input'!$S$5</f>
        <v>0</v>
      </c>
      <c r="H58" s="22">
        <f>'Life plan1'!H58*'Policy Input'!$R$5+'TPD plan1'!H58*'Policy Input'!$S$5</f>
        <v>0</v>
      </c>
      <c r="I58" s="22">
        <f>'Life plan1'!I58*'Policy Input'!$R$5+'TPD plan1'!I58*'Policy Input'!$S$5</f>
        <v>0</v>
      </c>
      <c r="J58" s="22">
        <f>'Life plan1'!J58*'Policy Input'!$R$5+'TPD plan1'!J58*'Policy Input'!$S$5</f>
        <v>0</v>
      </c>
      <c r="K58" s="22">
        <f>'Life plan1'!K58*'Policy Input'!$R$5+'TPD plan1'!K58*'Policy Input'!$S$5</f>
        <v>0</v>
      </c>
      <c r="L58" s="22">
        <f>'Life plan1'!L58*'Policy Input'!$R$5+'TPD plan1'!L58*'Policy Input'!$S$5</f>
        <v>0</v>
      </c>
      <c r="M58" s="22">
        <f>'Life plan1'!M58*'Policy Input'!$R$5+'TPD plan1'!M58*'Policy Input'!$S$5</f>
        <v>0</v>
      </c>
      <c r="N58" s="22">
        <f>'Life plan1'!N58*'Policy Input'!$R$5+'TPD plan1'!N58*'Policy Input'!$S$5</f>
        <v>0</v>
      </c>
      <c r="O58" s="22">
        <f>'Life plan1'!O58*'Policy Input'!$R$5+'TPD plan1'!O58*'Policy Input'!$S$5</f>
        <v>0</v>
      </c>
      <c r="P58" s="22">
        <f>'Life plan1'!P58*'Policy Input'!$R$5+'TPD plan1'!P58*'Policy Input'!$S$5</f>
        <v>0</v>
      </c>
      <c r="Q58" s="22">
        <f>'Life plan1'!Q58*'Policy Input'!$R$5+'TPD plan1'!Q58*'Policy Input'!$S$5</f>
        <v>0</v>
      </c>
      <c r="R58" s="22">
        <f>'Life plan1'!R58*'Policy Input'!$R$5+'TPD plan1'!R58*'Policy Input'!$S$5</f>
        <v>0</v>
      </c>
      <c r="S58" s="22">
        <f>'Life plan1'!S58*'Policy Input'!$R$5+'TPD plan1'!S58*'Policy Input'!$S$5</f>
        <v>0</v>
      </c>
      <c r="T58" s="22">
        <f>'Life plan1'!T58*'Policy Input'!$R$5+'TPD plan1'!T58*'Policy Input'!$S$5</f>
        <v>0</v>
      </c>
      <c r="U58" s="22">
        <f>'Life plan1'!U58*'Policy Input'!$R$5+'TPD plan1'!U58*'Policy Input'!$S$5</f>
        <v>0</v>
      </c>
      <c r="V58" s="22">
        <f>'Life plan1'!V58*'Policy Input'!$R$5+'TPD plan1'!V58*'Policy Input'!$S$5</f>
        <v>0</v>
      </c>
      <c r="W58" s="22">
        <f>'Life plan1'!W58*'Policy Input'!$R$5+'TPD plan1'!W58*'Policy Input'!$S$5</f>
        <v>0</v>
      </c>
      <c r="X58" s="22">
        <f>'Life plan1'!X58*'Policy Input'!$R$5+'TPD plan1'!X58*'Policy Input'!$S$5</f>
        <v>0</v>
      </c>
      <c r="Y58" s="22">
        <f>'Life plan1'!Y58*'Policy Input'!$R$5+'TPD plan1'!Y58*'Policy Input'!$S$5</f>
        <v>0</v>
      </c>
      <c r="Z58" s="22">
        <f>'Life plan1'!Z58*'Policy Input'!$R$5+'TPD plan1'!Z58*'Policy Input'!$S$5</f>
        <v>0</v>
      </c>
      <c r="AA58" s="22">
        <f>'Life plan1'!AA58*'Policy Input'!$R$5+'TPD plan1'!AA58*'Policy Input'!$S$5</f>
        <v>0</v>
      </c>
      <c r="AB58" s="22">
        <f>'Life plan1'!AB58*'Policy Input'!$R$5+'TPD plan1'!AB58*'Policy Input'!$S$5</f>
        <v>0</v>
      </c>
      <c r="AC58" s="22">
        <f>'Life plan1'!AC58*'Policy Input'!$R$5+'TPD plan1'!AC58*'Policy Input'!$S$5</f>
        <v>0</v>
      </c>
      <c r="AD58" s="22">
        <f>'Life plan1'!AD58*'Policy Input'!$R$5+'TPD plan1'!AD58*'Policy Input'!$S$5</f>
        <v>0</v>
      </c>
      <c r="AE58" s="22">
        <f>'Life plan1'!AE58*'Policy Input'!$R$5+'TPD plan1'!AE58*'Policy Input'!$S$5</f>
        <v>0</v>
      </c>
    </row>
    <row r="59" spans="1:31">
      <c r="A59" s="17">
        <v>71</v>
      </c>
      <c r="B59" s="18">
        <f>'Life plan1'!B59*'Policy Input'!$R$5+'TPD plan1'!B59*'Policy Input'!$S$5</f>
        <v>0</v>
      </c>
      <c r="C59" s="18">
        <f>'Life plan1'!C59*'Policy Input'!$R$5+'TPD plan1'!C59*'Policy Input'!$S$5</f>
        <v>0</v>
      </c>
      <c r="D59" s="18">
        <f>'Life plan1'!D59*'Policy Input'!$R$5+'TPD plan1'!D59*'Policy Input'!$S$5</f>
        <v>0</v>
      </c>
      <c r="E59" s="18">
        <f>'Life plan1'!E59*'Policy Input'!$R$5+'TPD plan1'!E59*'Policy Input'!$S$5</f>
        <v>0</v>
      </c>
      <c r="F59" s="18">
        <f>'Life plan1'!F59*'Policy Input'!$R$5+'TPD plan1'!F59*'Policy Input'!$S$5</f>
        <v>0</v>
      </c>
      <c r="G59" s="18">
        <f>'Life plan1'!G59*'Policy Input'!$R$5+'TPD plan1'!G59*'Policy Input'!$S$5</f>
        <v>0</v>
      </c>
      <c r="H59" s="18">
        <f>'Life plan1'!H59*'Policy Input'!$R$5+'TPD plan1'!H59*'Policy Input'!$S$5</f>
        <v>0</v>
      </c>
      <c r="I59" s="18">
        <f>'Life plan1'!I59*'Policy Input'!$R$5+'TPD plan1'!I59*'Policy Input'!$S$5</f>
        <v>0</v>
      </c>
      <c r="J59" s="18">
        <f>'Life plan1'!J59*'Policy Input'!$R$5+'TPD plan1'!J59*'Policy Input'!$S$5</f>
        <v>0</v>
      </c>
      <c r="K59" s="18">
        <f>'Life plan1'!K59*'Policy Input'!$R$5+'TPD plan1'!K59*'Policy Input'!$S$5</f>
        <v>0</v>
      </c>
      <c r="L59" s="18">
        <f>'Life plan1'!L59*'Policy Input'!$R$5+'TPD plan1'!L59*'Policy Input'!$S$5</f>
        <v>0</v>
      </c>
      <c r="M59" s="18">
        <f>'Life plan1'!M59*'Policy Input'!$R$5+'TPD plan1'!M59*'Policy Input'!$S$5</f>
        <v>0</v>
      </c>
      <c r="N59" s="18">
        <f>'Life plan1'!N59*'Policy Input'!$R$5+'TPD plan1'!N59*'Policy Input'!$S$5</f>
        <v>0</v>
      </c>
      <c r="O59" s="18">
        <f>'Life plan1'!O59*'Policy Input'!$R$5+'TPD plan1'!O59*'Policy Input'!$S$5</f>
        <v>0</v>
      </c>
      <c r="P59" s="18">
        <f>'Life plan1'!P59*'Policy Input'!$R$5+'TPD plan1'!P59*'Policy Input'!$S$5</f>
        <v>0</v>
      </c>
      <c r="Q59" s="18">
        <f>'Life plan1'!Q59*'Policy Input'!$R$5+'TPD plan1'!Q59*'Policy Input'!$S$5</f>
        <v>0</v>
      </c>
      <c r="R59" s="18">
        <f>'Life plan1'!R59*'Policy Input'!$R$5+'TPD plan1'!R59*'Policy Input'!$S$5</f>
        <v>0</v>
      </c>
      <c r="S59" s="18">
        <f>'Life plan1'!S59*'Policy Input'!$R$5+'TPD plan1'!S59*'Policy Input'!$S$5</f>
        <v>0</v>
      </c>
      <c r="T59" s="18">
        <f>'Life plan1'!T59*'Policy Input'!$R$5+'TPD plan1'!T59*'Policy Input'!$S$5</f>
        <v>0</v>
      </c>
      <c r="U59" s="18">
        <f>'Life plan1'!U59*'Policy Input'!$R$5+'TPD plan1'!U59*'Policy Input'!$S$5</f>
        <v>0</v>
      </c>
      <c r="V59" s="18">
        <f>'Life plan1'!V59*'Policy Input'!$R$5+'TPD plan1'!V59*'Policy Input'!$S$5</f>
        <v>0</v>
      </c>
      <c r="W59" s="18">
        <f>'Life plan1'!W59*'Policy Input'!$R$5+'TPD plan1'!W59*'Policy Input'!$S$5</f>
        <v>0</v>
      </c>
      <c r="X59" s="18">
        <f>'Life plan1'!X59*'Policy Input'!$R$5+'TPD plan1'!X59*'Policy Input'!$S$5</f>
        <v>0</v>
      </c>
      <c r="Y59" s="18">
        <f>'Life plan1'!Y59*'Policy Input'!$R$5+'TPD plan1'!Y59*'Policy Input'!$S$5</f>
        <v>0</v>
      </c>
      <c r="Z59" s="18">
        <f>'Life plan1'!Z59*'Policy Input'!$R$5+'TPD plan1'!Z59*'Policy Input'!$S$5</f>
        <v>0</v>
      </c>
      <c r="AA59" s="18">
        <f>'Life plan1'!AA59*'Policy Input'!$R$5+'TPD plan1'!AA59*'Policy Input'!$S$5</f>
        <v>0</v>
      </c>
      <c r="AB59" s="18">
        <f>'Life plan1'!AB59*'Policy Input'!$R$5+'TPD plan1'!AB59*'Policy Input'!$S$5</f>
        <v>0</v>
      </c>
      <c r="AC59" s="18">
        <f>'Life plan1'!AC59*'Policy Input'!$R$5+'TPD plan1'!AC59*'Policy Input'!$S$5</f>
        <v>0</v>
      </c>
      <c r="AD59" s="18">
        <f>'Life plan1'!AD59*'Policy Input'!$R$5+'TPD plan1'!AD59*'Policy Input'!$S$5</f>
        <v>0</v>
      </c>
      <c r="AE59" s="18">
        <f>'Life plan1'!AE59*'Policy Input'!$R$5+'TPD plan1'!AE59*'Policy Input'!$S$5</f>
        <v>0</v>
      </c>
    </row>
    <row r="60" spans="1:31">
      <c r="A60" s="19">
        <v>72</v>
      </c>
      <c r="B60" s="20">
        <f>'Life plan1'!B60*'Policy Input'!$R$5+'TPD plan1'!B60*'Policy Input'!$S$5</f>
        <v>0</v>
      </c>
      <c r="C60" s="20">
        <f>'Life plan1'!C60*'Policy Input'!$R$5+'TPD plan1'!C60*'Policy Input'!$S$5</f>
        <v>0</v>
      </c>
      <c r="D60" s="20">
        <f>'Life plan1'!D60*'Policy Input'!$R$5+'TPD plan1'!D60*'Policy Input'!$S$5</f>
        <v>0</v>
      </c>
      <c r="E60" s="20">
        <f>'Life plan1'!E60*'Policy Input'!$R$5+'TPD plan1'!E60*'Policy Input'!$S$5</f>
        <v>0</v>
      </c>
      <c r="F60" s="20">
        <f>'Life plan1'!F60*'Policy Input'!$R$5+'TPD plan1'!F60*'Policy Input'!$S$5</f>
        <v>0</v>
      </c>
      <c r="G60" s="20">
        <f>'Life plan1'!G60*'Policy Input'!$R$5+'TPD plan1'!G60*'Policy Input'!$S$5</f>
        <v>0</v>
      </c>
      <c r="H60" s="20">
        <f>'Life plan1'!H60*'Policy Input'!$R$5+'TPD plan1'!H60*'Policy Input'!$S$5</f>
        <v>0</v>
      </c>
      <c r="I60" s="20">
        <f>'Life plan1'!I60*'Policy Input'!$R$5+'TPD plan1'!I60*'Policy Input'!$S$5</f>
        <v>0</v>
      </c>
      <c r="J60" s="20">
        <f>'Life plan1'!J60*'Policy Input'!$R$5+'TPD plan1'!J60*'Policy Input'!$S$5</f>
        <v>0</v>
      </c>
      <c r="K60" s="20">
        <f>'Life plan1'!K60*'Policy Input'!$R$5+'TPD plan1'!K60*'Policy Input'!$S$5</f>
        <v>0</v>
      </c>
      <c r="L60" s="20">
        <f>'Life plan1'!L60*'Policy Input'!$R$5+'TPD plan1'!L60*'Policy Input'!$S$5</f>
        <v>0</v>
      </c>
      <c r="M60" s="20">
        <f>'Life plan1'!M60*'Policy Input'!$R$5+'TPD plan1'!M60*'Policy Input'!$S$5</f>
        <v>0</v>
      </c>
      <c r="N60" s="20">
        <f>'Life plan1'!N60*'Policy Input'!$R$5+'TPD plan1'!N60*'Policy Input'!$S$5</f>
        <v>0</v>
      </c>
      <c r="O60" s="20">
        <f>'Life plan1'!O60*'Policy Input'!$R$5+'TPD plan1'!O60*'Policy Input'!$S$5</f>
        <v>0</v>
      </c>
      <c r="P60" s="20">
        <f>'Life plan1'!P60*'Policy Input'!$R$5+'TPD plan1'!P60*'Policy Input'!$S$5</f>
        <v>0</v>
      </c>
      <c r="Q60" s="20">
        <f>'Life plan1'!Q60*'Policy Input'!$R$5+'TPD plan1'!Q60*'Policy Input'!$S$5</f>
        <v>0</v>
      </c>
      <c r="R60" s="20">
        <f>'Life plan1'!R60*'Policy Input'!$R$5+'TPD plan1'!R60*'Policy Input'!$S$5</f>
        <v>0</v>
      </c>
      <c r="S60" s="20">
        <f>'Life plan1'!S60*'Policy Input'!$R$5+'TPD plan1'!S60*'Policy Input'!$S$5</f>
        <v>0</v>
      </c>
      <c r="T60" s="20">
        <f>'Life plan1'!T60*'Policy Input'!$R$5+'TPD plan1'!T60*'Policy Input'!$S$5</f>
        <v>0</v>
      </c>
      <c r="U60" s="20">
        <f>'Life plan1'!U60*'Policy Input'!$R$5+'TPD plan1'!U60*'Policy Input'!$S$5</f>
        <v>0</v>
      </c>
      <c r="V60" s="20">
        <f>'Life plan1'!V60*'Policy Input'!$R$5+'TPD plan1'!V60*'Policy Input'!$S$5</f>
        <v>0</v>
      </c>
      <c r="W60" s="20">
        <f>'Life plan1'!W60*'Policy Input'!$R$5+'TPD plan1'!W60*'Policy Input'!$S$5</f>
        <v>0</v>
      </c>
      <c r="X60" s="20">
        <f>'Life plan1'!X60*'Policy Input'!$R$5+'TPD plan1'!X60*'Policy Input'!$S$5</f>
        <v>0</v>
      </c>
      <c r="Y60" s="20">
        <f>'Life plan1'!Y60*'Policy Input'!$R$5+'TPD plan1'!Y60*'Policy Input'!$S$5</f>
        <v>0</v>
      </c>
      <c r="Z60" s="20">
        <f>'Life plan1'!Z60*'Policy Input'!$R$5+'TPD plan1'!Z60*'Policy Input'!$S$5</f>
        <v>0</v>
      </c>
      <c r="AA60" s="20">
        <f>'Life plan1'!AA60*'Policy Input'!$R$5+'TPD plan1'!AA60*'Policy Input'!$S$5</f>
        <v>0</v>
      </c>
      <c r="AB60" s="20">
        <f>'Life plan1'!AB60*'Policy Input'!$R$5+'TPD plan1'!AB60*'Policy Input'!$S$5</f>
        <v>0</v>
      </c>
      <c r="AC60" s="20">
        <f>'Life plan1'!AC60*'Policy Input'!$R$5+'TPD plan1'!AC60*'Policy Input'!$S$5</f>
        <v>0</v>
      </c>
      <c r="AD60" s="20">
        <f>'Life plan1'!AD60*'Policy Input'!$R$5+'TPD plan1'!AD60*'Policy Input'!$S$5</f>
        <v>0</v>
      </c>
      <c r="AE60" s="20">
        <f>'Life plan1'!AE60*'Policy Input'!$R$5+'TPD plan1'!AE60*'Policy Input'!$S$5</f>
        <v>0</v>
      </c>
    </row>
    <row r="61" spans="1:31">
      <c r="A61" s="19">
        <v>73</v>
      </c>
      <c r="B61" s="20">
        <f>'Life plan1'!B61*'Policy Input'!$R$5+'TPD plan1'!B61*'Policy Input'!$S$5</f>
        <v>0</v>
      </c>
      <c r="C61" s="20">
        <f>'Life plan1'!C61*'Policy Input'!$R$5+'TPD plan1'!C61*'Policy Input'!$S$5</f>
        <v>0</v>
      </c>
      <c r="D61" s="20">
        <f>'Life plan1'!D61*'Policy Input'!$R$5+'TPD plan1'!D61*'Policy Input'!$S$5</f>
        <v>0</v>
      </c>
      <c r="E61" s="20">
        <f>'Life plan1'!E61*'Policy Input'!$R$5+'TPD plan1'!E61*'Policy Input'!$S$5</f>
        <v>0</v>
      </c>
      <c r="F61" s="20">
        <f>'Life plan1'!F61*'Policy Input'!$R$5+'TPD plan1'!F61*'Policy Input'!$S$5</f>
        <v>0</v>
      </c>
      <c r="G61" s="20">
        <f>'Life plan1'!G61*'Policy Input'!$R$5+'TPD plan1'!G61*'Policy Input'!$S$5</f>
        <v>0</v>
      </c>
      <c r="H61" s="20">
        <f>'Life plan1'!H61*'Policy Input'!$R$5+'TPD plan1'!H61*'Policy Input'!$S$5</f>
        <v>0</v>
      </c>
      <c r="I61" s="20">
        <f>'Life plan1'!I61*'Policy Input'!$R$5+'TPD plan1'!I61*'Policy Input'!$S$5</f>
        <v>0</v>
      </c>
      <c r="J61" s="20">
        <f>'Life plan1'!J61*'Policy Input'!$R$5+'TPD plan1'!J61*'Policy Input'!$S$5</f>
        <v>0</v>
      </c>
      <c r="K61" s="20">
        <f>'Life plan1'!K61*'Policy Input'!$R$5+'TPD plan1'!K61*'Policy Input'!$S$5</f>
        <v>0</v>
      </c>
      <c r="L61" s="20">
        <f>'Life plan1'!L61*'Policy Input'!$R$5+'TPD plan1'!L61*'Policy Input'!$S$5</f>
        <v>0</v>
      </c>
      <c r="M61" s="20">
        <f>'Life plan1'!M61*'Policy Input'!$R$5+'TPD plan1'!M61*'Policy Input'!$S$5</f>
        <v>0</v>
      </c>
      <c r="N61" s="20">
        <f>'Life plan1'!N61*'Policy Input'!$R$5+'TPD plan1'!N61*'Policy Input'!$S$5</f>
        <v>0</v>
      </c>
      <c r="O61" s="20">
        <f>'Life plan1'!O61*'Policy Input'!$R$5+'TPD plan1'!O61*'Policy Input'!$S$5</f>
        <v>0</v>
      </c>
      <c r="P61" s="20">
        <f>'Life plan1'!P61*'Policy Input'!$R$5+'TPD plan1'!P61*'Policy Input'!$S$5</f>
        <v>0</v>
      </c>
      <c r="Q61" s="20">
        <f>'Life plan1'!Q61*'Policy Input'!$R$5+'TPD plan1'!Q61*'Policy Input'!$S$5</f>
        <v>0</v>
      </c>
      <c r="R61" s="20">
        <f>'Life plan1'!R61*'Policy Input'!$R$5+'TPD plan1'!R61*'Policy Input'!$S$5</f>
        <v>0</v>
      </c>
      <c r="S61" s="20">
        <f>'Life plan1'!S61*'Policy Input'!$R$5+'TPD plan1'!S61*'Policy Input'!$S$5</f>
        <v>0</v>
      </c>
      <c r="T61" s="20">
        <f>'Life plan1'!T61*'Policy Input'!$R$5+'TPD plan1'!T61*'Policy Input'!$S$5</f>
        <v>0</v>
      </c>
      <c r="U61" s="20">
        <f>'Life plan1'!U61*'Policy Input'!$R$5+'TPD plan1'!U61*'Policy Input'!$S$5</f>
        <v>0</v>
      </c>
      <c r="V61" s="20">
        <f>'Life plan1'!V61*'Policy Input'!$R$5+'TPD plan1'!V61*'Policy Input'!$S$5</f>
        <v>0</v>
      </c>
      <c r="W61" s="20">
        <f>'Life plan1'!W61*'Policy Input'!$R$5+'TPD plan1'!W61*'Policy Input'!$S$5</f>
        <v>0</v>
      </c>
      <c r="X61" s="20">
        <f>'Life plan1'!X61*'Policy Input'!$R$5+'TPD plan1'!X61*'Policy Input'!$S$5</f>
        <v>0</v>
      </c>
      <c r="Y61" s="20">
        <f>'Life plan1'!Y61*'Policy Input'!$R$5+'TPD plan1'!Y61*'Policy Input'!$S$5</f>
        <v>0</v>
      </c>
      <c r="Z61" s="20">
        <f>'Life plan1'!Z61*'Policy Input'!$R$5+'TPD plan1'!Z61*'Policy Input'!$S$5</f>
        <v>0</v>
      </c>
      <c r="AA61" s="20">
        <f>'Life plan1'!AA61*'Policy Input'!$R$5+'TPD plan1'!AA61*'Policy Input'!$S$5</f>
        <v>0</v>
      </c>
      <c r="AB61" s="20">
        <f>'Life plan1'!AB61*'Policy Input'!$R$5+'TPD plan1'!AB61*'Policy Input'!$S$5</f>
        <v>0</v>
      </c>
      <c r="AC61" s="20">
        <f>'Life plan1'!AC61*'Policy Input'!$R$5+'TPD plan1'!AC61*'Policy Input'!$S$5</f>
        <v>0</v>
      </c>
      <c r="AD61" s="20">
        <f>'Life plan1'!AD61*'Policy Input'!$R$5+'TPD plan1'!AD61*'Policy Input'!$S$5</f>
        <v>0</v>
      </c>
      <c r="AE61" s="20">
        <f>'Life plan1'!AE61*'Policy Input'!$R$5+'TPD plan1'!AE61*'Policy Input'!$S$5</f>
        <v>0</v>
      </c>
    </row>
    <row r="62" spans="1:31">
      <c r="A62" s="19">
        <v>74</v>
      </c>
      <c r="B62" s="20">
        <f>'Life plan1'!B62*'Policy Input'!$R$5+'TPD plan1'!B62*'Policy Input'!$S$5</f>
        <v>0</v>
      </c>
      <c r="C62" s="20">
        <f>'Life plan1'!C62*'Policy Input'!$R$5+'TPD plan1'!C62*'Policy Input'!$S$5</f>
        <v>0</v>
      </c>
      <c r="D62" s="20">
        <f>'Life plan1'!D62*'Policy Input'!$R$5+'TPD plan1'!D62*'Policy Input'!$S$5</f>
        <v>0</v>
      </c>
      <c r="E62" s="20">
        <f>'Life plan1'!E62*'Policy Input'!$R$5+'TPD plan1'!E62*'Policy Input'!$S$5</f>
        <v>0</v>
      </c>
      <c r="F62" s="20">
        <f>'Life plan1'!F62*'Policy Input'!$R$5+'TPD plan1'!F62*'Policy Input'!$S$5</f>
        <v>0</v>
      </c>
      <c r="G62" s="20">
        <f>'Life plan1'!G62*'Policy Input'!$R$5+'TPD plan1'!G62*'Policy Input'!$S$5</f>
        <v>0</v>
      </c>
      <c r="H62" s="20">
        <f>'Life plan1'!H62*'Policy Input'!$R$5+'TPD plan1'!H62*'Policy Input'!$S$5</f>
        <v>0</v>
      </c>
      <c r="I62" s="20">
        <f>'Life plan1'!I62*'Policy Input'!$R$5+'TPD plan1'!I62*'Policy Input'!$S$5</f>
        <v>0</v>
      </c>
      <c r="J62" s="20">
        <f>'Life plan1'!J62*'Policy Input'!$R$5+'TPD plan1'!J62*'Policy Input'!$S$5</f>
        <v>0</v>
      </c>
      <c r="K62" s="20">
        <f>'Life plan1'!K62*'Policy Input'!$R$5+'TPD plan1'!K62*'Policy Input'!$S$5</f>
        <v>0</v>
      </c>
      <c r="L62" s="20">
        <f>'Life plan1'!L62*'Policy Input'!$R$5+'TPD plan1'!L62*'Policy Input'!$S$5</f>
        <v>0</v>
      </c>
      <c r="M62" s="20">
        <f>'Life plan1'!M62*'Policy Input'!$R$5+'TPD plan1'!M62*'Policy Input'!$S$5</f>
        <v>0</v>
      </c>
      <c r="N62" s="20">
        <f>'Life plan1'!N62*'Policy Input'!$R$5+'TPD plan1'!N62*'Policy Input'!$S$5</f>
        <v>0</v>
      </c>
      <c r="O62" s="20">
        <f>'Life plan1'!O62*'Policy Input'!$R$5+'TPD plan1'!O62*'Policy Input'!$S$5</f>
        <v>0</v>
      </c>
      <c r="P62" s="20">
        <f>'Life plan1'!P62*'Policy Input'!$R$5+'TPD plan1'!P62*'Policy Input'!$S$5</f>
        <v>0</v>
      </c>
      <c r="Q62" s="20">
        <f>'Life plan1'!Q62*'Policy Input'!$R$5+'TPD plan1'!Q62*'Policy Input'!$S$5</f>
        <v>0</v>
      </c>
      <c r="R62" s="20">
        <f>'Life plan1'!R62*'Policy Input'!$R$5+'TPD plan1'!R62*'Policy Input'!$S$5</f>
        <v>0</v>
      </c>
      <c r="S62" s="20">
        <f>'Life plan1'!S62*'Policy Input'!$R$5+'TPD plan1'!S62*'Policy Input'!$S$5</f>
        <v>0</v>
      </c>
      <c r="T62" s="20">
        <f>'Life plan1'!T62*'Policy Input'!$R$5+'TPD plan1'!T62*'Policy Input'!$S$5</f>
        <v>0</v>
      </c>
      <c r="U62" s="20">
        <f>'Life plan1'!U62*'Policy Input'!$R$5+'TPD plan1'!U62*'Policy Input'!$S$5</f>
        <v>0</v>
      </c>
      <c r="V62" s="20">
        <f>'Life plan1'!V62*'Policy Input'!$R$5+'TPD plan1'!V62*'Policy Input'!$S$5</f>
        <v>0</v>
      </c>
      <c r="W62" s="20">
        <f>'Life plan1'!W62*'Policy Input'!$R$5+'TPD plan1'!W62*'Policy Input'!$S$5</f>
        <v>0</v>
      </c>
      <c r="X62" s="20">
        <f>'Life plan1'!X62*'Policy Input'!$R$5+'TPD plan1'!X62*'Policy Input'!$S$5</f>
        <v>0</v>
      </c>
      <c r="Y62" s="20">
        <f>'Life plan1'!Y62*'Policy Input'!$R$5+'TPD plan1'!Y62*'Policy Input'!$S$5</f>
        <v>0</v>
      </c>
      <c r="Z62" s="20">
        <f>'Life plan1'!Z62*'Policy Input'!$R$5+'TPD plan1'!Z62*'Policy Input'!$S$5</f>
        <v>0</v>
      </c>
      <c r="AA62" s="20">
        <f>'Life plan1'!AA62*'Policy Input'!$R$5+'TPD plan1'!AA62*'Policy Input'!$S$5</f>
        <v>0</v>
      </c>
      <c r="AB62" s="20">
        <f>'Life plan1'!AB62*'Policy Input'!$R$5+'TPD plan1'!AB62*'Policy Input'!$S$5</f>
        <v>0</v>
      </c>
      <c r="AC62" s="20">
        <f>'Life plan1'!AC62*'Policy Input'!$R$5+'TPD plan1'!AC62*'Policy Input'!$S$5</f>
        <v>0</v>
      </c>
      <c r="AD62" s="20">
        <f>'Life plan1'!AD62*'Policy Input'!$R$5+'TPD plan1'!AD62*'Policy Input'!$S$5</f>
        <v>0</v>
      </c>
      <c r="AE62" s="20">
        <f>'Life plan1'!AE62*'Policy Input'!$R$5+'TPD plan1'!AE62*'Policy Input'!$S$5</f>
        <v>0</v>
      </c>
    </row>
    <row r="63" spans="1:31">
      <c r="A63" s="21">
        <v>75</v>
      </c>
      <c r="B63" s="22">
        <f>'Life plan1'!B63*'Policy Input'!$R$5+'TPD plan1'!B63*'Policy Input'!$S$5</f>
        <v>0</v>
      </c>
      <c r="C63" s="22">
        <f>'Life plan1'!C63*'Policy Input'!$R$5+'TPD plan1'!C63*'Policy Input'!$S$5</f>
        <v>0</v>
      </c>
      <c r="D63" s="22">
        <f>'Life plan1'!D63*'Policy Input'!$R$5+'TPD plan1'!D63*'Policy Input'!$S$5</f>
        <v>0</v>
      </c>
      <c r="E63" s="22">
        <f>'Life plan1'!E63*'Policy Input'!$R$5+'TPD plan1'!E63*'Policy Input'!$S$5</f>
        <v>0</v>
      </c>
      <c r="F63" s="22">
        <f>'Life plan1'!F63*'Policy Input'!$R$5+'TPD plan1'!F63*'Policy Input'!$S$5</f>
        <v>0</v>
      </c>
      <c r="G63" s="22">
        <f>'Life plan1'!G63*'Policy Input'!$R$5+'TPD plan1'!G63*'Policy Input'!$S$5</f>
        <v>0</v>
      </c>
      <c r="H63" s="22">
        <f>'Life plan1'!H63*'Policy Input'!$R$5+'TPD plan1'!H63*'Policy Input'!$S$5</f>
        <v>0</v>
      </c>
      <c r="I63" s="22">
        <f>'Life plan1'!I63*'Policy Input'!$R$5+'TPD plan1'!I63*'Policy Input'!$S$5</f>
        <v>0</v>
      </c>
      <c r="J63" s="22">
        <f>'Life plan1'!J63*'Policy Input'!$R$5+'TPD plan1'!J63*'Policy Input'!$S$5</f>
        <v>0</v>
      </c>
      <c r="K63" s="22">
        <f>'Life plan1'!K63*'Policy Input'!$R$5+'TPD plan1'!K63*'Policy Input'!$S$5</f>
        <v>0</v>
      </c>
      <c r="L63" s="22">
        <f>'Life plan1'!L63*'Policy Input'!$R$5+'TPD plan1'!L63*'Policy Input'!$S$5</f>
        <v>0</v>
      </c>
      <c r="M63" s="22">
        <f>'Life plan1'!M63*'Policy Input'!$R$5+'TPD plan1'!M63*'Policy Input'!$S$5</f>
        <v>0</v>
      </c>
      <c r="N63" s="22">
        <f>'Life plan1'!N63*'Policy Input'!$R$5+'TPD plan1'!N63*'Policy Input'!$S$5</f>
        <v>0</v>
      </c>
      <c r="O63" s="22">
        <f>'Life plan1'!O63*'Policy Input'!$R$5+'TPD plan1'!O63*'Policy Input'!$S$5</f>
        <v>0</v>
      </c>
      <c r="P63" s="22">
        <f>'Life plan1'!P63*'Policy Input'!$R$5+'TPD plan1'!P63*'Policy Input'!$S$5</f>
        <v>0</v>
      </c>
      <c r="Q63" s="22">
        <f>'Life plan1'!Q63*'Policy Input'!$R$5+'TPD plan1'!Q63*'Policy Input'!$S$5</f>
        <v>0</v>
      </c>
      <c r="R63" s="22">
        <f>'Life plan1'!R63*'Policy Input'!$R$5+'TPD plan1'!R63*'Policy Input'!$S$5</f>
        <v>0</v>
      </c>
      <c r="S63" s="22">
        <f>'Life plan1'!S63*'Policy Input'!$R$5+'TPD plan1'!S63*'Policy Input'!$S$5</f>
        <v>0</v>
      </c>
      <c r="T63" s="22">
        <f>'Life plan1'!T63*'Policy Input'!$R$5+'TPD plan1'!T63*'Policy Input'!$S$5</f>
        <v>0</v>
      </c>
      <c r="U63" s="22">
        <f>'Life plan1'!U63*'Policy Input'!$R$5+'TPD plan1'!U63*'Policy Input'!$S$5</f>
        <v>0</v>
      </c>
      <c r="V63" s="22">
        <f>'Life plan1'!V63*'Policy Input'!$R$5+'TPD plan1'!V63*'Policy Input'!$S$5</f>
        <v>0</v>
      </c>
      <c r="W63" s="22">
        <f>'Life plan1'!W63*'Policy Input'!$R$5+'TPD plan1'!W63*'Policy Input'!$S$5</f>
        <v>0</v>
      </c>
      <c r="X63" s="22">
        <f>'Life plan1'!X63*'Policy Input'!$R$5+'TPD plan1'!X63*'Policy Input'!$S$5</f>
        <v>0</v>
      </c>
      <c r="Y63" s="22">
        <f>'Life plan1'!Y63*'Policy Input'!$R$5+'TPD plan1'!Y63*'Policy Input'!$S$5</f>
        <v>0</v>
      </c>
      <c r="Z63" s="22">
        <f>'Life plan1'!Z63*'Policy Input'!$R$5+'TPD plan1'!Z63*'Policy Input'!$S$5</f>
        <v>0</v>
      </c>
      <c r="AA63" s="22">
        <f>'Life plan1'!AA63*'Policy Input'!$R$5+'TPD plan1'!AA63*'Policy Input'!$S$5</f>
        <v>0</v>
      </c>
      <c r="AB63" s="22">
        <f>'Life plan1'!AB63*'Policy Input'!$R$5+'TPD plan1'!AB63*'Policy Input'!$S$5</f>
        <v>0</v>
      </c>
      <c r="AC63" s="22">
        <f>'Life plan1'!AC63*'Policy Input'!$R$5+'TPD plan1'!AC63*'Policy Input'!$S$5</f>
        <v>0</v>
      </c>
      <c r="AD63" s="22">
        <f>'Life plan1'!AD63*'Policy Input'!$R$5+'TPD plan1'!AD63*'Policy Input'!$S$5</f>
        <v>0</v>
      </c>
      <c r="AE63" s="22">
        <f>'Life plan1'!AE63*'Policy Input'!$R$5+'TPD plan1'!AE63*'Policy Input'!$S$5</f>
        <v>0</v>
      </c>
    </row>
    <row r="64" spans="1:3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1:31" ht="29.25">
      <c r="A65" s="26" t="s">
        <v>14</v>
      </c>
      <c r="B65" s="23"/>
      <c r="C65" s="25"/>
      <c r="D65" s="25"/>
      <c r="E65" s="25"/>
      <c r="F65" s="25"/>
      <c r="G65" s="23"/>
      <c r="H65" s="24"/>
      <c r="I65" s="24"/>
      <c r="J65" s="24"/>
      <c r="K65" s="24"/>
      <c r="L65" s="24"/>
      <c r="M65" s="24"/>
      <c r="N65" s="24"/>
      <c r="O65" s="25"/>
      <c r="P65" s="25"/>
      <c r="Q65" s="25"/>
      <c r="R65" s="25"/>
      <c r="S65" s="25"/>
      <c r="T65" s="25"/>
      <c r="U65" s="25"/>
      <c r="V65" s="23"/>
      <c r="W65" s="24"/>
      <c r="X65" s="24"/>
      <c r="Y65" s="24"/>
      <c r="Z65" s="24"/>
      <c r="AA65" s="25"/>
      <c r="AB65" s="23"/>
      <c r="AC65" s="23"/>
      <c r="AD65" s="23"/>
      <c r="AE65" s="23"/>
    </row>
    <row r="66" spans="1:31" ht="29.25">
      <c r="A66" s="26" t="s">
        <v>57</v>
      </c>
      <c r="B66" s="4"/>
      <c r="C66" s="6"/>
      <c r="D66" s="4"/>
      <c r="E66" s="6"/>
      <c r="F66" s="6"/>
      <c r="G66" s="6"/>
      <c r="H66" s="6"/>
      <c r="I66" s="6"/>
      <c r="J66" s="6"/>
      <c r="K66" s="6"/>
      <c r="L66" s="6"/>
      <c r="M66" s="5"/>
      <c r="N66" s="5"/>
      <c r="O66" s="5"/>
      <c r="P66" s="5"/>
      <c r="Q66" s="6"/>
      <c r="R66" s="6"/>
      <c r="S66" s="4"/>
      <c r="T66" s="6"/>
      <c r="U66" s="6"/>
      <c r="V66" s="6"/>
      <c r="W66" s="6"/>
      <c r="X66" s="6"/>
      <c r="Y66" s="6"/>
      <c r="Z66" s="6"/>
      <c r="AA66" s="7"/>
      <c r="AB66" s="8"/>
      <c r="AC66" s="8"/>
      <c r="AD66" s="8"/>
      <c r="AE66" s="8"/>
    </row>
    <row r="67" spans="1:31">
      <c r="A67" s="9"/>
      <c r="B67" s="9"/>
      <c r="C67" s="9"/>
      <c r="D67" s="9"/>
      <c r="E67" s="9"/>
      <c r="F67" s="9"/>
      <c r="G67" s="9"/>
      <c r="H67" s="10"/>
      <c r="I67" s="11"/>
      <c r="J67" s="9"/>
      <c r="K67" s="10"/>
      <c r="L67" s="10"/>
      <c r="M67" s="12"/>
      <c r="N67" s="9"/>
      <c r="O67" s="9"/>
      <c r="P67" s="9"/>
      <c r="Q67" s="10"/>
      <c r="R67" s="1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pans="1:31" ht="15.75">
      <c r="A68" s="27" t="s">
        <v>13</v>
      </c>
      <c r="B68" s="14">
        <v>1</v>
      </c>
      <c r="C68" s="14">
        <v>2</v>
      </c>
      <c r="D68" s="14">
        <v>3</v>
      </c>
      <c r="E68" s="14">
        <v>4</v>
      </c>
      <c r="F68" s="14">
        <v>5</v>
      </c>
      <c r="G68" s="14">
        <v>6</v>
      </c>
      <c r="H68" s="14">
        <v>7</v>
      </c>
      <c r="I68" s="14">
        <v>8</v>
      </c>
      <c r="J68" s="14">
        <v>9</v>
      </c>
      <c r="K68" s="14">
        <v>10</v>
      </c>
      <c r="L68" s="14">
        <v>11</v>
      </c>
      <c r="M68" s="14">
        <v>12</v>
      </c>
      <c r="N68" s="14">
        <v>13</v>
      </c>
      <c r="O68" s="14">
        <v>14</v>
      </c>
      <c r="P68" s="14">
        <v>15</v>
      </c>
      <c r="Q68" s="14">
        <v>16</v>
      </c>
      <c r="R68" s="14">
        <v>17</v>
      </c>
      <c r="S68" s="14">
        <v>18</v>
      </c>
      <c r="T68" s="14">
        <v>19</v>
      </c>
      <c r="U68" s="14">
        <v>20</v>
      </c>
      <c r="V68" s="14">
        <v>21</v>
      </c>
      <c r="W68" s="14">
        <v>22</v>
      </c>
      <c r="X68" s="14">
        <v>23</v>
      </c>
      <c r="Y68" s="14">
        <v>24</v>
      </c>
      <c r="Z68" s="14">
        <v>25</v>
      </c>
      <c r="AA68" s="14">
        <v>26</v>
      </c>
      <c r="AB68" s="14">
        <v>27</v>
      </c>
      <c r="AC68" s="14">
        <v>28</v>
      </c>
      <c r="AD68" s="14">
        <v>29</v>
      </c>
      <c r="AE68" s="14">
        <v>30</v>
      </c>
    </row>
    <row r="69" spans="1:31">
      <c r="A69" s="15" t="s">
        <v>11</v>
      </c>
      <c r="B69" s="15" t="str">
        <f>"Term "&amp;B68</f>
        <v>Term 1</v>
      </c>
      <c r="C69" s="15" t="str">
        <f t="shared" ref="C69" si="1">"Term "&amp;C68</f>
        <v>Term 2</v>
      </c>
      <c r="D69" s="15" t="str">
        <f t="shared" ref="D69" si="2">"Term "&amp;D68</f>
        <v>Term 3</v>
      </c>
      <c r="E69" s="15" t="str">
        <f t="shared" ref="E69" si="3">"Term "&amp;E68</f>
        <v>Term 4</v>
      </c>
      <c r="F69" s="16" t="str">
        <f t="shared" ref="F69" si="4">"Term "&amp;F68</f>
        <v>Term 5</v>
      </c>
      <c r="G69" s="16" t="str">
        <f t="shared" ref="G69" si="5">"Term "&amp;G68</f>
        <v>Term 6</v>
      </c>
      <c r="H69" s="16" t="str">
        <f t="shared" ref="H69" si="6">"Term "&amp;H68</f>
        <v>Term 7</v>
      </c>
      <c r="I69" s="16" t="str">
        <f t="shared" ref="I69" si="7">"Term "&amp;I68</f>
        <v>Term 8</v>
      </c>
      <c r="J69" s="16" t="str">
        <f t="shared" ref="J69" si="8">"Term "&amp;J68</f>
        <v>Term 9</v>
      </c>
      <c r="K69" s="16" t="str">
        <f t="shared" ref="K69" si="9">"Term "&amp;K68</f>
        <v>Term 10</v>
      </c>
      <c r="L69" s="16" t="str">
        <f t="shared" ref="L69" si="10">"Term "&amp;L68</f>
        <v>Term 11</v>
      </c>
      <c r="M69" s="16" t="str">
        <f t="shared" ref="M69" si="11">"Term "&amp;M68</f>
        <v>Term 12</v>
      </c>
      <c r="N69" s="16" t="str">
        <f t="shared" ref="N69" si="12">"Term "&amp;N68</f>
        <v>Term 13</v>
      </c>
      <c r="O69" s="16" t="str">
        <f t="shared" ref="O69" si="13">"Term "&amp;O68</f>
        <v>Term 14</v>
      </c>
      <c r="P69" s="16" t="str">
        <f t="shared" ref="P69" si="14">"Term "&amp;P68</f>
        <v>Term 15</v>
      </c>
      <c r="Q69" s="16" t="str">
        <f t="shared" ref="Q69" si="15">"Term "&amp;Q68</f>
        <v>Term 16</v>
      </c>
      <c r="R69" s="16" t="str">
        <f t="shared" ref="R69" si="16">"Term "&amp;R68</f>
        <v>Term 17</v>
      </c>
      <c r="S69" s="16" t="str">
        <f t="shared" ref="S69" si="17">"Term "&amp;S68</f>
        <v>Term 18</v>
      </c>
      <c r="T69" s="16" t="str">
        <f t="shared" ref="T69" si="18">"Term "&amp;T68</f>
        <v>Term 19</v>
      </c>
      <c r="U69" s="16" t="str">
        <f t="shared" ref="U69" si="19">"Term "&amp;U68</f>
        <v>Term 20</v>
      </c>
      <c r="V69" s="16" t="str">
        <f t="shared" ref="V69" si="20">"Term "&amp;V68</f>
        <v>Term 21</v>
      </c>
      <c r="W69" s="16" t="str">
        <f t="shared" ref="W69" si="21">"Term "&amp;W68</f>
        <v>Term 22</v>
      </c>
      <c r="X69" s="16" t="str">
        <f t="shared" ref="X69" si="22">"Term "&amp;X68</f>
        <v>Term 23</v>
      </c>
      <c r="Y69" s="16" t="str">
        <f t="shared" ref="Y69" si="23">"Term "&amp;Y68</f>
        <v>Term 24</v>
      </c>
      <c r="Z69" s="16" t="str">
        <f t="shared" ref="Z69" si="24">"Term "&amp;Z68</f>
        <v>Term 25</v>
      </c>
      <c r="AA69" s="16" t="str">
        <f t="shared" ref="AA69" si="25">"Term "&amp;AA68</f>
        <v>Term 26</v>
      </c>
      <c r="AB69" s="16" t="str">
        <f t="shared" ref="AB69" si="26">"Term "&amp;AB68</f>
        <v>Term 27</v>
      </c>
      <c r="AC69" s="16" t="str">
        <f t="shared" ref="AC69" si="27">"Term "&amp;AC68</f>
        <v>Term 28</v>
      </c>
      <c r="AD69" s="16" t="str">
        <f t="shared" ref="AD69" si="28">"Term "&amp;AD68</f>
        <v>Term 29</v>
      </c>
      <c r="AE69" s="16" t="str">
        <f t="shared" ref="AE69" si="29">"Term "&amp;AE68</f>
        <v>Term 30</v>
      </c>
    </row>
    <row r="70" spans="1:31">
      <c r="A70" s="17">
        <v>18</v>
      </c>
      <c r="B70" s="18">
        <f>'Life plan1'!B70*'Policy Input'!$R$5+'TPD plan1'!B70*'Policy Input'!$S$5</f>
        <v>0.52</v>
      </c>
      <c r="C70" s="18">
        <f>'Life plan1'!C70*'Policy Input'!$R$5+'TPD plan1'!C70*'Policy Input'!$S$5</f>
        <v>1.02</v>
      </c>
      <c r="D70" s="18">
        <f>'Life plan1'!D70*'Policy Input'!$R$5+'TPD plan1'!D70*'Policy Input'!$S$5</f>
        <v>1.55</v>
      </c>
      <c r="E70" s="18">
        <f>'Life plan1'!E70*'Policy Input'!$R$5+'TPD plan1'!E70*'Policy Input'!$S$5</f>
        <v>1.6099999999999999</v>
      </c>
      <c r="F70" s="18">
        <f>'Life plan1'!F70*'Policy Input'!$R$5+'TPD plan1'!F70*'Policy Input'!$S$5</f>
        <v>2.04</v>
      </c>
      <c r="G70" s="18">
        <f>'Life plan1'!G70*'Policy Input'!$R$5+'TPD plan1'!G70*'Policy Input'!$S$5</f>
        <v>2.4899999999999998</v>
      </c>
      <c r="H70" s="18">
        <f>'Life plan1'!H70*'Policy Input'!$R$5+'TPD plan1'!H70*'Policy Input'!$S$5</f>
        <v>2.74</v>
      </c>
      <c r="I70" s="18">
        <f>'Life plan1'!I70*'Policy Input'!$R$5+'TPD plan1'!I70*'Policy Input'!$S$5</f>
        <v>3.19</v>
      </c>
      <c r="J70" s="18">
        <f>'Life plan1'!J70*'Policy Input'!$R$5+'TPD plan1'!J70*'Policy Input'!$S$5</f>
        <v>3.6399999999999997</v>
      </c>
      <c r="K70" s="18">
        <f>'Life plan1'!K70*'Policy Input'!$R$5+'TPD plan1'!K70*'Policy Input'!$S$5</f>
        <v>4.1099999999999994</v>
      </c>
      <c r="L70" s="18">
        <f>'Life plan1'!L70*'Policy Input'!$R$5+'TPD plan1'!L70*'Policy Input'!$S$5</f>
        <v>4.58</v>
      </c>
      <c r="M70" s="18">
        <f>'Life plan1'!M70*'Policy Input'!$R$5+'TPD plan1'!M70*'Policy Input'!$S$5</f>
        <v>5.07</v>
      </c>
      <c r="N70" s="18">
        <f>'Life plan1'!N70*'Policy Input'!$R$5+'TPD plan1'!N70*'Policy Input'!$S$5</f>
        <v>5.5699999999999994</v>
      </c>
      <c r="O70" s="18">
        <f>'Life plan1'!O70*'Policy Input'!$R$5+'TPD plan1'!O70*'Policy Input'!$S$5</f>
        <v>6.08</v>
      </c>
      <c r="P70" s="18">
        <f>'Life plan1'!P70*'Policy Input'!$R$5+'TPD plan1'!P70*'Policy Input'!$S$5</f>
        <v>6.61</v>
      </c>
      <c r="Q70" s="18">
        <f>'Life plan1'!Q70*'Policy Input'!$R$5+'TPD plan1'!Q70*'Policy Input'!$S$5</f>
        <v>7.1499999999999995</v>
      </c>
      <c r="R70" s="18">
        <f>'Life plan1'!R70*'Policy Input'!$R$5+'TPD plan1'!R70*'Policy Input'!$S$5</f>
        <v>7.7</v>
      </c>
      <c r="S70" s="18">
        <f>'Life plan1'!S70*'Policy Input'!$R$5+'TPD plan1'!S70*'Policy Input'!$S$5</f>
        <v>8.26</v>
      </c>
      <c r="T70" s="18">
        <f>'Life plan1'!T70*'Policy Input'!$R$5+'TPD plan1'!T70*'Policy Input'!$S$5</f>
        <v>8.85</v>
      </c>
      <c r="U70" s="18">
        <f>'Life plan1'!U70*'Policy Input'!$R$5+'TPD plan1'!U70*'Policy Input'!$S$5</f>
        <v>9.4500000000000011</v>
      </c>
      <c r="V70" s="18">
        <f>'Life plan1'!V70*'Policy Input'!$R$5+'TPD plan1'!V70*'Policy Input'!$S$5</f>
        <v>10.08</v>
      </c>
      <c r="W70" s="18">
        <f>'Life plan1'!W70*'Policy Input'!$R$5+'TPD plan1'!W70*'Policy Input'!$S$5</f>
        <v>10.73</v>
      </c>
      <c r="X70" s="18">
        <f>'Life plan1'!X70*'Policy Input'!$R$5+'TPD plan1'!X70*'Policy Input'!$S$5</f>
        <v>11.41</v>
      </c>
      <c r="Y70" s="18">
        <f>'Life plan1'!Y70*'Policy Input'!$R$5+'TPD plan1'!Y70*'Policy Input'!$S$5</f>
        <v>12.120000000000001</v>
      </c>
      <c r="Z70" s="18">
        <f>'Life plan1'!Z70*'Policy Input'!$R$5+'TPD plan1'!Z70*'Policy Input'!$S$5</f>
        <v>12.87</v>
      </c>
      <c r="AA70" s="18">
        <f>'Life plan1'!AA70*'Policy Input'!$R$5+'TPD plan1'!AA70*'Policy Input'!$S$5</f>
        <v>0</v>
      </c>
      <c r="AB70" s="18">
        <f>'Life plan1'!AB70*'Policy Input'!$R$5+'TPD plan1'!AB70*'Policy Input'!$S$5</f>
        <v>0</v>
      </c>
      <c r="AC70" s="18">
        <f>'Life plan1'!AC70*'Policy Input'!$R$5+'TPD plan1'!AC70*'Policy Input'!$S$5</f>
        <v>0</v>
      </c>
      <c r="AD70" s="18">
        <f>'Life plan1'!AD70*'Policy Input'!$R$5+'TPD plan1'!AD70*'Policy Input'!$S$5</f>
        <v>0</v>
      </c>
      <c r="AE70" s="18">
        <f>'Life plan1'!AE70*'Policy Input'!$R$5+'TPD plan1'!AE70*'Policy Input'!$S$5</f>
        <v>0</v>
      </c>
    </row>
    <row r="71" spans="1:31">
      <c r="A71" s="19">
        <v>19</v>
      </c>
      <c r="B71" s="20">
        <f>'Life plan1'!B71*'Policy Input'!$R$5+'TPD plan1'!B71*'Policy Input'!$S$5</f>
        <v>0.54</v>
      </c>
      <c r="C71" s="20">
        <f>'Life plan1'!C71*'Policy Input'!$R$5+'TPD plan1'!C71*'Policy Input'!$S$5</f>
        <v>1.06</v>
      </c>
      <c r="D71" s="20">
        <f>'Life plan1'!D71*'Policy Input'!$R$5+'TPD plan1'!D71*'Policy Input'!$S$5</f>
        <v>1.5999999999999999</v>
      </c>
      <c r="E71" s="20">
        <f>'Life plan1'!E71*'Policy Input'!$R$5+'TPD plan1'!E71*'Policy Input'!$S$5</f>
        <v>1.66</v>
      </c>
      <c r="F71" s="20">
        <f>'Life plan1'!F71*'Policy Input'!$R$5+'TPD plan1'!F71*'Policy Input'!$S$5</f>
        <v>2.1100000000000003</v>
      </c>
      <c r="G71" s="20">
        <f>'Life plan1'!G71*'Policy Input'!$R$5+'TPD plan1'!G71*'Policy Input'!$S$5</f>
        <v>2.5700000000000003</v>
      </c>
      <c r="H71" s="20">
        <f>'Life plan1'!H71*'Policy Input'!$R$5+'TPD plan1'!H71*'Policy Input'!$S$5</f>
        <v>2.83</v>
      </c>
      <c r="I71" s="20">
        <f>'Life plan1'!I71*'Policy Input'!$R$5+'TPD plan1'!I71*'Policy Input'!$S$5</f>
        <v>3.28</v>
      </c>
      <c r="J71" s="20">
        <f>'Life plan1'!J71*'Policy Input'!$R$5+'TPD plan1'!J71*'Policy Input'!$S$5</f>
        <v>3.75</v>
      </c>
      <c r="K71" s="20">
        <f>'Life plan1'!K71*'Policy Input'!$R$5+'TPD plan1'!K71*'Policy Input'!$S$5</f>
        <v>4.2300000000000004</v>
      </c>
      <c r="L71" s="20">
        <f>'Life plan1'!L71*'Policy Input'!$R$5+'TPD plan1'!L71*'Policy Input'!$S$5</f>
        <v>4.72</v>
      </c>
      <c r="M71" s="20">
        <f>'Life plan1'!M71*'Policy Input'!$R$5+'TPD plan1'!M71*'Policy Input'!$S$5</f>
        <v>5.22</v>
      </c>
      <c r="N71" s="20">
        <f>'Life plan1'!N71*'Policy Input'!$R$5+'TPD plan1'!N71*'Policy Input'!$S$5</f>
        <v>5.73</v>
      </c>
      <c r="O71" s="20">
        <f>'Life plan1'!O71*'Policy Input'!$R$5+'TPD plan1'!O71*'Policy Input'!$S$5</f>
        <v>6.2600000000000007</v>
      </c>
      <c r="P71" s="20">
        <f>'Life plan1'!P71*'Policy Input'!$R$5+'TPD plan1'!P71*'Policy Input'!$S$5</f>
        <v>6.79</v>
      </c>
      <c r="Q71" s="20">
        <f>'Life plan1'!Q71*'Policy Input'!$R$5+'TPD plan1'!Q71*'Policy Input'!$S$5</f>
        <v>7.35</v>
      </c>
      <c r="R71" s="20">
        <f>'Life plan1'!R71*'Policy Input'!$R$5+'TPD plan1'!R71*'Policy Input'!$S$5</f>
        <v>7.92</v>
      </c>
      <c r="S71" s="20">
        <f>'Life plan1'!S71*'Policy Input'!$R$5+'TPD plan1'!S71*'Policy Input'!$S$5</f>
        <v>8.51</v>
      </c>
      <c r="T71" s="20">
        <f>'Life plan1'!T71*'Policy Input'!$R$5+'TPD plan1'!T71*'Policy Input'!$S$5</f>
        <v>9.11</v>
      </c>
      <c r="U71" s="20">
        <f>'Life plan1'!U71*'Policy Input'!$R$5+'TPD plan1'!U71*'Policy Input'!$S$5</f>
        <v>9.75</v>
      </c>
      <c r="V71" s="20">
        <f>'Life plan1'!V71*'Policy Input'!$R$5+'TPD plan1'!V71*'Policy Input'!$S$5</f>
        <v>10.4</v>
      </c>
      <c r="W71" s="20">
        <f>'Life plan1'!W71*'Policy Input'!$R$5+'TPD plan1'!W71*'Policy Input'!$S$5</f>
        <v>11.09</v>
      </c>
      <c r="X71" s="20">
        <f>'Life plan1'!X71*'Policy Input'!$R$5+'TPD plan1'!X71*'Policy Input'!$S$5</f>
        <v>11.809999999999999</v>
      </c>
      <c r="Y71" s="20">
        <f>'Life plan1'!Y71*'Policy Input'!$R$5+'TPD plan1'!Y71*'Policy Input'!$S$5</f>
        <v>12.559999999999999</v>
      </c>
      <c r="Z71" s="20">
        <f>'Life plan1'!Z71*'Policy Input'!$R$5+'TPD plan1'!Z71*'Policy Input'!$S$5</f>
        <v>13.36</v>
      </c>
      <c r="AA71" s="20">
        <f>'Life plan1'!AA71*'Policy Input'!$R$5+'TPD plan1'!AA71*'Policy Input'!$S$5</f>
        <v>0</v>
      </c>
      <c r="AB71" s="20">
        <f>'Life plan1'!AB71*'Policy Input'!$R$5+'TPD plan1'!AB71*'Policy Input'!$S$5</f>
        <v>0</v>
      </c>
      <c r="AC71" s="20">
        <f>'Life plan1'!AC71*'Policy Input'!$R$5+'TPD plan1'!AC71*'Policy Input'!$S$5</f>
        <v>0</v>
      </c>
      <c r="AD71" s="20">
        <f>'Life plan1'!AD71*'Policy Input'!$R$5+'TPD plan1'!AD71*'Policy Input'!$S$5</f>
        <v>0</v>
      </c>
      <c r="AE71" s="20">
        <f>'Life plan1'!AE71*'Policy Input'!$R$5+'TPD plan1'!AE71*'Policy Input'!$S$5</f>
        <v>0</v>
      </c>
    </row>
    <row r="72" spans="1:31">
      <c r="A72" s="21">
        <v>20</v>
      </c>
      <c r="B72" s="22">
        <f>'Life plan1'!B72*'Policy Input'!$R$5+'TPD plan1'!B72*'Policy Input'!$S$5</f>
        <v>0.55000000000000004</v>
      </c>
      <c r="C72" s="22">
        <f>'Life plan1'!C72*'Policy Input'!$R$5+'TPD plan1'!C72*'Policy Input'!$S$5</f>
        <v>1.0899999999999999</v>
      </c>
      <c r="D72" s="22">
        <f>'Life plan1'!D72*'Policy Input'!$R$5+'TPD plan1'!D72*'Policy Input'!$S$5</f>
        <v>1.65</v>
      </c>
      <c r="E72" s="22">
        <f>'Life plan1'!E72*'Policy Input'!$R$5+'TPD plan1'!E72*'Policy Input'!$S$5</f>
        <v>1.72</v>
      </c>
      <c r="F72" s="22">
        <f>'Life plan1'!F72*'Policy Input'!$R$5+'TPD plan1'!F72*'Policy Input'!$S$5</f>
        <v>2.1799999999999997</v>
      </c>
      <c r="G72" s="22">
        <f>'Life plan1'!G72*'Policy Input'!$R$5+'TPD plan1'!G72*'Policy Input'!$S$5</f>
        <v>2.65</v>
      </c>
      <c r="H72" s="22">
        <f>'Life plan1'!H72*'Policy Input'!$R$5+'TPD plan1'!H72*'Policy Input'!$S$5</f>
        <v>2.9099999999999997</v>
      </c>
      <c r="I72" s="22">
        <f>'Life plan1'!I72*'Policy Input'!$R$5+'TPD plan1'!I72*'Policy Input'!$S$5</f>
        <v>3.38</v>
      </c>
      <c r="J72" s="22">
        <f>'Life plan1'!J72*'Policy Input'!$R$5+'TPD plan1'!J72*'Policy Input'!$S$5</f>
        <v>3.8600000000000003</v>
      </c>
      <c r="K72" s="22">
        <f>'Life plan1'!K72*'Policy Input'!$R$5+'TPD plan1'!K72*'Policy Input'!$S$5</f>
        <v>4.34</v>
      </c>
      <c r="L72" s="22">
        <f>'Life plan1'!L72*'Policy Input'!$R$5+'TPD plan1'!L72*'Policy Input'!$S$5</f>
        <v>4.84</v>
      </c>
      <c r="M72" s="22">
        <f>'Life plan1'!M72*'Policy Input'!$R$5+'TPD plan1'!M72*'Policy Input'!$S$5</f>
        <v>5.36</v>
      </c>
      <c r="N72" s="22">
        <f>'Life plan1'!N72*'Policy Input'!$R$5+'TPD plan1'!N72*'Policy Input'!$S$5</f>
        <v>5.88</v>
      </c>
      <c r="O72" s="22">
        <f>'Life plan1'!O72*'Policy Input'!$R$5+'TPD plan1'!O72*'Policy Input'!$S$5</f>
        <v>6.42</v>
      </c>
      <c r="P72" s="22">
        <f>'Life plan1'!P72*'Policy Input'!$R$5+'TPD plan1'!P72*'Policy Input'!$S$5</f>
        <v>6.98</v>
      </c>
      <c r="Q72" s="22">
        <f>'Life plan1'!Q72*'Policy Input'!$R$5+'TPD plan1'!Q72*'Policy Input'!$S$5</f>
        <v>7.5500000000000007</v>
      </c>
      <c r="R72" s="22">
        <f>'Life plan1'!R72*'Policy Input'!$R$5+'TPD plan1'!R72*'Policy Input'!$S$5</f>
        <v>8.14</v>
      </c>
      <c r="S72" s="22">
        <f>'Life plan1'!S72*'Policy Input'!$R$5+'TPD plan1'!S72*'Policy Input'!$S$5</f>
        <v>8.76</v>
      </c>
      <c r="T72" s="22">
        <f>'Life plan1'!T72*'Policy Input'!$R$5+'TPD plan1'!T72*'Policy Input'!$S$5</f>
        <v>9.39</v>
      </c>
      <c r="U72" s="22">
        <f>'Life plan1'!U72*'Policy Input'!$R$5+'TPD plan1'!U72*'Policy Input'!$S$5</f>
        <v>10.06</v>
      </c>
      <c r="V72" s="22">
        <f>'Life plan1'!V72*'Policy Input'!$R$5+'TPD plan1'!V72*'Policy Input'!$S$5</f>
        <v>10.75</v>
      </c>
      <c r="W72" s="22">
        <f>'Life plan1'!W72*'Policy Input'!$R$5+'TPD plan1'!W72*'Policy Input'!$S$5</f>
        <v>11.48</v>
      </c>
      <c r="X72" s="22">
        <f>'Life plan1'!X72*'Policy Input'!$R$5+'TPD plan1'!X72*'Policy Input'!$S$5</f>
        <v>12.24</v>
      </c>
      <c r="Y72" s="22">
        <f>'Life plan1'!Y72*'Policy Input'!$R$5+'TPD plan1'!Y72*'Policy Input'!$S$5</f>
        <v>13.049999999999999</v>
      </c>
      <c r="Z72" s="22">
        <f>'Life plan1'!Z72*'Policy Input'!$R$5+'TPD plan1'!Z72*'Policy Input'!$S$5</f>
        <v>13.89</v>
      </c>
      <c r="AA72" s="22">
        <f>'Life plan1'!AA72*'Policy Input'!$R$5+'TPD plan1'!AA72*'Policy Input'!$S$5</f>
        <v>0</v>
      </c>
      <c r="AB72" s="22">
        <f>'Life plan1'!AB72*'Policy Input'!$R$5+'TPD plan1'!AB72*'Policy Input'!$S$5</f>
        <v>0</v>
      </c>
      <c r="AC72" s="22">
        <f>'Life plan1'!AC72*'Policy Input'!$R$5+'TPD plan1'!AC72*'Policy Input'!$S$5</f>
        <v>0</v>
      </c>
      <c r="AD72" s="22">
        <f>'Life plan1'!AD72*'Policy Input'!$R$5+'TPD plan1'!AD72*'Policy Input'!$S$5</f>
        <v>0</v>
      </c>
      <c r="AE72" s="22">
        <f>'Life plan1'!AE72*'Policy Input'!$R$5+'TPD plan1'!AE72*'Policy Input'!$S$5</f>
        <v>0</v>
      </c>
    </row>
    <row r="73" spans="1:31">
      <c r="A73" s="17">
        <v>21</v>
      </c>
      <c r="B73" s="18">
        <f>'Life plan1'!B73*'Policy Input'!$R$5+'TPD plan1'!B73*'Policy Input'!$S$5</f>
        <v>0.57000000000000006</v>
      </c>
      <c r="C73" s="18">
        <f>'Life plan1'!C73*'Policy Input'!$R$5+'TPD plan1'!C73*'Policy Input'!$S$5</f>
        <v>1.1299999999999999</v>
      </c>
      <c r="D73" s="18">
        <f>'Life plan1'!D73*'Policy Input'!$R$5+'TPD plan1'!D73*'Policy Input'!$S$5</f>
        <v>1.7</v>
      </c>
      <c r="E73" s="18">
        <f>'Life plan1'!E73*'Policy Input'!$R$5+'TPD plan1'!E73*'Policy Input'!$S$5</f>
        <v>1.77</v>
      </c>
      <c r="F73" s="18">
        <f>'Life plan1'!F73*'Policy Input'!$R$5+'TPD plan1'!F73*'Policy Input'!$S$5</f>
        <v>2.2399999999999998</v>
      </c>
      <c r="G73" s="18">
        <f>'Life plan1'!G73*'Policy Input'!$R$5+'TPD plan1'!G73*'Policy Input'!$S$5</f>
        <v>2.72</v>
      </c>
      <c r="H73" s="18">
        <f>'Life plan1'!H73*'Policy Input'!$R$5+'TPD plan1'!H73*'Policy Input'!$S$5</f>
        <v>2.99</v>
      </c>
      <c r="I73" s="18">
        <f>'Life plan1'!I73*'Policy Input'!$R$5+'TPD plan1'!I73*'Policy Input'!$S$5</f>
        <v>3.47</v>
      </c>
      <c r="J73" s="18">
        <f>'Life plan1'!J73*'Policy Input'!$R$5+'TPD plan1'!J73*'Policy Input'!$S$5</f>
        <v>3.96</v>
      </c>
      <c r="K73" s="18">
        <f>'Life plan1'!K73*'Policy Input'!$R$5+'TPD plan1'!K73*'Policy Input'!$S$5</f>
        <v>4.46</v>
      </c>
      <c r="L73" s="18">
        <f>'Life plan1'!L73*'Policy Input'!$R$5+'TPD plan1'!L73*'Policy Input'!$S$5</f>
        <v>4.9700000000000006</v>
      </c>
      <c r="M73" s="18">
        <f>'Life plan1'!M73*'Policy Input'!$R$5+'TPD plan1'!M73*'Policy Input'!$S$5</f>
        <v>5.5</v>
      </c>
      <c r="N73" s="18">
        <f>'Life plan1'!N73*'Policy Input'!$R$5+'TPD plan1'!N73*'Policy Input'!$S$5</f>
        <v>6.04</v>
      </c>
      <c r="O73" s="18">
        <f>'Life plan1'!O73*'Policy Input'!$R$5+'TPD plan1'!O73*'Policy Input'!$S$5</f>
        <v>6.6000000000000005</v>
      </c>
      <c r="P73" s="18">
        <f>'Life plan1'!P73*'Policy Input'!$R$5+'TPD plan1'!P73*'Policy Input'!$S$5</f>
        <v>7.17</v>
      </c>
      <c r="Q73" s="18">
        <f>'Life plan1'!Q73*'Policy Input'!$R$5+'TPD plan1'!Q73*'Policy Input'!$S$5</f>
        <v>7.76</v>
      </c>
      <c r="R73" s="18">
        <f>'Life plan1'!R73*'Policy Input'!$R$5+'TPD plan1'!R73*'Policy Input'!$S$5</f>
        <v>8.3800000000000008</v>
      </c>
      <c r="S73" s="18">
        <f>'Life plan1'!S73*'Policy Input'!$R$5+'TPD plan1'!S73*'Policy Input'!$S$5</f>
        <v>9.02</v>
      </c>
      <c r="T73" s="18">
        <f>'Life plan1'!T73*'Policy Input'!$R$5+'TPD plan1'!T73*'Policy Input'!$S$5</f>
        <v>9.69</v>
      </c>
      <c r="U73" s="18">
        <f>'Life plan1'!U73*'Policy Input'!$R$5+'TPD plan1'!U73*'Policy Input'!$S$5</f>
        <v>10.389999999999999</v>
      </c>
      <c r="V73" s="18">
        <f>'Life plan1'!V73*'Policy Input'!$R$5+'TPD plan1'!V73*'Policy Input'!$S$5</f>
        <v>11.129999999999999</v>
      </c>
      <c r="W73" s="18">
        <f>'Life plan1'!W73*'Policy Input'!$R$5+'TPD plan1'!W73*'Policy Input'!$S$5</f>
        <v>11.899999999999999</v>
      </c>
      <c r="X73" s="18">
        <f>'Life plan1'!X73*'Policy Input'!$R$5+'TPD plan1'!X73*'Policy Input'!$S$5</f>
        <v>12.72</v>
      </c>
      <c r="Y73" s="18">
        <f>'Life plan1'!Y73*'Policy Input'!$R$5+'TPD plan1'!Y73*'Policy Input'!$S$5</f>
        <v>13.57</v>
      </c>
      <c r="Z73" s="18">
        <f>'Life plan1'!Z73*'Policy Input'!$R$5+'TPD plan1'!Z73*'Policy Input'!$S$5</f>
        <v>14.48</v>
      </c>
      <c r="AA73" s="18">
        <f>'Life plan1'!AA73*'Policy Input'!$R$5+'TPD plan1'!AA73*'Policy Input'!$S$5</f>
        <v>0</v>
      </c>
      <c r="AB73" s="18">
        <f>'Life plan1'!AB73*'Policy Input'!$R$5+'TPD plan1'!AB73*'Policy Input'!$S$5</f>
        <v>0</v>
      </c>
      <c r="AC73" s="18">
        <f>'Life plan1'!AC73*'Policy Input'!$R$5+'TPD plan1'!AC73*'Policy Input'!$S$5</f>
        <v>0</v>
      </c>
      <c r="AD73" s="18">
        <f>'Life plan1'!AD73*'Policy Input'!$R$5+'TPD plan1'!AD73*'Policy Input'!$S$5</f>
        <v>0</v>
      </c>
      <c r="AE73" s="18">
        <f>'Life plan1'!AE73*'Policy Input'!$R$5+'TPD plan1'!AE73*'Policy Input'!$S$5</f>
        <v>0</v>
      </c>
    </row>
    <row r="74" spans="1:31">
      <c r="A74" s="19">
        <v>22</v>
      </c>
      <c r="B74" s="20">
        <f>'Life plan1'!B74*'Policy Input'!$R$5+'TPD plan1'!B74*'Policy Input'!$S$5</f>
        <v>0.59</v>
      </c>
      <c r="C74" s="20">
        <f>'Life plan1'!C74*'Policy Input'!$R$5+'TPD plan1'!C74*'Policy Input'!$S$5</f>
        <v>1.1599999999999999</v>
      </c>
      <c r="D74" s="20">
        <f>'Life plan1'!D74*'Policy Input'!$R$5+'TPD plan1'!D74*'Policy Input'!$S$5</f>
        <v>1.75</v>
      </c>
      <c r="E74" s="20">
        <f>'Life plan1'!E74*'Policy Input'!$R$5+'TPD plan1'!E74*'Policy Input'!$S$5</f>
        <v>1.82</v>
      </c>
      <c r="F74" s="20">
        <f>'Life plan1'!F74*'Policy Input'!$R$5+'TPD plan1'!F74*'Policy Input'!$S$5</f>
        <v>2.2999999999999998</v>
      </c>
      <c r="G74" s="20">
        <f>'Life plan1'!G74*'Policy Input'!$R$5+'TPD plan1'!G74*'Policy Input'!$S$5</f>
        <v>2.8000000000000003</v>
      </c>
      <c r="H74" s="20">
        <f>'Life plan1'!H74*'Policy Input'!$R$5+'TPD plan1'!H74*'Policy Input'!$S$5</f>
        <v>3.07</v>
      </c>
      <c r="I74" s="20">
        <f>'Life plan1'!I74*'Policy Input'!$R$5+'TPD plan1'!I74*'Policy Input'!$S$5</f>
        <v>3.5599999999999996</v>
      </c>
      <c r="J74" s="20">
        <f>'Life plan1'!J74*'Policy Input'!$R$5+'TPD plan1'!J74*'Policy Input'!$S$5</f>
        <v>4.0599999999999996</v>
      </c>
      <c r="K74" s="20">
        <f>'Life plan1'!K74*'Policy Input'!$R$5+'TPD plan1'!K74*'Policy Input'!$S$5</f>
        <v>4.57</v>
      </c>
      <c r="L74" s="20">
        <f>'Life plan1'!L74*'Policy Input'!$R$5+'TPD plan1'!L74*'Policy Input'!$S$5</f>
        <v>5.09</v>
      </c>
      <c r="M74" s="20">
        <f>'Life plan1'!M74*'Policy Input'!$R$5+'TPD plan1'!M74*'Policy Input'!$S$5</f>
        <v>5.6400000000000006</v>
      </c>
      <c r="N74" s="20">
        <f>'Life plan1'!N74*'Policy Input'!$R$5+'TPD plan1'!N74*'Policy Input'!$S$5</f>
        <v>6.1899999999999995</v>
      </c>
      <c r="O74" s="20">
        <f>'Life plan1'!O74*'Policy Input'!$R$5+'TPD plan1'!O74*'Policy Input'!$S$5</f>
        <v>6.77</v>
      </c>
      <c r="P74" s="20">
        <f>'Life plan1'!P74*'Policy Input'!$R$5+'TPD plan1'!P74*'Policy Input'!$S$5</f>
        <v>7.37</v>
      </c>
      <c r="Q74" s="20">
        <f>'Life plan1'!Q74*'Policy Input'!$R$5+'TPD plan1'!Q74*'Policy Input'!$S$5</f>
        <v>7.99</v>
      </c>
      <c r="R74" s="20">
        <f>'Life plan1'!R74*'Policy Input'!$R$5+'TPD plan1'!R74*'Policy Input'!$S$5</f>
        <v>8.64</v>
      </c>
      <c r="S74" s="20">
        <f>'Life plan1'!S74*'Policy Input'!$R$5+'TPD plan1'!S74*'Policy Input'!$S$5</f>
        <v>9.3099999999999987</v>
      </c>
      <c r="T74" s="20">
        <f>'Life plan1'!T74*'Policy Input'!$R$5+'TPD plan1'!T74*'Policy Input'!$S$5</f>
        <v>10.020000000000001</v>
      </c>
      <c r="U74" s="20">
        <f>'Life plan1'!U74*'Policy Input'!$R$5+'TPD plan1'!U74*'Policy Input'!$S$5</f>
        <v>10.76</v>
      </c>
      <c r="V74" s="20">
        <f>'Life plan1'!V74*'Policy Input'!$R$5+'TPD plan1'!V74*'Policy Input'!$S$5</f>
        <v>11.54</v>
      </c>
      <c r="W74" s="20">
        <f>'Life plan1'!W74*'Policy Input'!$R$5+'TPD plan1'!W74*'Policy Input'!$S$5</f>
        <v>12.37</v>
      </c>
      <c r="X74" s="20">
        <f>'Life plan1'!X74*'Policy Input'!$R$5+'TPD plan1'!X74*'Policy Input'!$S$5</f>
        <v>13.24</v>
      </c>
      <c r="Y74" s="20">
        <f>'Life plan1'!Y74*'Policy Input'!$R$5+'TPD plan1'!Y74*'Policy Input'!$S$5</f>
        <v>14.16</v>
      </c>
      <c r="Z74" s="20">
        <f>'Life plan1'!Z74*'Policy Input'!$R$5+'TPD plan1'!Z74*'Policy Input'!$S$5</f>
        <v>15.129999999999999</v>
      </c>
      <c r="AA74" s="20">
        <f>'Life plan1'!AA74*'Policy Input'!$R$5+'TPD plan1'!AA74*'Policy Input'!$S$5</f>
        <v>0</v>
      </c>
      <c r="AB74" s="20">
        <f>'Life plan1'!AB74*'Policy Input'!$R$5+'TPD plan1'!AB74*'Policy Input'!$S$5</f>
        <v>0</v>
      </c>
      <c r="AC74" s="20">
        <f>'Life plan1'!AC74*'Policy Input'!$R$5+'TPD plan1'!AC74*'Policy Input'!$S$5</f>
        <v>0</v>
      </c>
      <c r="AD74" s="20">
        <f>'Life plan1'!AD74*'Policy Input'!$R$5+'TPD plan1'!AD74*'Policy Input'!$S$5</f>
        <v>0</v>
      </c>
      <c r="AE74" s="20">
        <f>'Life plan1'!AE74*'Policy Input'!$R$5+'TPD plan1'!AE74*'Policy Input'!$S$5</f>
        <v>0</v>
      </c>
    </row>
    <row r="75" spans="1:31">
      <c r="A75" s="19">
        <v>23</v>
      </c>
      <c r="B75" s="20">
        <f>'Life plan1'!B75*'Policy Input'!$R$5+'TPD plan1'!B75*'Policy Input'!$S$5</f>
        <v>0.60000000000000009</v>
      </c>
      <c r="C75" s="20">
        <f>'Life plan1'!C75*'Policy Input'!$R$5+'TPD plan1'!C75*'Policy Input'!$S$5</f>
        <v>1.19</v>
      </c>
      <c r="D75" s="20">
        <f>'Life plan1'!D75*'Policy Input'!$R$5+'TPD plan1'!D75*'Policy Input'!$S$5</f>
        <v>1.8</v>
      </c>
      <c r="E75" s="20">
        <f>'Life plan1'!E75*'Policy Input'!$R$5+'TPD plan1'!E75*'Policy Input'!$S$5</f>
        <v>1.86</v>
      </c>
      <c r="F75" s="20">
        <f>'Life plan1'!F75*'Policy Input'!$R$5+'TPD plan1'!F75*'Policy Input'!$S$5</f>
        <v>2.3499999999999996</v>
      </c>
      <c r="G75" s="20">
        <f>'Life plan1'!G75*'Policy Input'!$R$5+'TPD plan1'!G75*'Policy Input'!$S$5</f>
        <v>2.8600000000000003</v>
      </c>
      <c r="H75" s="20">
        <f>'Life plan1'!H75*'Policy Input'!$R$5+'TPD plan1'!H75*'Policy Input'!$S$5</f>
        <v>3.14</v>
      </c>
      <c r="I75" s="20">
        <f>'Life plan1'!I75*'Policy Input'!$R$5+'TPD plan1'!I75*'Policy Input'!$S$5</f>
        <v>3.6399999999999997</v>
      </c>
      <c r="J75" s="20">
        <f>'Life plan1'!J75*'Policy Input'!$R$5+'TPD plan1'!J75*'Policy Input'!$S$5</f>
        <v>4.1500000000000004</v>
      </c>
      <c r="K75" s="20">
        <f>'Life plan1'!K75*'Policy Input'!$R$5+'TPD plan1'!K75*'Policy Input'!$S$5</f>
        <v>4.6800000000000006</v>
      </c>
      <c r="L75" s="20">
        <f>'Life plan1'!L75*'Policy Input'!$R$5+'TPD plan1'!L75*'Policy Input'!$S$5</f>
        <v>5.22</v>
      </c>
      <c r="M75" s="20">
        <f>'Life plan1'!M75*'Policy Input'!$R$5+'TPD plan1'!M75*'Policy Input'!$S$5</f>
        <v>5.78</v>
      </c>
      <c r="N75" s="20">
        <f>'Life plan1'!N75*'Policy Input'!$R$5+'TPD plan1'!N75*'Policy Input'!$S$5</f>
        <v>6.36</v>
      </c>
      <c r="O75" s="20">
        <f>'Life plan1'!O75*'Policy Input'!$R$5+'TPD plan1'!O75*'Policy Input'!$S$5</f>
        <v>6.96</v>
      </c>
      <c r="P75" s="20">
        <f>'Life plan1'!P75*'Policy Input'!$R$5+'TPD plan1'!P75*'Policy Input'!$S$5</f>
        <v>7.58</v>
      </c>
      <c r="Q75" s="20">
        <f>'Life plan1'!Q75*'Policy Input'!$R$5+'TPD plan1'!Q75*'Policy Input'!$S$5</f>
        <v>8.23</v>
      </c>
      <c r="R75" s="20">
        <f>'Life plan1'!R75*'Policy Input'!$R$5+'TPD plan1'!R75*'Policy Input'!$S$5</f>
        <v>8.91</v>
      </c>
      <c r="S75" s="20">
        <f>'Life plan1'!S75*'Policy Input'!$R$5+'TPD plan1'!S75*'Policy Input'!$S$5</f>
        <v>9.6300000000000008</v>
      </c>
      <c r="T75" s="20">
        <f>'Life plan1'!T75*'Policy Input'!$R$5+'TPD plan1'!T75*'Policy Input'!$S$5</f>
        <v>10.379999999999999</v>
      </c>
      <c r="U75" s="20">
        <f>'Life plan1'!U75*'Policy Input'!$R$5+'TPD plan1'!U75*'Policy Input'!$S$5</f>
        <v>11.17</v>
      </c>
      <c r="V75" s="20">
        <f>'Life plan1'!V75*'Policy Input'!$R$5+'TPD plan1'!V75*'Policy Input'!$S$5</f>
        <v>12</v>
      </c>
      <c r="W75" s="20">
        <f>'Life plan1'!W75*'Policy Input'!$R$5+'TPD plan1'!W75*'Policy Input'!$S$5</f>
        <v>12.88</v>
      </c>
      <c r="X75" s="20">
        <f>'Life plan1'!X75*'Policy Input'!$R$5+'TPD plan1'!X75*'Policy Input'!$S$5</f>
        <v>13.809999999999999</v>
      </c>
      <c r="Y75" s="20">
        <f>'Life plan1'!Y75*'Policy Input'!$R$5+'TPD plan1'!Y75*'Policy Input'!$S$5</f>
        <v>14.8</v>
      </c>
      <c r="Z75" s="20">
        <f>'Life plan1'!Z75*'Policy Input'!$R$5+'TPD plan1'!Z75*'Policy Input'!$S$5</f>
        <v>15.84</v>
      </c>
      <c r="AA75" s="20">
        <f>'Life plan1'!AA75*'Policy Input'!$R$5+'TPD plan1'!AA75*'Policy Input'!$S$5</f>
        <v>0</v>
      </c>
      <c r="AB75" s="20">
        <f>'Life plan1'!AB75*'Policy Input'!$R$5+'TPD plan1'!AB75*'Policy Input'!$S$5</f>
        <v>0</v>
      </c>
      <c r="AC75" s="20">
        <f>'Life plan1'!AC75*'Policy Input'!$R$5+'TPD plan1'!AC75*'Policy Input'!$S$5</f>
        <v>0</v>
      </c>
      <c r="AD75" s="20">
        <f>'Life plan1'!AD75*'Policy Input'!$R$5+'TPD plan1'!AD75*'Policy Input'!$S$5</f>
        <v>0</v>
      </c>
      <c r="AE75" s="20">
        <f>'Life plan1'!AE75*'Policy Input'!$R$5+'TPD plan1'!AE75*'Policy Input'!$S$5</f>
        <v>0</v>
      </c>
    </row>
    <row r="76" spans="1:31">
      <c r="A76" s="19">
        <v>24</v>
      </c>
      <c r="B76" s="20">
        <f>'Life plan1'!B76*'Policy Input'!$R$5+'TPD plan1'!B76*'Policy Input'!$S$5</f>
        <v>0.62</v>
      </c>
      <c r="C76" s="20">
        <f>'Life plan1'!C76*'Policy Input'!$R$5+'TPD plan1'!C76*'Policy Input'!$S$5</f>
        <v>1.22</v>
      </c>
      <c r="D76" s="20">
        <f>'Life plan1'!D76*'Policy Input'!$R$5+'TPD plan1'!D76*'Policy Input'!$S$5</f>
        <v>1.84</v>
      </c>
      <c r="E76" s="20">
        <f>'Life plan1'!E76*'Policy Input'!$R$5+'TPD plan1'!E76*'Policy Input'!$S$5</f>
        <v>1.9</v>
      </c>
      <c r="F76" s="20">
        <f>'Life plan1'!F76*'Policy Input'!$R$5+'TPD plan1'!F76*'Policy Input'!$S$5</f>
        <v>2.41</v>
      </c>
      <c r="G76" s="20">
        <f>'Life plan1'!G76*'Policy Input'!$R$5+'TPD plan1'!G76*'Policy Input'!$S$5</f>
        <v>2.9299999999999997</v>
      </c>
      <c r="H76" s="20">
        <f>'Life plan1'!H76*'Policy Input'!$R$5+'TPD plan1'!H76*'Policy Input'!$S$5</f>
        <v>3.2199999999999998</v>
      </c>
      <c r="I76" s="20">
        <f>'Life plan1'!I76*'Policy Input'!$R$5+'TPD plan1'!I76*'Policy Input'!$S$5</f>
        <v>3.7300000000000004</v>
      </c>
      <c r="J76" s="20">
        <f>'Life plan1'!J76*'Policy Input'!$R$5+'TPD plan1'!J76*'Policy Input'!$S$5</f>
        <v>4.25</v>
      </c>
      <c r="K76" s="20">
        <f>'Life plan1'!K76*'Policy Input'!$R$5+'TPD plan1'!K76*'Policy Input'!$S$5</f>
        <v>4.79</v>
      </c>
      <c r="L76" s="20">
        <f>'Life plan1'!L76*'Policy Input'!$R$5+'TPD plan1'!L76*'Policy Input'!$S$5</f>
        <v>5.35</v>
      </c>
      <c r="M76" s="20">
        <f>'Life plan1'!M76*'Policy Input'!$R$5+'TPD plan1'!M76*'Policy Input'!$S$5</f>
        <v>5.93</v>
      </c>
      <c r="N76" s="20">
        <f>'Life plan1'!N76*'Policy Input'!$R$5+'TPD plan1'!N76*'Policy Input'!$S$5</f>
        <v>6.54</v>
      </c>
      <c r="O76" s="20">
        <f>'Life plan1'!O76*'Policy Input'!$R$5+'TPD plan1'!O76*'Policy Input'!$S$5</f>
        <v>7.16</v>
      </c>
      <c r="P76" s="20">
        <f>'Life plan1'!P76*'Policy Input'!$R$5+'TPD plan1'!P76*'Policy Input'!$S$5</f>
        <v>7.82</v>
      </c>
      <c r="Q76" s="20">
        <f>'Life plan1'!Q76*'Policy Input'!$R$5+'TPD plan1'!Q76*'Policy Input'!$S$5</f>
        <v>8.5</v>
      </c>
      <c r="R76" s="20">
        <f>'Life plan1'!R76*'Policy Input'!$R$5+'TPD plan1'!R76*'Policy Input'!$S$5</f>
        <v>9.2199999999999989</v>
      </c>
      <c r="S76" s="20">
        <f>'Life plan1'!S76*'Policy Input'!$R$5+'TPD plan1'!S76*'Policy Input'!$S$5</f>
        <v>9.98</v>
      </c>
      <c r="T76" s="20">
        <f>'Life plan1'!T76*'Policy Input'!$R$5+'TPD plan1'!T76*'Policy Input'!$S$5</f>
        <v>10.780000000000001</v>
      </c>
      <c r="U76" s="20">
        <f>'Life plan1'!U76*'Policy Input'!$R$5+'TPD plan1'!U76*'Policy Input'!$S$5</f>
        <v>11.62</v>
      </c>
      <c r="V76" s="20">
        <f>'Life plan1'!V76*'Policy Input'!$R$5+'TPD plan1'!V76*'Policy Input'!$S$5</f>
        <v>12.510000000000002</v>
      </c>
      <c r="W76" s="20">
        <f>'Life plan1'!W76*'Policy Input'!$R$5+'TPD plan1'!W76*'Policy Input'!$S$5</f>
        <v>13.46</v>
      </c>
      <c r="X76" s="20">
        <f>'Life plan1'!X76*'Policy Input'!$R$5+'TPD plan1'!X76*'Policy Input'!$S$5</f>
        <v>14.46</v>
      </c>
      <c r="Y76" s="20">
        <f>'Life plan1'!Y76*'Policy Input'!$R$5+'TPD plan1'!Y76*'Policy Input'!$S$5</f>
        <v>15.52</v>
      </c>
      <c r="Z76" s="20">
        <f>'Life plan1'!Z76*'Policy Input'!$R$5+'TPD plan1'!Z76*'Policy Input'!$S$5</f>
        <v>16.64</v>
      </c>
      <c r="AA76" s="20">
        <f>'Life plan1'!AA76*'Policy Input'!$R$5+'TPD plan1'!AA76*'Policy Input'!$S$5</f>
        <v>0</v>
      </c>
      <c r="AB76" s="20">
        <f>'Life plan1'!AB76*'Policy Input'!$R$5+'TPD plan1'!AB76*'Policy Input'!$S$5</f>
        <v>0</v>
      </c>
      <c r="AC76" s="20">
        <f>'Life plan1'!AC76*'Policy Input'!$R$5+'TPD plan1'!AC76*'Policy Input'!$S$5</f>
        <v>0</v>
      </c>
      <c r="AD76" s="20">
        <f>'Life plan1'!AD76*'Policy Input'!$R$5+'TPD plan1'!AD76*'Policy Input'!$S$5</f>
        <v>0</v>
      </c>
      <c r="AE76" s="20">
        <f>'Life plan1'!AE76*'Policy Input'!$R$5+'TPD plan1'!AE76*'Policy Input'!$S$5</f>
        <v>0</v>
      </c>
    </row>
    <row r="77" spans="1:31">
      <c r="A77" s="21">
        <v>25</v>
      </c>
      <c r="B77" s="22">
        <f>'Life plan1'!B77*'Policy Input'!$R$5+'TPD plan1'!B77*'Policy Input'!$S$5</f>
        <v>0.63</v>
      </c>
      <c r="C77" s="22">
        <f>'Life plan1'!C77*'Policy Input'!$R$5+'TPD plan1'!C77*'Policy Input'!$S$5</f>
        <v>1.25</v>
      </c>
      <c r="D77" s="22">
        <f>'Life plan1'!D77*'Policy Input'!$R$5+'TPD plan1'!D77*'Policy Input'!$S$5</f>
        <v>1.88</v>
      </c>
      <c r="E77" s="22">
        <f>'Life plan1'!E77*'Policy Input'!$R$5+'TPD plan1'!E77*'Policy Input'!$S$5</f>
        <v>1.95</v>
      </c>
      <c r="F77" s="22">
        <f>'Life plan1'!F77*'Policy Input'!$R$5+'TPD plan1'!F77*'Policy Input'!$S$5</f>
        <v>2.46</v>
      </c>
      <c r="G77" s="22">
        <f>'Life plan1'!G77*'Policy Input'!$R$5+'TPD plan1'!G77*'Policy Input'!$S$5</f>
        <v>3</v>
      </c>
      <c r="H77" s="22">
        <f>'Life plan1'!H77*'Policy Input'!$R$5+'TPD plan1'!H77*'Policy Input'!$S$5</f>
        <v>3.29</v>
      </c>
      <c r="I77" s="22">
        <f>'Life plan1'!I77*'Policy Input'!$R$5+'TPD plan1'!I77*'Policy Input'!$S$5</f>
        <v>3.8099999999999996</v>
      </c>
      <c r="J77" s="22">
        <f>'Life plan1'!J77*'Policy Input'!$R$5+'TPD plan1'!J77*'Policy Input'!$S$5</f>
        <v>4.3600000000000003</v>
      </c>
      <c r="K77" s="22">
        <f>'Life plan1'!K77*'Policy Input'!$R$5+'TPD plan1'!K77*'Policy Input'!$S$5</f>
        <v>4.92</v>
      </c>
      <c r="L77" s="22">
        <f>'Life plan1'!L77*'Policy Input'!$R$5+'TPD plan1'!L77*'Policy Input'!$S$5</f>
        <v>5.5</v>
      </c>
      <c r="M77" s="22">
        <f>'Life plan1'!M77*'Policy Input'!$R$5+'TPD plan1'!M77*'Policy Input'!$S$5</f>
        <v>6.1</v>
      </c>
      <c r="N77" s="22">
        <f>'Life plan1'!N77*'Policy Input'!$R$5+'TPD plan1'!N77*'Policy Input'!$S$5</f>
        <v>6.7299999999999995</v>
      </c>
      <c r="O77" s="22">
        <f>'Life plan1'!O77*'Policy Input'!$R$5+'TPD plan1'!O77*'Policy Input'!$S$5</f>
        <v>7.39</v>
      </c>
      <c r="P77" s="22">
        <f>'Life plan1'!P77*'Policy Input'!$R$5+'TPD plan1'!P77*'Policy Input'!$S$5</f>
        <v>8.08</v>
      </c>
      <c r="Q77" s="22">
        <f>'Life plan1'!Q77*'Policy Input'!$R$5+'TPD plan1'!Q77*'Policy Input'!$S$5</f>
        <v>8.8000000000000007</v>
      </c>
      <c r="R77" s="22">
        <f>'Life plan1'!R77*'Policy Input'!$R$5+'TPD plan1'!R77*'Policy Input'!$S$5</f>
        <v>9.57</v>
      </c>
      <c r="S77" s="22">
        <f>'Life plan1'!S77*'Policy Input'!$R$5+'TPD plan1'!S77*'Policy Input'!$S$5</f>
        <v>10.379999999999999</v>
      </c>
      <c r="T77" s="22">
        <f>'Life plan1'!T77*'Policy Input'!$R$5+'TPD plan1'!T77*'Policy Input'!$S$5</f>
        <v>11.23</v>
      </c>
      <c r="U77" s="22">
        <f>'Life plan1'!U77*'Policy Input'!$R$5+'TPD plan1'!U77*'Policy Input'!$S$5</f>
        <v>12.13</v>
      </c>
      <c r="V77" s="22">
        <f>'Life plan1'!V77*'Policy Input'!$R$5+'TPD plan1'!V77*'Policy Input'!$S$5</f>
        <v>13.09</v>
      </c>
      <c r="W77" s="22">
        <f>'Life plan1'!W77*'Policy Input'!$R$5+'TPD plan1'!W77*'Policy Input'!$S$5</f>
        <v>14.11</v>
      </c>
      <c r="X77" s="22">
        <f>'Life plan1'!X77*'Policy Input'!$R$5+'TPD plan1'!X77*'Policy Input'!$S$5</f>
        <v>15.180000000000001</v>
      </c>
      <c r="Y77" s="22">
        <f>'Life plan1'!Y77*'Policy Input'!$R$5+'TPD plan1'!Y77*'Policy Input'!$S$5</f>
        <v>16.32</v>
      </c>
      <c r="Z77" s="22">
        <f>'Life plan1'!Z77*'Policy Input'!$R$5+'TPD plan1'!Z77*'Policy Input'!$S$5</f>
        <v>17.53</v>
      </c>
      <c r="AA77" s="22">
        <f>'Life plan1'!AA77*'Policy Input'!$R$5+'TPD plan1'!AA77*'Policy Input'!$S$5</f>
        <v>0</v>
      </c>
      <c r="AB77" s="22">
        <f>'Life plan1'!AB77*'Policy Input'!$R$5+'TPD plan1'!AB77*'Policy Input'!$S$5</f>
        <v>0</v>
      </c>
      <c r="AC77" s="22">
        <f>'Life plan1'!AC77*'Policy Input'!$R$5+'TPD plan1'!AC77*'Policy Input'!$S$5</f>
        <v>0</v>
      </c>
      <c r="AD77" s="22">
        <f>'Life plan1'!AD77*'Policy Input'!$R$5+'TPD plan1'!AD77*'Policy Input'!$S$5</f>
        <v>0</v>
      </c>
      <c r="AE77" s="22">
        <f>'Life plan1'!AE77*'Policy Input'!$R$5+'TPD plan1'!AE77*'Policy Input'!$S$5</f>
        <v>0</v>
      </c>
    </row>
    <row r="78" spans="1:31">
      <c r="A78" s="17">
        <v>26</v>
      </c>
      <c r="B78" s="18">
        <f>'Life plan1'!B78*'Policy Input'!$R$5+'TPD plan1'!B78*'Policy Input'!$S$5</f>
        <v>0.65</v>
      </c>
      <c r="C78" s="18">
        <f>'Life plan1'!C78*'Policy Input'!$R$5+'TPD plan1'!C78*'Policy Input'!$S$5</f>
        <v>1.28</v>
      </c>
      <c r="D78" s="18">
        <f>'Life plan1'!D78*'Policy Input'!$R$5+'TPD plan1'!D78*'Policy Input'!$S$5</f>
        <v>1.92</v>
      </c>
      <c r="E78" s="18">
        <f>'Life plan1'!E78*'Policy Input'!$R$5+'TPD plan1'!E78*'Policy Input'!$S$5</f>
        <v>1.99</v>
      </c>
      <c r="F78" s="18">
        <f>'Life plan1'!F78*'Policy Input'!$R$5+'TPD plan1'!F78*'Policy Input'!$S$5</f>
        <v>2.52</v>
      </c>
      <c r="G78" s="18">
        <f>'Life plan1'!G78*'Policy Input'!$R$5+'TPD plan1'!G78*'Policy Input'!$S$5</f>
        <v>3.06</v>
      </c>
      <c r="H78" s="18">
        <f>'Life plan1'!H78*'Policy Input'!$R$5+'TPD plan1'!H78*'Policy Input'!$S$5</f>
        <v>3.37</v>
      </c>
      <c r="I78" s="18">
        <f>'Life plan1'!I78*'Policy Input'!$R$5+'TPD plan1'!I78*'Policy Input'!$S$5</f>
        <v>3.91</v>
      </c>
      <c r="J78" s="18">
        <f>'Life plan1'!J78*'Policy Input'!$R$5+'TPD plan1'!J78*'Policy Input'!$S$5</f>
        <v>4.47</v>
      </c>
      <c r="K78" s="18">
        <f>'Life plan1'!K78*'Policy Input'!$R$5+'TPD plan1'!K78*'Policy Input'!$S$5</f>
        <v>5.05</v>
      </c>
      <c r="L78" s="18">
        <f>'Life plan1'!L78*'Policy Input'!$R$5+'TPD plan1'!L78*'Policy Input'!$S$5</f>
        <v>5.66</v>
      </c>
      <c r="M78" s="18">
        <f>'Life plan1'!M78*'Policy Input'!$R$5+'TPD plan1'!M78*'Policy Input'!$S$5</f>
        <v>6.29</v>
      </c>
      <c r="N78" s="18">
        <f>'Life plan1'!N78*'Policy Input'!$R$5+'TPD plan1'!N78*'Policy Input'!$S$5</f>
        <v>6.95</v>
      </c>
      <c r="O78" s="18">
        <f>'Life plan1'!O78*'Policy Input'!$R$5+'TPD plan1'!O78*'Policy Input'!$S$5</f>
        <v>7.65</v>
      </c>
      <c r="P78" s="18">
        <f>'Life plan1'!P78*'Policy Input'!$R$5+'TPD plan1'!P78*'Policy Input'!$S$5</f>
        <v>8.3800000000000008</v>
      </c>
      <c r="Q78" s="18">
        <f>'Life plan1'!Q78*'Policy Input'!$R$5+'TPD plan1'!Q78*'Policy Input'!$S$5</f>
        <v>9.15</v>
      </c>
      <c r="R78" s="18">
        <f>'Life plan1'!R78*'Policy Input'!$R$5+'TPD plan1'!R78*'Policy Input'!$S$5</f>
        <v>9.9600000000000009</v>
      </c>
      <c r="S78" s="18">
        <f>'Life plan1'!S78*'Policy Input'!$R$5+'TPD plan1'!S78*'Policy Input'!$S$5</f>
        <v>10.83</v>
      </c>
      <c r="T78" s="18">
        <f>'Life plan1'!T78*'Policy Input'!$R$5+'TPD plan1'!T78*'Policy Input'!$S$5</f>
        <v>11.74</v>
      </c>
      <c r="U78" s="18">
        <f>'Life plan1'!U78*'Policy Input'!$R$5+'TPD plan1'!U78*'Policy Input'!$S$5</f>
        <v>12.71</v>
      </c>
      <c r="V78" s="18">
        <f>'Life plan1'!V78*'Policy Input'!$R$5+'TPD plan1'!V78*'Policy Input'!$S$5</f>
        <v>13.74</v>
      </c>
      <c r="W78" s="18">
        <f>'Life plan1'!W78*'Policy Input'!$R$5+'TPD plan1'!W78*'Policy Input'!$S$5</f>
        <v>14.83</v>
      </c>
      <c r="X78" s="18">
        <f>'Life plan1'!X78*'Policy Input'!$R$5+'TPD plan1'!X78*'Policy Input'!$S$5</f>
        <v>15.99</v>
      </c>
      <c r="Y78" s="18">
        <f>'Life plan1'!Y78*'Policy Input'!$R$5+'TPD plan1'!Y78*'Policy Input'!$S$5</f>
        <v>17.22</v>
      </c>
      <c r="Z78" s="18">
        <f>'Life plan1'!Z78*'Policy Input'!$R$5+'TPD plan1'!Z78*'Policy Input'!$S$5</f>
        <v>18.52</v>
      </c>
      <c r="AA78" s="18">
        <f>'Life plan1'!AA78*'Policy Input'!$R$5+'TPD plan1'!AA78*'Policy Input'!$S$5</f>
        <v>0</v>
      </c>
      <c r="AB78" s="18">
        <f>'Life plan1'!AB78*'Policy Input'!$R$5+'TPD plan1'!AB78*'Policy Input'!$S$5</f>
        <v>0</v>
      </c>
      <c r="AC78" s="18">
        <f>'Life plan1'!AC78*'Policy Input'!$R$5+'TPD plan1'!AC78*'Policy Input'!$S$5</f>
        <v>0</v>
      </c>
      <c r="AD78" s="18">
        <f>'Life plan1'!AD78*'Policy Input'!$R$5+'TPD plan1'!AD78*'Policy Input'!$S$5</f>
        <v>0</v>
      </c>
      <c r="AE78" s="18">
        <f>'Life plan1'!AE78*'Policy Input'!$R$5+'TPD plan1'!AE78*'Policy Input'!$S$5</f>
        <v>0</v>
      </c>
    </row>
    <row r="79" spans="1:31">
      <c r="A79" s="19">
        <v>27</v>
      </c>
      <c r="B79" s="20">
        <f>'Life plan1'!B79*'Policy Input'!$R$5+'TPD plan1'!B79*'Policy Input'!$S$5</f>
        <v>0.65999999999999992</v>
      </c>
      <c r="C79" s="20">
        <f>'Life plan1'!C79*'Policy Input'!$R$5+'TPD plan1'!C79*'Policy Input'!$S$5</f>
        <v>1.2999999999999998</v>
      </c>
      <c r="D79" s="20">
        <f>'Life plan1'!D79*'Policy Input'!$R$5+'TPD plan1'!D79*'Policy Input'!$S$5</f>
        <v>1.96</v>
      </c>
      <c r="E79" s="20">
        <f>'Life plan1'!E79*'Policy Input'!$R$5+'TPD plan1'!E79*'Policy Input'!$S$5</f>
        <v>2.04</v>
      </c>
      <c r="F79" s="20">
        <f>'Life plan1'!F79*'Policy Input'!$R$5+'TPD plan1'!F79*'Policy Input'!$S$5</f>
        <v>2.58</v>
      </c>
      <c r="G79" s="20">
        <f>'Life plan1'!G79*'Policy Input'!$R$5+'TPD plan1'!G79*'Policy Input'!$S$5</f>
        <v>3.14</v>
      </c>
      <c r="H79" s="20">
        <f>'Life plan1'!H79*'Policy Input'!$R$5+'TPD plan1'!H79*'Policy Input'!$S$5</f>
        <v>3.45</v>
      </c>
      <c r="I79" s="20">
        <f>'Life plan1'!I79*'Policy Input'!$R$5+'TPD plan1'!I79*'Policy Input'!$S$5</f>
        <v>4.01</v>
      </c>
      <c r="J79" s="20">
        <f>'Life plan1'!J79*'Policy Input'!$R$5+'TPD plan1'!J79*'Policy Input'!$S$5</f>
        <v>4.5999999999999996</v>
      </c>
      <c r="K79" s="20">
        <f>'Life plan1'!K79*'Policy Input'!$R$5+'TPD plan1'!K79*'Policy Input'!$S$5</f>
        <v>5.1999999999999993</v>
      </c>
      <c r="L79" s="20">
        <f>'Life plan1'!L79*'Policy Input'!$R$5+'TPD plan1'!L79*'Policy Input'!$S$5</f>
        <v>5.84</v>
      </c>
      <c r="M79" s="20">
        <f>'Life plan1'!M79*'Policy Input'!$R$5+'TPD plan1'!M79*'Policy Input'!$S$5</f>
        <v>6.5</v>
      </c>
      <c r="N79" s="20">
        <f>'Life plan1'!N79*'Policy Input'!$R$5+'TPD plan1'!N79*'Policy Input'!$S$5</f>
        <v>7.1999999999999993</v>
      </c>
      <c r="O79" s="20">
        <f>'Life plan1'!O79*'Policy Input'!$R$5+'TPD plan1'!O79*'Policy Input'!$S$5</f>
        <v>7.94</v>
      </c>
      <c r="P79" s="20">
        <f>'Life plan1'!P79*'Policy Input'!$R$5+'TPD plan1'!P79*'Policy Input'!$S$5</f>
        <v>8.7199999999999989</v>
      </c>
      <c r="Q79" s="20">
        <f>'Life plan1'!Q79*'Policy Input'!$R$5+'TPD plan1'!Q79*'Policy Input'!$S$5</f>
        <v>9.5400000000000009</v>
      </c>
      <c r="R79" s="20">
        <f>'Life plan1'!R79*'Policy Input'!$R$5+'TPD plan1'!R79*'Policy Input'!$S$5</f>
        <v>10.42</v>
      </c>
      <c r="S79" s="20">
        <f>'Life plan1'!S79*'Policy Input'!$R$5+'TPD plan1'!S79*'Policy Input'!$S$5</f>
        <v>11.34</v>
      </c>
      <c r="T79" s="20">
        <f>'Life plan1'!T79*'Policy Input'!$R$5+'TPD plan1'!T79*'Policy Input'!$S$5</f>
        <v>12.32</v>
      </c>
      <c r="U79" s="20">
        <f>'Life plan1'!U79*'Policy Input'!$R$5+'TPD plan1'!U79*'Policy Input'!$S$5</f>
        <v>13.370000000000001</v>
      </c>
      <c r="V79" s="20">
        <f>'Life plan1'!V79*'Policy Input'!$R$5+'TPD plan1'!V79*'Policy Input'!$S$5</f>
        <v>14.469999999999999</v>
      </c>
      <c r="W79" s="20">
        <f>'Life plan1'!W79*'Policy Input'!$R$5+'TPD plan1'!W79*'Policy Input'!$S$5</f>
        <v>15.649999999999999</v>
      </c>
      <c r="X79" s="20">
        <f>'Life plan1'!X79*'Policy Input'!$R$5+'TPD plan1'!X79*'Policy Input'!$S$5</f>
        <v>16.89</v>
      </c>
      <c r="Y79" s="20">
        <f>'Life plan1'!Y79*'Policy Input'!$R$5+'TPD plan1'!Y79*'Policy Input'!$S$5</f>
        <v>18.22</v>
      </c>
      <c r="Z79" s="20">
        <f>'Life plan1'!Z79*'Policy Input'!$R$5+'TPD plan1'!Z79*'Policy Input'!$S$5</f>
        <v>19.62</v>
      </c>
      <c r="AA79" s="20">
        <f>'Life plan1'!AA79*'Policy Input'!$R$5+'TPD plan1'!AA79*'Policy Input'!$S$5</f>
        <v>0</v>
      </c>
      <c r="AB79" s="20">
        <f>'Life plan1'!AB79*'Policy Input'!$R$5+'TPD plan1'!AB79*'Policy Input'!$S$5</f>
        <v>0</v>
      </c>
      <c r="AC79" s="20">
        <f>'Life plan1'!AC79*'Policy Input'!$R$5+'TPD plan1'!AC79*'Policy Input'!$S$5</f>
        <v>0</v>
      </c>
      <c r="AD79" s="20">
        <f>'Life plan1'!AD79*'Policy Input'!$R$5+'TPD plan1'!AD79*'Policy Input'!$S$5</f>
        <v>0</v>
      </c>
      <c r="AE79" s="20">
        <f>'Life plan1'!AE79*'Policy Input'!$R$5+'TPD plan1'!AE79*'Policy Input'!$S$5</f>
        <v>0</v>
      </c>
    </row>
    <row r="80" spans="1:31">
      <c r="A80" s="19">
        <v>28</v>
      </c>
      <c r="B80" s="20">
        <f>'Life plan1'!B80*'Policy Input'!$R$5+'TPD plan1'!B80*'Policy Input'!$S$5</f>
        <v>0.67999999999999994</v>
      </c>
      <c r="C80" s="20">
        <f>'Life plan1'!C80*'Policy Input'!$R$5+'TPD plan1'!C80*'Policy Input'!$S$5</f>
        <v>1.3299999999999998</v>
      </c>
      <c r="D80" s="20">
        <f>'Life plan1'!D80*'Policy Input'!$R$5+'TPD plan1'!D80*'Policy Input'!$S$5</f>
        <v>2.0099999999999998</v>
      </c>
      <c r="E80" s="20">
        <f>'Life plan1'!E80*'Policy Input'!$R$5+'TPD plan1'!E80*'Policy Input'!$S$5</f>
        <v>2.09</v>
      </c>
      <c r="F80" s="20">
        <f>'Life plan1'!F80*'Policy Input'!$R$5+'TPD plan1'!F80*'Policy Input'!$S$5</f>
        <v>2.6399999999999997</v>
      </c>
      <c r="G80" s="20">
        <f>'Life plan1'!G80*'Policy Input'!$R$5+'TPD plan1'!G80*'Policy Input'!$S$5</f>
        <v>3.2199999999999998</v>
      </c>
      <c r="H80" s="20">
        <f>'Life plan1'!H80*'Policy Input'!$R$5+'TPD plan1'!H80*'Policy Input'!$S$5</f>
        <v>3.55</v>
      </c>
      <c r="I80" s="20">
        <f>'Life plan1'!I80*'Policy Input'!$R$5+'TPD plan1'!I80*'Policy Input'!$S$5</f>
        <v>4.13</v>
      </c>
      <c r="J80" s="20">
        <f>'Life plan1'!J80*'Policy Input'!$R$5+'TPD plan1'!J80*'Policy Input'!$S$5</f>
        <v>4.74</v>
      </c>
      <c r="K80" s="20">
        <f>'Life plan1'!K80*'Policy Input'!$R$5+'TPD plan1'!K80*'Policy Input'!$S$5</f>
        <v>5.38</v>
      </c>
      <c r="L80" s="20">
        <f>'Life plan1'!L80*'Policy Input'!$R$5+'TPD plan1'!L80*'Policy Input'!$S$5</f>
        <v>6.05</v>
      </c>
      <c r="M80" s="20">
        <f>'Life plan1'!M80*'Policy Input'!$R$5+'TPD plan1'!M80*'Policy Input'!$S$5</f>
        <v>6.75</v>
      </c>
      <c r="N80" s="20">
        <f>'Life plan1'!N80*'Policy Input'!$R$5+'TPD plan1'!N80*'Policy Input'!$S$5</f>
        <v>7.5</v>
      </c>
      <c r="O80" s="20">
        <f>'Life plan1'!O80*'Policy Input'!$R$5+'TPD plan1'!O80*'Policy Input'!$S$5</f>
        <v>8.2800000000000011</v>
      </c>
      <c r="P80" s="20">
        <f>'Life plan1'!P80*'Policy Input'!$R$5+'TPD plan1'!P80*'Policy Input'!$S$5</f>
        <v>9.11</v>
      </c>
      <c r="Q80" s="20">
        <f>'Life plan1'!Q80*'Policy Input'!$R$5+'TPD plan1'!Q80*'Policy Input'!$S$5</f>
        <v>10</v>
      </c>
      <c r="R80" s="20">
        <f>'Life plan1'!R80*'Policy Input'!$R$5+'TPD plan1'!R80*'Policy Input'!$S$5</f>
        <v>10.93</v>
      </c>
      <c r="S80" s="20">
        <f>'Life plan1'!S80*'Policy Input'!$R$5+'TPD plan1'!S80*'Policy Input'!$S$5</f>
        <v>11.930000000000001</v>
      </c>
      <c r="T80" s="20">
        <f>'Life plan1'!T80*'Policy Input'!$R$5+'TPD plan1'!T80*'Policy Input'!$S$5</f>
        <v>12.99</v>
      </c>
      <c r="U80" s="20">
        <f>'Life plan1'!U80*'Policy Input'!$R$5+'TPD plan1'!U80*'Policy Input'!$S$5</f>
        <v>14.11</v>
      </c>
      <c r="V80" s="20">
        <f>'Life plan1'!V80*'Policy Input'!$R$5+'TPD plan1'!V80*'Policy Input'!$S$5</f>
        <v>15.3</v>
      </c>
      <c r="W80" s="20">
        <f>'Life plan1'!W80*'Policy Input'!$R$5+'TPD plan1'!W80*'Policy Input'!$S$5</f>
        <v>16.559999999999999</v>
      </c>
      <c r="X80" s="20">
        <f>'Life plan1'!X80*'Policy Input'!$R$5+'TPD plan1'!X80*'Policy Input'!$S$5</f>
        <v>17.91</v>
      </c>
      <c r="Y80" s="20">
        <f>'Life plan1'!Y80*'Policy Input'!$R$5+'TPD plan1'!Y80*'Policy Input'!$S$5</f>
        <v>19.34</v>
      </c>
      <c r="Z80" s="20">
        <f>'Life plan1'!Z80*'Policy Input'!$R$5+'TPD plan1'!Z80*'Policy Input'!$S$5</f>
        <v>20.86</v>
      </c>
      <c r="AA80" s="20">
        <f>'Life plan1'!AA80*'Policy Input'!$R$5+'TPD plan1'!AA80*'Policy Input'!$S$5</f>
        <v>0</v>
      </c>
      <c r="AB80" s="20">
        <f>'Life plan1'!AB80*'Policy Input'!$R$5+'TPD plan1'!AB80*'Policy Input'!$S$5</f>
        <v>0</v>
      </c>
      <c r="AC80" s="20">
        <f>'Life plan1'!AC80*'Policy Input'!$R$5+'TPD plan1'!AC80*'Policy Input'!$S$5</f>
        <v>0</v>
      </c>
      <c r="AD80" s="20">
        <f>'Life plan1'!AD80*'Policy Input'!$R$5+'TPD plan1'!AD80*'Policy Input'!$S$5</f>
        <v>0</v>
      </c>
      <c r="AE80" s="20">
        <f>'Life plan1'!AE80*'Policy Input'!$R$5+'TPD plan1'!AE80*'Policy Input'!$S$5</f>
        <v>0</v>
      </c>
    </row>
    <row r="81" spans="1:31">
      <c r="A81" s="19">
        <v>29</v>
      </c>
      <c r="B81" s="20">
        <f>'Life plan1'!B81*'Policy Input'!$R$5+'TPD plan1'!B81*'Policy Input'!$S$5</f>
        <v>0.69</v>
      </c>
      <c r="C81" s="20">
        <f>'Life plan1'!C81*'Policy Input'!$R$5+'TPD plan1'!C81*'Policy Input'!$S$5</f>
        <v>1.3699999999999999</v>
      </c>
      <c r="D81" s="20">
        <f>'Life plan1'!D81*'Policy Input'!$R$5+'TPD plan1'!D81*'Policy Input'!$S$5</f>
        <v>2.06</v>
      </c>
      <c r="E81" s="20">
        <f>'Life plan1'!E81*'Policy Input'!$R$5+'TPD plan1'!E81*'Policy Input'!$S$5</f>
        <v>2.14</v>
      </c>
      <c r="F81" s="20">
        <f>'Life plan1'!F81*'Policy Input'!$R$5+'TPD plan1'!F81*'Policy Input'!$S$5</f>
        <v>2.7199999999999998</v>
      </c>
      <c r="G81" s="20">
        <f>'Life plan1'!G81*'Policy Input'!$R$5+'TPD plan1'!G81*'Policy Input'!$S$5</f>
        <v>3.3200000000000003</v>
      </c>
      <c r="H81" s="20">
        <f>'Life plan1'!H81*'Policy Input'!$R$5+'TPD plan1'!H81*'Policy Input'!$S$5</f>
        <v>3.66</v>
      </c>
      <c r="I81" s="20">
        <f>'Life plan1'!I81*'Policy Input'!$R$5+'TPD plan1'!I81*'Policy Input'!$S$5</f>
        <v>4.2700000000000005</v>
      </c>
      <c r="J81" s="20">
        <f>'Life plan1'!J81*'Policy Input'!$R$5+'TPD plan1'!J81*'Policy Input'!$S$5</f>
        <v>4.9099999999999993</v>
      </c>
      <c r="K81" s="20">
        <f>'Life plan1'!K81*'Policy Input'!$R$5+'TPD plan1'!K81*'Policy Input'!$S$5</f>
        <v>5.58</v>
      </c>
      <c r="L81" s="20">
        <f>'Life plan1'!L81*'Policy Input'!$R$5+'TPD plan1'!L81*'Policy Input'!$S$5</f>
        <v>6.29</v>
      </c>
      <c r="M81" s="20">
        <f>'Life plan1'!M81*'Policy Input'!$R$5+'TPD plan1'!M81*'Policy Input'!$S$5</f>
        <v>7.04</v>
      </c>
      <c r="N81" s="20">
        <f>'Life plan1'!N81*'Policy Input'!$R$5+'TPD plan1'!N81*'Policy Input'!$S$5</f>
        <v>7.84</v>
      </c>
      <c r="O81" s="20">
        <f>'Life plan1'!O81*'Policy Input'!$R$5+'TPD plan1'!O81*'Policy Input'!$S$5</f>
        <v>8.68</v>
      </c>
      <c r="P81" s="20">
        <f>'Life plan1'!P81*'Policy Input'!$R$5+'TPD plan1'!P81*'Policy Input'!$S$5</f>
        <v>9.57</v>
      </c>
      <c r="Q81" s="20">
        <f>'Life plan1'!Q81*'Policy Input'!$R$5+'TPD plan1'!Q81*'Policy Input'!$S$5</f>
        <v>10.52</v>
      </c>
      <c r="R81" s="20">
        <f>'Life plan1'!R81*'Policy Input'!$R$5+'TPD plan1'!R81*'Policy Input'!$S$5</f>
        <v>11.53</v>
      </c>
      <c r="S81" s="20">
        <f>'Life plan1'!S81*'Policy Input'!$R$5+'TPD plan1'!S81*'Policy Input'!$S$5</f>
        <v>12.600000000000001</v>
      </c>
      <c r="T81" s="20">
        <f>'Life plan1'!T81*'Policy Input'!$R$5+'TPD plan1'!T81*'Policy Input'!$S$5</f>
        <v>13.729999999999999</v>
      </c>
      <c r="U81" s="20">
        <f>'Life plan1'!U81*'Policy Input'!$R$5+'TPD plan1'!U81*'Policy Input'!$S$5</f>
        <v>14.94</v>
      </c>
      <c r="V81" s="20">
        <f>'Life plan1'!V81*'Policy Input'!$R$5+'TPD plan1'!V81*'Policy Input'!$S$5</f>
        <v>16.23</v>
      </c>
      <c r="W81" s="20">
        <f>'Life plan1'!W81*'Policy Input'!$R$5+'TPD plan1'!W81*'Policy Input'!$S$5</f>
        <v>17.59</v>
      </c>
      <c r="X81" s="20">
        <f>'Life plan1'!X81*'Policy Input'!$R$5+'TPD plan1'!X81*'Policy Input'!$S$5</f>
        <v>19.049999999999997</v>
      </c>
      <c r="Y81" s="20">
        <f>'Life plan1'!Y81*'Policy Input'!$R$5+'TPD plan1'!Y81*'Policy Input'!$S$5</f>
        <v>20.59</v>
      </c>
      <c r="Z81" s="20">
        <f>'Life plan1'!Z81*'Policy Input'!$R$5+'TPD plan1'!Z81*'Policy Input'!$S$5</f>
        <v>22.240000000000002</v>
      </c>
      <c r="AA81" s="20">
        <f>'Life plan1'!AA81*'Policy Input'!$R$5+'TPD plan1'!AA81*'Policy Input'!$S$5</f>
        <v>0</v>
      </c>
      <c r="AB81" s="20">
        <f>'Life plan1'!AB81*'Policy Input'!$R$5+'TPD plan1'!AB81*'Policy Input'!$S$5</f>
        <v>0</v>
      </c>
      <c r="AC81" s="20">
        <f>'Life plan1'!AC81*'Policy Input'!$R$5+'TPD plan1'!AC81*'Policy Input'!$S$5</f>
        <v>0</v>
      </c>
      <c r="AD81" s="20">
        <f>'Life plan1'!AD81*'Policy Input'!$R$5+'TPD plan1'!AD81*'Policy Input'!$S$5</f>
        <v>0</v>
      </c>
      <c r="AE81" s="20">
        <f>'Life plan1'!AE81*'Policy Input'!$R$5+'TPD plan1'!AE81*'Policy Input'!$S$5</f>
        <v>0</v>
      </c>
    </row>
    <row r="82" spans="1:31">
      <c r="A82" s="21">
        <v>30</v>
      </c>
      <c r="B82" s="22">
        <f>'Life plan1'!B82*'Policy Input'!$R$5+'TPD plan1'!B82*'Policy Input'!$S$5</f>
        <v>0.71</v>
      </c>
      <c r="C82" s="22">
        <f>'Life plan1'!C82*'Policy Input'!$R$5+'TPD plan1'!C82*'Policy Input'!$S$5</f>
        <v>1.4</v>
      </c>
      <c r="D82" s="22">
        <f>'Life plan1'!D82*'Policy Input'!$R$5+'TPD plan1'!D82*'Policy Input'!$S$5</f>
        <v>2.12</v>
      </c>
      <c r="E82" s="22">
        <f>'Life plan1'!E82*'Policy Input'!$R$5+'TPD plan1'!E82*'Policy Input'!$S$5</f>
        <v>2.21</v>
      </c>
      <c r="F82" s="22">
        <f>'Life plan1'!F82*'Policy Input'!$R$5+'TPD plan1'!F82*'Policy Input'!$S$5</f>
        <v>2.81</v>
      </c>
      <c r="G82" s="22">
        <f>'Life plan1'!G82*'Policy Input'!$R$5+'TPD plan1'!G82*'Policy Input'!$S$5</f>
        <v>3.43</v>
      </c>
      <c r="H82" s="22">
        <f>'Life plan1'!H82*'Policy Input'!$R$5+'TPD plan1'!H82*'Policy Input'!$S$5</f>
        <v>3.8</v>
      </c>
      <c r="I82" s="22">
        <f>'Life plan1'!I82*'Policy Input'!$R$5+'TPD plan1'!I82*'Policy Input'!$S$5</f>
        <v>4.4399999999999995</v>
      </c>
      <c r="J82" s="22">
        <f>'Life plan1'!J82*'Policy Input'!$R$5+'TPD plan1'!J82*'Policy Input'!$S$5</f>
        <v>5.12</v>
      </c>
      <c r="K82" s="22">
        <f>'Life plan1'!K82*'Policy Input'!$R$5+'TPD plan1'!K82*'Policy Input'!$S$5</f>
        <v>5.83</v>
      </c>
      <c r="L82" s="22">
        <f>'Life plan1'!L82*'Policy Input'!$R$5+'TPD plan1'!L82*'Policy Input'!$S$5</f>
        <v>6.58</v>
      </c>
      <c r="M82" s="22">
        <f>'Life plan1'!M82*'Policy Input'!$R$5+'TPD plan1'!M82*'Policy Input'!$S$5</f>
        <v>7.38</v>
      </c>
      <c r="N82" s="22">
        <f>'Life plan1'!N82*'Policy Input'!$R$5+'TPD plan1'!N82*'Policy Input'!$S$5</f>
        <v>8.23</v>
      </c>
      <c r="O82" s="22">
        <f>'Life plan1'!O82*'Policy Input'!$R$5+'TPD plan1'!O82*'Policy Input'!$S$5</f>
        <v>9.14</v>
      </c>
      <c r="P82" s="22">
        <f>'Life plan1'!P82*'Policy Input'!$R$5+'TPD plan1'!P82*'Policy Input'!$S$5</f>
        <v>10.1</v>
      </c>
      <c r="Q82" s="22">
        <f>'Life plan1'!Q82*'Policy Input'!$R$5+'TPD plan1'!Q82*'Policy Input'!$S$5</f>
        <v>11.12</v>
      </c>
      <c r="R82" s="22">
        <f>'Life plan1'!R82*'Policy Input'!$R$5+'TPD plan1'!R82*'Policy Input'!$S$5</f>
        <v>12.2</v>
      </c>
      <c r="S82" s="22">
        <f>'Life plan1'!S82*'Policy Input'!$R$5+'TPD plan1'!S82*'Policy Input'!$S$5</f>
        <v>13.35</v>
      </c>
      <c r="T82" s="22">
        <f>'Life plan1'!T82*'Policy Input'!$R$5+'TPD plan1'!T82*'Policy Input'!$S$5</f>
        <v>14.58</v>
      </c>
      <c r="U82" s="22">
        <f>'Life plan1'!U82*'Policy Input'!$R$5+'TPD plan1'!U82*'Policy Input'!$S$5</f>
        <v>15.89</v>
      </c>
      <c r="V82" s="22">
        <f>'Life plan1'!V82*'Policy Input'!$R$5+'TPD plan1'!V82*'Policy Input'!$S$5</f>
        <v>17.27</v>
      </c>
      <c r="W82" s="22">
        <f>'Life plan1'!W82*'Policy Input'!$R$5+'TPD plan1'!W82*'Policy Input'!$S$5</f>
        <v>18.75</v>
      </c>
      <c r="X82" s="22">
        <f>'Life plan1'!X82*'Policy Input'!$R$5+'TPD plan1'!X82*'Policy Input'!$S$5</f>
        <v>20.32</v>
      </c>
      <c r="Y82" s="22">
        <f>'Life plan1'!Y82*'Policy Input'!$R$5+'TPD plan1'!Y82*'Policy Input'!$S$5</f>
        <v>21.99</v>
      </c>
      <c r="Z82" s="22">
        <f>'Life plan1'!Z82*'Policy Input'!$R$5+'TPD plan1'!Z82*'Policy Input'!$S$5</f>
        <v>23.78</v>
      </c>
      <c r="AA82" s="22">
        <f>'Life plan1'!AA82*'Policy Input'!$R$5+'TPD plan1'!AA82*'Policy Input'!$S$5</f>
        <v>0</v>
      </c>
      <c r="AB82" s="22">
        <f>'Life plan1'!AB82*'Policy Input'!$R$5+'TPD plan1'!AB82*'Policy Input'!$S$5</f>
        <v>0</v>
      </c>
      <c r="AC82" s="22">
        <f>'Life plan1'!AC82*'Policy Input'!$R$5+'TPD plan1'!AC82*'Policy Input'!$S$5</f>
        <v>0</v>
      </c>
      <c r="AD82" s="22">
        <f>'Life plan1'!AD82*'Policy Input'!$R$5+'TPD plan1'!AD82*'Policy Input'!$S$5</f>
        <v>0</v>
      </c>
      <c r="AE82" s="22">
        <f>'Life plan1'!AE82*'Policy Input'!$R$5+'TPD plan1'!AE82*'Policy Input'!$S$5</f>
        <v>0</v>
      </c>
    </row>
    <row r="83" spans="1:31">
      <c r="A83" s="17">
        <v>31</v>
      </c>
      <c r="B83" s="18">
        <f>'Life plan1'!B83*'Policy Input'!$R$5+'TPD plan1'!B83*'Policy Input'!$S$5</f>
        <v>0.73</v>
      </c>
      <c r="C83" s="18">
        <f>'Life plan1'!C83*'Policy Input'!$R$5+'TPD plan1'!C83*'Policy Input'!$S$5</f>
        <v>1.45</v>
      </c>
      <c r="D83" s="18">
        <f>'Life plan1'!D83*'Policy Input'!$R$5+'TPD plan1'!D83*'Policy Input'!$S$5</f>
        <v>2.19</v>
      </c>
      <c r="E83" s="18">
        <f>'Life plan1'!E83*'Policy Input'!$R$5+'TPD plan1'!E83*'Policy Input'!$S$5</f>
        <v>2.2799999999999998</v>
      </c>
      <c r="F83" s="18">
        <f>'Life plan1'!F83*'Policy Input'!$R$5+'TPD plan1'!F83*'Policy Input'!$S$5</f>
        <v>2.9099999999999997</v>
      </c>
      <c r="G83" s="18">
        <f>'Life plan1'!G83*'Policy Input'!$R$5+'TPD plan1'!G83*'Policy Input'!$S$5</f>
        <v>3.5700000000000003</v>
      </c>
      <c r="H83" s="18">
        <f>'Life plan1'!H83*'Policy Input'!$R$5+'TPD plan1'!H83*'Policy Input'!$S$5</f>
        <v>3.96</v>
      </c>
      <c r="I83" s="18">
        <f>'Life plan1'!I83*'Policy Input'!$R$5+'TPD plan1'!I83*'Policy Input'!$S$5</f>
        <v>4.6400000000000006</v>
      </c>
      <c r="J83" s="18">
        <f>'Life plan1'!J83*'Policy Input'!$R$5+'TPD plan1'!J83*'Policy Input'!$S$5</f>
        <v>5.35</v>
      </c>
      <c r="K83" s="18">
        <f>'Life plan1'!K83*'Policy Input'!$R$5+'TPD plan1'!K83*'Policy Input'!$S$5</f>
        <v>6.12</v>
      </c>
      <c r="L83" s="18">
        <f>'Life plan1'!L83*'Policy Input'!$R$5+'TPD plan1'!L83*'Policy Input'!$S$5</f>
        <v>6.92</v>
      </c>
      <c r="M83" s="18">
        <f>'Life plan1'!M83*'Policy Input'!$R$5+'TPD plan1'!M83*'Policy Input'!$S$5</f>
        <v>7.7799999999999994</v>
      </c>
      <c r="N83" s="18">
        <f>'Life plan1'!N83*'Policy Input'!$R$5+'TPD plan1'!N83*'Policy Input'!$S$5</f>
        <v>8.69</v>
      </c>
      <c r="O83" s="18">
        <f>'Life plan1'!O83*'Policy Input'!$R$5+'TPD plan1'!O83*'Policy Input'!$S$5</f>
        <v>9.66</v>
      </c>
      <c r="P83" s="18">
        <f>'Life plan1'!P83*'Policy Input'!$R$5+'TPD plan1'!P83*'Policy Input'!$S$5</f>
        <v>10.700000000000001</v>
      </c>
      <c r="Q83" s="18">
        <f>'Life plan1'!Q83*'Policy Input'!$R$5+'TPD plan1'!Q83*'Policy Input'!$S$5</f>
        <v>11.799999999999999</v>
      </c>
      <c r="R83" s="18">
        <f>'Life plan1'!R83*'Policy Input'!$R$5+'TPD plan1'!R83*'Policy Input'!$S$5</f>
        <v>12.969999999999999</v>
      </c>
      <c r="S83" s="18">
        <f>'Life plan1'!S83*'Policy Input'!$R$5+'TPD plan1'!S83*'Policy Input'!$S$5</f>
        <v>14.209999999999999</v>
      </c>
      <c r="T83" s="18">
        <f>'Life plan1'!T83*'Policy Input'!$R$5+'TPD plan1'!T83*'Policy Input'!$S$5</f>
        <v>15.54</v>
      </c>
      <c r="U83" s="18">
        <f>'Life plan1'!U83*'Policy Input'!$R$5+'TPD plan1'!U83*'Policy Input'!$S$5</f>
        <v>16.940000000000001</v>
      </c>
      <c r="V83" s="18">
        <f>'Life plan1'!V83*'Policy Input'!$R$5+'TPD plan1'!V83*'Policy Input'!$S$5</f>
        <v>18.439999999999998</v>
      </c>
      <c r="W83" s="18">
        <f>'Life plan1'!W83*'Policy Input'!$R$5+'TPD plan1'!W83*'Policy Input'!$S$5</f>
        <v>20.04</v>
      </c>
      <c r="X83" s="18">
        <f>'Life plan1'!X83*'Policy Input'!$R$5+'TPD plan1'!X83*'Policy Input'!$S$5</f>
        <v>21.74</v>
      </c>
      <c r="Y83" s="18">
        <f>'Life plan1'!Y83*'Policy Input'!$R$5+'TPD plan1'!Y83*'Policy Input'!$S$5</f>
        <v>23.56</v>
      </c>
      <c r="Z83" s="18">
        <f>'Life plan1'!Z83*'Policy Input'!$R$5+'TPD plan1'!Z83*'Policy Input'!$S$5</f>
        <v>25.509999999999998</v>
      </c>
      <c r="AA83" s="18">
        <f>'Life plan1'!AA83*'Policy Input'!$R$5+'TPD plan1'!AA83*'Policy Input'!$S$5</f>
        <v>0</v>
      </c>
      <c r="AB83" s="18">
        <f>'Life plan1'!AB83*'Policy Input'!$R$5+'TPD plan1'!AB83*'Policy Input'!$S$5</f>
        <v>0</v>
      </c>
      <c r="AC83" s="18">
        <f>'Life plan1'!AC83*'Policy Input'!$R$5+'TPD plan1'!AC83*'Policy Input'!$S$5</f>
        <v>0</v>
      </c>
      <c r="AD83" s="18">
        <f>'Life plan1'!AD83*'Policy Input'!$R$5+'TPD plan1'!AD83*'Policy Input'!$S$5</f>
        <v>0</v>
      </c>
      <c r="AE83" s="18">
        <f>'Life plan1'!AE83*'Policy Input'!$R$5+'TPD plan1'!AE83*'Policy Input'!$S$5</f>
        <v>0</v>
      </c>
    </row>
    <row r="84" spans="1:31">
      <c r="A84" s="19">
        <v>32</v>
      </c>
      <c r="B84" s="20">
        <f>'Life plan1'!B84*'Policy Input'!$R$5+'TPD plan1'!B84*'Policy Input'!$S$5</f>
        <v>0.76</v>
      </c>
      <c r="C84" s="20">
        <f>'Life plan1'!C84*'Policy Input'!$R$5+'TPD plan1'!C84*'Policy Input'!$S$5</f>
        <v>1.5</v>
      </c>
      <c r="D84" s="20">
        <f>'Life plan1'!D84*'Policy Input'!$R$5+'TPD plan1'!D84*'Policy Input'!$S$5</f>
        <v>2.2799999999999998</v>
      </c>
      <c r="E84" s="20">
        <f>'Life plan1'!E84*'Policy Input'!$R$5+'TPD plan1'!E84*'Policy Input'!$S$5</f>
        <v>2.38</v>
      </c>
      <c r="F84" s="20">
        <f>'Life plan1'!F84*'Policy Input'!$R$5+'TPD plan1'!F84*'Policy Input'!$S$5</f>
        <v>3.04</v>
      </c>
      <c r="G84" s="20">
        <f>'Life plan1'!G84*'Policy Input'!$R$5+'TPD plan1'!G84*'Policy Input'!$S$5</f>
        <v>3.73</v>
      </c>
      <c r="H84" s="20">
        <f>'Life plan1'!H84*'Policy Input'!$R$5+'TPD plan1'!H84*'Policy Input'!$S$5</f>
        <v>4.1500000000000004</v>
      </c>
      <c r="I84" s="20">
        <f>'Life plan1'!I84*'Policy Input'!$R$5+'TPD plan1'!I84*'Policy Input'!$S$5</f>
        <v>4.87</v>
      </c>
      <c r="J84" s="20">
        <f>'Life plan1'!J84*'Policy Input'!$R$5+'TPD plan1'!J84*'Policy Input'!$S$5</f>
        <v>5.6400000000000006</v>
      </c>
      <c r="K84" s="20">
        <f>'Life plan1'!K84*'Policy Input'!$R$5+'TPD plan1'!K84*'Policy Input'!$S$5</f>
        <v>6.45</v>
      </c>
      <c r="L84" s="20">
        <f>'Life plan1'!L84*'Policy Input'!$R$5+'TPD plan1'!L84*'Policy Input'!$S$5</f>
        <v>7.32</v>
      </c>
      <c r="M84" s="20">
        <f>'Life plan1'!M84*'Policy Input'!$R$5+'TPD plan1'!M84*'Policy Input'!$S$5</f>
        <v>8.24</v>
      </c>
      <c r="N84" s="20">
        <f>'Life plan1'!N84*'Policy Input'!$R$5+'TPD plan1'!N84*'Policy Input'!$S$5</f>
        <v>9.2199999999999989</v>
      </c>
      <c r="O84" s="20">
        <f>'Life plan1'!O84*'Policy Input'!$R$5+'TPD plan1'!O84*'Policy Input'!$S$5</f>
        <v>10.27</v>
      </c>
      <c r="P84" s="20">
        <f>'Life plan1'!P84*'Policy Input'!$R$5+'TPD plan1'!P84*'Policy Input'!$S$5</f>
        <v>11.38</v>
      </c>
      <c r="Q84" s="20">
        <f>'Life plan1'!Q84*'Policy Input'!$R$5+'TPD plan1'!Q84*'Policy Input'!$S$5</f>
        <v>12.57</v>
      </c>
      <c r="R84" s="20">
        <f>'Life plan1'!R84*'Policy Input'!$R$5+'TPD plan1'!R84*'Policy Input'!$S$5</f>
        <v>13.829999999999998</v>
      </c>
      <c r="S84" s="20">
        <f>'Life plan1'!S84*'Policy Input'!$R$5+'TPD plan1'!S84*'Policy Input'!$S$5</f>
        <v>15.180000000000001</v>
      </c>
      <c r="T84" s="20">
        <f>'Life plan1'!T84*'Policy Input'!$R$5+'TPD plan1'!T84*'Policy Input'!$S$5</f>
        <v>16.61</v>
      </c>
      <c r="U84" s="20">
        <f>'Life plan1'!U84*'Policy Input'!$R$5+'TPD plan1'!U84*'Policy Input'!$S$5</f>
        <v>18.13</v>
      </c>
      <c r="V84" s="20">
        <f>'Life plan1'!V84*'Policy Input'!$R$5+'TPD plan1'!V84*'Policy Input'!$S$5</f>
        <v>19.75</v>
      </c>
      <c r="W84" s="20">
        <f>'Life plan1'!W84*'Policy Input'!$R$5+'TPD plan1'!W84*'Policy Input'!$S$5</f>
        <v>21.48</v>
      </c>
      <c r="X84" s="20">
        <f>'Life plan1'!X84*'Policy Input'!$R$5+'TPD plan1'!X84*'Policy Input'!$S$5</f>
        <v>23.33</v>
      </c>
      <c r="Y84" s="20">
        <f>'Life plan1'!Y84*'Policy Input'!$R$5+'TPD plan1'!Y84*'Policy Input'!$S$5</f>
        <v>25.310000000000002</v>
      </c>
      <c r="Z84" s="20">
        <f>'Life plan1'!Z84*'Policy Input'!$R$5+'TPD plan1'!Z84*'Policy Input'!$S$5</f>
        <v>27.43</v>
      </c>
      <c r="AA84" s="20">
        <f>'Life plan1'!AA84*'Policy Input'!$R$5+'TPD plan1'!AA84*'Policy Input'!$S$5</f>
        <v>0</v>
      </c>
      <c r="AB84" s="20">
        <f>'Life plan1'!AB84*'Policy Input'!$R$5+'TPD plan1'!AB84*'Policy Input'!$S$5</f>
        <v>0</v>
      </c>
      <c r="AC84" s="20">
        <f>'Life plan1'!AC84*'Policy Input'!$R$5+'TPD plan1'!AC84*'Policy Input'!$S$5</f>
        <v>0</v>
      </c>
      <c r="AD84" s="20">
        <f>'Life plan1'!AD84*'Policy Input'!$R$5+'TPD plan1'!AD84*'Policy Input'!$S$5</f>
        <v>0</v>
      </c>
      <c r="AE84" s="20">
        <f>'Life plan1'!AE84*'Policy Input'!$R$5+'TPD plan1'!AE84*'Policy Input'!$S$5</f>
        <v>0</v>
      </c>
    </row>
    <row r="85" spans="1:31">
      <c r="A85" s="19">
        <v>33</v>
      </c>
      <c r="B85" s="20">
        <f>'Life plan1'!B85*'Policy Input'!$R$5+'TPD plan1'!B85*'Policy Input'!$S$5</f>
        <v>0.78999999999999992</v>
      </c>
      <c r="C85" s="20">
        <f>'Life plan1'!C85*'Policy Input'!$R$5+'TPD plan1'!C85*'Policy Input'!$S$5</f>
        <v>1.57</v>
      </c>
      <c r="D85" s="20">
        <f>'Life plan1'!D85*'Policy Input'!$R$5+'TPD plan1'!D85*'Policy Input'!$S$5</f>
        <v>2.38</v>
      </c>
      <c r="E85" s="20">
        <f>'Life plan1'!E85*'Policy Input'!$R$5+'TPD plan1'!E85*'Policy Input'!$S$5</f>
        <v>2.4899999999999998</v>
      </c>
      <c r="F85" s="20">
        <f>'Life plan1'!F85*'Policy Input'!$R$5+'TPD plan1'!F85*'Policy Input'!$S$5</f>
        <v>3.19</v>
      </c>
      <c r="G85" s="20">
        <f>'Life plan1'!G85*'Policy Input'!$R$5+'TPD plan1'!G85*'Policy Input'!$S$5</f>
        <v>3.9299999999999997</v>
      </c>
      <c r="H85" s="20">
        <f>'Life plan1'!H85*'Policy Input'!$R$5+'TPD plan1'!H85*'Policy Input'!$S$5</f>
        <v>4.37</v>
      </c>
      <c r="I85" s="20">
        <f>'Life plan1'!I85*'Policy Input'!$R$5+'TPD plan1'!I85*'Policy Input'!$S$5</f>
        <v>5.15</v>
      </c>
      <c r="J85" s="20">
        <f>'Life plan1'!J85*'Policy Input'!$R$5+'TPD plan1'!J85*'Policy Input'!$S$5</f>
        <v>5.9700000000000006</v>
      </c>
      <c r="K85" s="20">
        <f>'Life plan1'!K85*'Policy Input'!$R$5+'TPD plan1'!K85*'Policy Input'!$S$5</f>
        <v>6.84</v>
      </c>
      <c r="L85" s="20">
        <f>'Life plan1'!L85*'Policy Input'!$R$5+'TPD plan1'!L85*'Policy Input'!$S$5</f>
        <v>7.7799999999999994</v>
      </c>
      <c r="M85" s="20">
        <f>'Life plan1'!M85*'Policy Input'!$R$5+'TPD plan1'!M85*'Policy Input'!$S$5</f>
        <v>8.77</v>
      </c>
      <c r="N85" s="20">
        <f>'Life plan1'!N85*'Policy Input'!$R$5+'TPD plan1'!N85*'Policy Input'!$S$5</f>
        <v>9.83</v>
      </c>
      <c r="O85" s="20">
        <f>'Life plan1'!O85*'Policy Input'!$R$5+'TPD plan1'!O85*'Policy Input'!$S$5</f>
        <v>10.959999999999999</v>
      </c>
      <c r="P85" s="20">
        <f>'Life plan1'!P85*'Policy Input'!$R$5+'TPD plan1'!P85*'Policy Input'!$S$5</f>
        <v>12.16</v>
      </c>
      <c r="Q85" s="20">
        <f>'Life plan1'!Q85*'Policy Input'!$R$5+'TPD plan1'!Q85*'Policy Input'!$S$5</f>
        <v>13.44</v>
      </c>
      <c r="R85" s="20">
        <f>'Life plan1'!R85*'Policy Input'!$R$5+'TPD plan1'!R85*'Policy Input'!$S$5</f>
        <v>14.8</v>
      </c>
      <c r="S85" s="20">
        <f>'Life plan1'!S85*'Policy Input'!$R$5+'TPD plan1'!S85*'Policy Input'!$S$5</f>
        <v>16.260000000000002</v>
      </c>
      <c r="T85" s="20">
        <f>'Life plan1'!T85*'Policy Input'!$R$5+'TPD plan1'!T85*'Policy Input'!$S$5</f>
        <v>17.8</v>
      </c>
      <c r="U85" s="20">
        <f>'Life plan1'!U85*'Policy Input'!$R$5+'TPD plan1'!U85*'Policy Input'!$S$5</f>
        <v>19.45</v>
      </c>
      <c r="V85" s="20">
        <f>'Life plan1'!V85*'Policy Input'!$R$5+'TPD plan1'!V85*'Policy Input'!$S$5</f>
        <v>21.21</v>
      </c>
      <c r="W85" s="20">
        <f>'Life plan1'!W85*'Policy Input'!$R$5+'TPD plan1'!W85*'Policy Input'!$S$5</f>
        <v>23.09</v>
      </c>
      <c r="X85" s="20">
        <f>'Life plan1'!X85*'Policy Input'!$R$5+'TPD plan1'!X85*'Policy Input'!$S$5</f>
        <v>25.1</v>
      </c>
      <c r="Y85" s="20">
        <f>'Life plan1'!Y85*'Policy Input'!$R$5+'TPD plan1'!Y85*'Policy Input'!$S$5</f>
        <v>27.259999999999998</v>
      </c>
      <c r="Z85" s="20">
        <f>'Life plan1'!Z85*'Policy Input'!$R$5+'TPD plan1'!Z85*'Policy Input'!$S$5</f>
        <v>29.580000000000002</v>
      </c>
      <c r="AA85" s="20">
        <f>'Life plan1'!AA85*'Policy Input'!$R$5+'TPD plan1'!AA85*'Policy Input'!$S$5</f>
        <v>0</v>
      </c>
      <c r="AB85" s="20">
        <f>'Life plan1'!AB85*'Policy Input'!$R$5+'TPD plan1'!AB85*'Policy Input'!$S$5</f>
        <v>0</v>
      </c>
      <c r="AC85" s="20">
        <f>'Life plan1'!AC85*'Policy Input'!$R$5+'TPD plan1'!AC85*'Policy Input'!$S$5</f>
        <v>0</v>
      </c>
      <c r="AD85" s="20">
        <f>'Life plan1'!AD85*'Policy Input'!$R$5+'TPD plan1'!AD85*'Policy Input'!$S$5</f>
        <v>0</v>
      </c>
      <c r="AE85" s="20">
        <f>'Life plan1'!AE85*'Policy Input'!$R$5+'TPD plan1'!AE85*'Policy Input'!$S$5</f>
        <v>0</v>
      </c>
    </row>
    <row r="86" spans="1:31">
      <c r="A86" s="19">
        <v>34</v>
      </c>
      <c r="B86" s="20">
        <f>'Life plan1'!B86*'Policy Input'!$R$5+'TPD plan1'!B86*'Policy Input'!$S$5</f>
        <v>0.83</v>
      </c>
      <c r="C86" s="20">
        <f>'Life plan1'!C86*'Policy Input'!$R$5+'TPD plan1'!C86*'Policy Input'!$S$5</f>
        <v>1.64</v>
      </c>
      <c r="D86" s="20">
        <f>'Life plan1'!D86*'Policy Input'!$R$5+'TPD plan1'!D86*'Policy Input'!$S$5</f>
        <v>2.5</v>
      </c>
      <c r="E86" s="20">
        <f>'Life plan1'!E86*'Policy Input'!$R$5+'TPD plan1'!E86*'Policy Input'!$S$5</f>
        <v>2.63</v>
      </c>
      <c r="F86" s="20">
        <f>'Life plan1'!F86*'Policy Input'!$R$5+'TPD plan1'!F86*'Policy Input'!$S$5</f>
        <v>3.37</v>
      </c>
      <c r="G86" s="20">
        <f>'Life plan1'!G86*'Policy Input'!$R$5+'TPD plan1'!G86*'Policy Input'!$S$5</f>
        <v>4.16</v>
      </c>
      <c r="H86" s="20">
        <f>'Life plan1'!H86*'Policy Input'!$R$5+'TPD plan1'!H86*'Policy Input'!$S$5</f>
        <v>4.6400000000000006</v>
      </c>
      <c r="I86" s="20">
        <f>'Life plan1'!I86*'Policy Input'!$R$5+'TPD plan1'!I86*'Policy Input'!$S$5</f>
        <v>5.47</v>
      </c>
      <c r="J86" s="20">
        <f>'Life plan1'!J86*'Policy Input'!$R$5+'TPD plan1'!J86*'Policy Input'!$S$5</f>
        <v>6.35</v>
      </c>
      <c r="K86" s="20">
        <f>'Life plan1'!K86*'Policy Input'!$R$5+'TPD plan1'!K86*'Policy Input'!$S$5</f>
        <v>7.29</v>
      </c>
      <c r="L86" s="20">
        <f>'Life plan1'!L86*'Policy Input'!$R$5+'TPD plan1'!L86*'Policy Input'!$S$5</f>
        <v>8.3000000000000007</v>
      </c>
      <c r="M86" s="20">
        <f>'Life plan1'!M86*'Policy Input'!$R$5+'TPD plan1'!M86*'Policy Input'!$S$5</f>
        <v>9.370000000000001</v>
      </c>
      <c r="N86" s="20">
        <f>'Life plan1'!N86*'Policy Input'!$R$5+'TPD plan1'!N86*'Policy Input'!$S$5</f>
        <v>10.51</v>
      </c>
      <c r="O86" s="20">
        <f>'Life plan1'!O86*'Policy Input'!$R$5+'TPD plan1'!O86*'Policy Input'!$S$5</f>
        <v>11.73</v>
      </c>
      <c r="P86" s="20">
        <f>'Life plan1'!P86*'Policy Input'!$R$5+'TPD plan1'!P86*'Policy Input'!$S$5</f>
        <v>13.03</v>
      </c>
      <c r="Q86" s="20">
        <f>'Life plan1'!Q86*'Policy Input'!$R$5+'TPD plan1'!Q86*'Policy Input'!$S$5</f>
        <v>14.420000000000002</v>
      </c>
      <c r="R86" s="20">
        <f>'Life plan1'!R86*'Policy Input'!$R$5+'TPD plan1'!R86*'Policy Input'!$S$5</f>
        <v>15.89</v>
      </c>
      <c r="S86" s="20">
        <f>'Life plan1'!S86*'Policy Input'!$R$5+'TPD plan1'!S86*'Policy Input'!$S$5</f>
        <v>17.46</v>
      </c>
      <c r="T86" s="20">
        <f>'Life plan1'!T86*'Policy Input'!$R$5+'TPD plan1'!T86*'Policy Input'!$S$5</f>
        <v>19.13</v>
      </c>
      <c r="U86" s="20">
        <f>'Life plan1'!U86*'Policy Input'!$R$5+'TPD plan1'!U86*'Policy Input'!$S$5</f>
        <v>20.92</v>
      </c>
      <c r="V86" s="20">
        <f>'Life plan1'!V86*'Policy Input'!$R$5+'TPD plan1'!V86*'Policy Input'!$S$5</f>
        <v>22.83</v>
      </c>
      <c r="W86" s="20">
        <f>'Life plan1'!W86*'Policy Input'!$R$5+'TPD plan1'!W86*'Policy Input'!$S$5</f>
        <v>24.880000000000003</v>
      </c>
      <c r="X86" s="20">
        <f>'Life plan1'!X86*'Policy Input'!$R$5+'TPD plan1'!X86*'Policy Input'!$S$5</f>
        <v>27.08</v>
      </c>
      <c r="Y86" s="20">
        <f>'Life plan1'!Y86*'Policy Input'!$R$5+'TPD plan1'!Y86*'Policy Input'!$S$5</f>
        <v>29.439999999999998</v>
      </c>
      <c r="Z86" s="20">
        <f>'Life plan1'!Z86*'Policy Input'!$R$5+'TPD plan1'!Z86*'Policy Input'!$S$5</f>
        <v>31.98</v>
      </c>
      <c r="AA86" s="20">
        <f>'Life plan1'!AA86*'Policy Input'!$R$5+'TPD plan1'!AA86*'Policy Input'!$S$5</f>
        <v>0</v>
      </c>
      <c r="AB86" s="20">
        <f>'Life plan1'!AB86*'Policy Input'!$R$5+'TPD plan1'!AB86*'Policy Input'!$S$5</f>
        <v>0</v>
      </c>
      <c r="AC86" s="20">
        <f>'Life plan1'!AC86*'Policy Input'!$R$5+'TPD plan1'!AC86*'Policy Input'!$S$5</f>
        <v>0</v>
      </c>
      <c r="AD86" s="20">
        <f>'Life plan1'!AD86*'Policy Input'!$R$5+'TPD plan1'!AD86*'Policy Input'!$S$5</f>
        <v>0</v>
      </c>
      <c r="AE86" s="20">
        <f>'Life plan1'!AE86*'Policy Input'!$R$5+'TPD plan1'!AE86*'Policy Input'!$S$5</f>
        <v>0</v>
      </c>
    </row>
    <row r="87" spans="1:31">
      <c r="A87" s="21">
        <v>35</v>
      </c>
      <c r="B87" s="22">
        <f>'Life plan1'!B87*'Policy Input'!$R$5+'TPD plan1'!B87*'Policy Input'!$S$5</f>
        <v>0.87</v>
      </c>
      <c r="C87" s="22">
        <f>'Life plan1'!C87*'Policy Input'!$R$5+'TPD plan1'!C87*'Policy Input'!$S$5</f>
        <v>1.73</v>
      </c>
      <c r="D87" s="22">
        <f>'Life plan1'!D87*'Policy Input'!$R$5+'TPD plan1'!D87*'Policy Input'!$S$5</f>
        <v>2.65</v>
      </c>
      <c r="E87" s="22">
        <f>'Life plan1'!E87*'Policy Input'!$R$5+'TPD plan1'!E87*'Policy Input'!$S$5</f>
        <v>2.78</v>
      </c>
      <c r="F87" s="22">
        <f>'Life plan1'!F87*'Policy Input'!$R$5+'TPD plan1'!F87*'Policy Input'!$S$5</f>
        <v>3.58</v>
      </c>
      <c r="G87" s="22">
        <f>'Life plan1'!G87*'Policy Input'!$R$5+'TPD plan1'!G87*'Policy Input'!$S$5</f>
        <v>4.42</v>
      </c>
      <c r="H87" s="22">
        <f>'Life plan1'!H87*'Policy Input'!$R$5+'TPD plan1'!H87*'Policy Input'!$S$5</f>
        <v>4.9399999999999995</v>
      </c>
      <c r="I87" s="22">
        <f>'Life plan1'!I87*'Policy Input'!$R$5+'TPD plan1'!I87*'Policy Input'!$S$5</f>
        <v>5.84</v>
      </c>
      <c r="J87" s="22">
        <f>'Life plan1'!J87*'Policy Input'!$R$5+'TPD plan1'!J87*'Policy Input'!$S$5</f>
        <v>6.79</v>
      </c>
      <c r="K87" s="22">
        <f>'Life plan1'!K87*'Policy Input'!$R$5+'TPD plan1'!K87*'Policy Input'!$S$5</f>
        <v>7.8100000000000005</v>
      </c>
      <c r="L87" s="22">
        <f>'Life plan1'!L87*'Policy Input'!$R$5+'TPD plan1'!L87*'Policy Input'!$S$5</f>
        <v>8.89</v>
      </c>
      <c r="M87" s="22">
        <f>'Life plan1'!M87*'Policy Input'!$R$5+'TPD plan1'!M87*'Policy Input'!$S$5</f>
        <v>10.050000000000001</v>
      </c>
      <c r="N87" s="22">
        <f>'Life plan1'!N87*'Policy Input'!$R$5+'TPD plan1'!N87*'Policy Input'!$S$5</f>
        <v>11.280000000000001</v>
      </c>
      <c r="O87" s="22">
        <f>'Life plan1'!O87*'Policy Input'!$R$5+'TPD plan1'!O87*'Policy Input'!$S$5</f>
        <v>12.600000000000001</v>
      </c>
      <c r="P87" s="22">
        <f>'Life plan1'!P87*'Policy Input'!$R$5+'TPD plan1'!P87*'Policy Input'!$S$5</f>
        <v>14</v>
      </c>
      <c r="Q87" s="22">
        <f>'Life plan1'!Q87*'Policy Input'!$R$5+'TPD plan1'!Q87*'Policy Input'!$S$5</f>
        <v>15.5</v>
      </c>
      <c r="R87" s="22">
        <f>'Life plan1'!R87*'Policy Input'!$R$5+'TPD plan1'!R87*'Policy Input'!$S$5</f>
        <v>17.09</v>
      </c>
      <c r="S87" s="22">
        <f>'Life plan1'!S87*'Policy Input'!$R$5+'TPD plan1'!S87*'Policy Input'!$S$5</f>
        <v>18.79</v>
      </c>
      <c r="T87" s="22">
        <f>'Life plan1'!T87*'Policy Input'!$R$5+'TPD plan1'!T87*'Policy Input'!$S$5</f>
        <v>20.61</v>
      </c>
      <c r="U87" s="22">
        <f>'Life plan1'!U87*'Policy Input'!$R$5+'TPD plan1'!U87*'Policy Input'!$S$5</f>
        <v>22.55</v>
      </c>
      <c r="V87" s="22">
        <f>'Life plan1'!V87*'Policy Input'!$R$5+'TPD plan1'!V87*'Policy Input'!$S$5</f>
        <v>24.63</v>
      </c>
      <c r="W87" s="22">
        <f>'Life plan1'!W87*'Policy Input'!$R$5+'TPD plan1'!W87*'Policy Input'!$S$5</f>
        <v>26.87</v>
      </c>
      <c r="X87" s="22">
        <f>'Life plan1'!X87*'Policy Input'!$R$5+'TPD plan1'!X87*'Policy Input'!$S$5</f>
        <v>29.27</v>
      </c>
      <c r="Y87" s="22">
        <f>'Life plan1'!Y87*'Policy Input'!$R$5+'TPD plan1'!Y87*'Policy Input'!$S$5</f>
        <v>31.86</v>
      </c>
      <c r="Z87" s="22">
        <f>'Life plan1'!Z87*'Policy Input'!$R$5+'TPD plan1'!Z87*'Policy Input'!$S$5</f>
        <v>34.65</v>
      </c>
      <c r="AA87" s="22">
        <f>'Life plan1'!AA87*'Policy Input'!$R$5+'TPD plan1'!AA87*'Policy Input'!$S$5</f>
        <v>0</v>
      </c>
      <c r="AB87" s="22">
        <f>'Life plan1'!AB87*'Policy Input'!$R$5+'TPD plan1'!AB87*'Policy Input'!$S$5</f>
        <v>0</v>
      </c>
      <c r="AC87" s="22">
        <f>'Life plan1'!AC87*'Policy Input'!$R$5+'TPD plan1'!AC87*'Policy Input'!$S$5</f>
        <v>0</v>
      </c>
      <c r="AD87" s="22">
        <f>'Life plan1'!AD87*'Policy Input'!$R$5+'TPD plan1'!AD87*'Policy Input'!$S$5</f>
        <v>0</v>
      </c>
      <c r="AE87" s="22">
        <f>'Life plan1'!AE87*'Policy Input'!$R$5+'TPD plan1'!AE87*'Policy Input'!$S$5</f>
        <v>0</v>
      </c>
    </row>
    <row r="88" spans="1:31">
      <c r="A88" s="17">
        <v>36</v>
      </c>
      <c r="B88" s="18">
        <f>'Life plan1'!B88*'Policy Input'!$R$5+'TPD plan1'!B88*'Policy Input'!$S$5</f>
        <v>0.93</v>
      </c>
      <c r="C88" s="18">
        <f>'Life plan1'!C88*'Policy Input'!$R$5+'TPD plan1'!C88*'Policy Input'!$S$5</f>
        <v>1.84</v>
      </c>
      <c r="D88" s="18">
        <f>'Life plan1'!D88*'Policy Input'!$R$5+'TPD plan1'!D88*'Policy Input'!$S$5</f>
        <v>2.8200000000000003</v>
      </c>
      <c r="E88" s="18">
        <f>'Life plan1'!E88*'Policy Input'!$R$5+'TPD plan1'!E88*'Policy Input'!$S$5</f>
        <v>2.97</v>
      </c>
      <c r="F88" s="18">
        <f>'Life plan1'!F88*'Policy Input'!$R$5+'TPD plan1'!F88*'Policy Input'!$S$5</f>
        <v>3.82</v>
      </c>
      <c r="G88" s="18">
        <f>'Life plan1'!G88*'Policy Input'!$R$5+'TPD plan1'!G88*'Policy Input'!$S$5</f>
        <v>4.7300000000000004</v>
      </c>
      <c r="H88" s="18">
        <f>'Life plan1'!H88*'Policy Input'!$R$5+'TPD plan1'!H88*'Policy Input'!$S$5</f>
        <v>5.2899999999999991</v>
      </c>
      <c r="I88" s="18">
        <f>'Life plan1'!I88*'Policy Input'!$R$5+'TPD plan1'!I88*'Policy Input'!$S$5</f>
        <v>6.2600000000000007</v>
      </c>
      <c r="J88" s="18">
        <f>'Life plan1'!J88*'Policy Input'!$R$5+'TPD plan1'!J88*'Policy Input'!$S$5</f>
        <v>7.2799999999999994</v>
      </c>
      <c r="K88" s="18">
        <f>'Life plan1'!K88*'Policy Input'!$R$5+'TPD plan1'!K88*'Policy Input'!$S$5</f>
        <v>8.3800000000000008</v>
      </c>
      <c r="L88" s="18">
        <f>'Life plan1'!L88*'Policy Input'!$R$5+'TPD plan1'!L88*'Policy Input'!$S$5</f>
        <v>9.56</v>
      </c>
      <c r="M88" s="18">
        <f>'Life plan1'!M88*'Policy Input'!$R$5+'TPD plan1'!M88*'Policy Input'!$S$5</f>
        <v>10.81</v>
      </c>
      <c r="N88" s="18">
        <f>'Life plan1'!N88*'Policy Input'!$R$5+'TPD plan1'!N88*'Policy Input'!$S$5</f>
        <v>12.14</v>
      </c>
      <c r="O88" s="18">
        <f>'Life plan1'!O88*'Policy Input'!$R$5+'TPD plan1'!O88*'Policy Input'!$S$5</f>
        <v>13.56</v>
      </c>
      <c r="P88" s="18">
        <f>'Life plan1'!P88*'Policy Input'!$R$5+'TPD plan1'!P88*'Policy Input'!$S$5</f>
        <v>15.08</v>
      </c>
      <c r="Q88" s="18">
        <f>'Life plan1'!Q88*'Policy Input'!$R$5+'TPD plan1'!Q88*'Policy Input'!$S$5</f>
        <v>16.7</v>
      </c>
      <c r="R88" s="18">
        <f>'Life plan1'!R88*'Policy Input'!$R$5+'TPD plan1'!R88*'Policy Input'!$S$5</f>
        <v>18.43</v>
      </c>
      <c r="S88" s="18">
        <f>'Life plan1'!S88*'Policy Input'!$R$5+'TPD plan1'!S88*'Policy Input'!$S$5</f>
        <v>20.27</v>
      </c>
      <c r="T88" s="18">
        <f>'Life plan1'!T88*'Policy Input'!$R$5+'TPD plan1'!T88*'Policy Input'!$S$5</f>
        <v>22.25</v>
      </c>
      <c r="U88" s="18">
        <f>'Life plan1'!U88*'Policy Input'!$R$5+'TPD plan1'!U88*'Policy Input'!$S$5</f>
        <v>24.36</v>
      </c>
      <c r="V88" s="18">
        <f>'Life plan1'!V88*'Policy Input'!$R$5+'TPD plan1'!V88*'Policy Input'!$S$5</f>
        <v>26.64</v>
      </c>
      <c r="W88" s="18">
        <f>'Life plan1'!W88*'Policy Input'!$R$5+'TPD plan1'!W88*'Policy Input'!$S$5</f>
        <v>29.08</v>
      </c>
      <c r="X88" s="18">
        <f>'Life plan1'!X88*'Policy Input'!$R$5+'TPD plan1'!X88*'Policy Input'!$S$5</f>
        <v>31.71</v>
      </c>
      <c r="Y88" s="18">
        <f>'Life plan1'!Y88*'Policy Input'!$R$5+'TPD plan1'!Y88*'Policy Input'!$S$5</f>
        <v>34.549999999999997</v>
      </c>
      <c r="Z88" s="18">
        <f>'Life plan1'!Z88*'Policy Input'!$R$5+'TPD plan1'!Z88*'Policy Input'!$S$5</f>
        <v>37.619999999999997</v>
      </c>
      <c r="AA88" s="18">
        <f>'Life plan1'!AA88*'Policy Input'!$R$5+'TPD plan1'!AA88*'Policy Input'!$S$5</f>
        <v>0</v>
      </c>
      <c r="AB88" s="18">
        <f>'Life plan1'!AB88*'Policy Input'!$R$5+'TPD plan1'!AB88*'Policy Input'!$S$5</f>
        <v>0</v>
      </c>
      <c r="AC88" s="18">
        <f>'Life plan1'!AC88*'Policy Input'!$R$5+'TPD plan1'!AC88*'Policy Input'!$S$5</f>
        <v>0</v>
      </c>
      <c r="AD88" s="18">
        <f>'Life plan1'!AD88*'Policy Input'!$R$5+'TPD plan1'!AD88*'Policy Input'!$S$5</f>
        <v>0</v>
      </c>
      <c r="AE88" s="18">
        <f>'Life plan1'!AE88*'Policy Input'!$R$5+'TPD plan1'!AE88*'Policy Input'!$S$5</f>
        <v>0</v>
      </c>
    </row>
    <row r="89" spans="1:31">
      <c r="A89" s="19">
        <v>37</v>
      </c>
      <c r="B89" s="20">
        <f>'Life plan1'!B89*'Policy Input'!$R$5+'TPD plan1'!B89*'Policy Input'!$S$5</f>
        <v>0.99</v>
      </c>
      <c r="C89" s="20">
        <f>'Life plan1'!C89*'Policy Input'!$R$5+'TPD plan1'!C89*'Policy Input'!$S$5</f>
        <v>1.97</v>
      </c>
      <c r="D89" s="20">
        <f>'Life plan1'!D89*'Policy Input'!$R$5+'TPD plan1'!D89*'Policy Input'!$S$5</f>
        <v>3.0100000000000002</v>
      </c>
      <c r="E89" s="20">
        <f>'Life plan1'!E89*'Policy Input'!$R$5+'TPD plan1'!E89*'Policy Input'!$S$5</f>
        <v>3.1799999999999997</v>
      </c>
      <c r="F89" s="20">
        <f>'Life plan1'!F89*'Policy Input'!$R$5+'TPD plan1'!F89*'Policy Input'!$S$5</f>
        <v>4.09</v>
      </c>
      <c r="G89" s="20">
        <f>'Life plan1'!G89*'Policy Input'!$R$5+'TPD plan1'!G89*'Policy Input'!$S$5</f>
        <v>5.08</v>
      </c>
      <c r="H89" s="20">
        <f>'Life plan1'!H89*'Policy Input'!$R$5+'TPD plan1'!H89*'Policy Input'!$S$5</f>
        <v>5.69</v>
      </c>
      <c r="I89" s="20">
        <f>'Life plan1'!I89*'Policy Input'!$R$5+'TPD plan1'!I89*'Policy Input'!$S$5</f>
        <v>6.7299999999999995</v>
      </c>
      <c r="J89" s="20">
        <f>'Life plan1'!J89*'Policy Input'!$R$5+'TPD plan1'!J89*'Policy Input'!$S$5</f>
        <v>7.84</v>
      </c>
      <c r="K89" s="20">
        <f>'Life plan1'!K89*'Policy Input'!$R$5+'TPD plan1'!K89*'Policy Input'!$S$5</f>
        <v>9.0299999999999994</v>
      </c>
      <c r="L89" s="20">
        <f>'Life plan1'!L89*'Policy Input'!$R$5+'TPD plan1'!L89*'Policy Input'!$S$5</f>
        <v>10.3</v>
      </c>
      <c r="M89" s="20">
        <f>'Life plan1'!M89*'Policy Input'!$R$5+'TPD plan1'!M89*'Policy Input'!$S$5</f>
        <v>11.65</v>
      </c>
      <c r="N89" s="20">
        <f>'Life plan1'!N89*'Policy Input'!$R$5+'TPD plan1'!N89*'Policy Input'!$S$5</f>
        <v>13.09</v>
      </c>
      <c r="O89" s="20">
        <f>'Life plan1'!O89*'Policy Input'!$R$5+'TPD plan1'!O89*'Policy Input'!$S$5</f>
        <v>14.63</v>
      </c>
      <c r="P89" s="20">
        <f>'Life plan1'!P89*'Policy Input'!$R$5+'TPD plan1'!P89*'Policy Input'!$S$5</f>
        <v>16.27</v>
      </c>
      <c r="Q89" s="20">
        <f>'Life plan1'!Q89*'Policy Input'!$R$5+'TPD plan1'!Q89*'Policy Input'!$S$5</f>
        <v>18.02</v>
      </c>
      <c r="R89" s="20">
        <f>'Life plan1'!R89*'Policy Input'!$R$5+'TPD plan1'!R89*'Policy Input'!$S$5</f>
        <v>19.899999999999999</v>
      </c>
      <c r="S89" s="20">
        <f>'Life plan1'!S89*'Policy Input'!$R$5+'TPD plan1'!S89*'Policy Input'!$S$5</f>
        <v>21.9</v>
      </c>
      <c r="T89" s="20">
        <f>'Life plan1'!T89*'Policy Input'!$R$5+'TPD plan1'!T89*'Policy Input'!$S$5</f>
        <v>24.05</v>
      </c>
      <c r="U89" s="20">
        <f>'Life plan1'!U89*'Policy Input'!$R$5+'TPD plan1'!U89*'Policy Input'!$S$5</f>
        <v>26.369999999999997</v>
      </c>
      <c r="V89" s="20">
        <f>'Life plan1'!V89*'Policy Input'!$R$5+'TPD plan1'!V89*'Policy Input'!$S$5</f>
        <v>28.85</v>
      </c>
      <c r="W89" s="20">
        <f>'Life plan1'!W89*'Policy Input'!$R$5+'TPD plan1'!W89*'Policy Input'!$S$5</f>
        <v>31.53</v>
      </c>
      <c r="X89" s="20">
        <f>'Life plan1'!X89*'Policy Input'!$R$5+'TPD plan1'!X89*'Policy Input'!$S$5</f>
        <v>34.43</v>
      </c>
      <c r="Y89" s="20">
        <f>'Life plan1'!Y89*'Policy Input'!$R$5+'TPD plan1'!Y89*'Policy Input'!$S$5</f>
        <v>37.549999999999997</v>
      </c>
      <c r="Z89" s="20">
        <f>'Life plan1'!Z89*'Policy Input'!$R$5+'TPD plan1'!Z89*'Policy Input'!$S$5</f>
        <v>40.92</v>
      </c>
      <c r="AA89" s="20">
        <f>'Life plan1'!AA89*'Policy Input'!$R$5+'TPD plan1'!AA89*'Policy Input'!$S$5</f>
        <v>0</v>
      </c>
      <c r="AB89" s="20">
        <f>'Life plan1'!AB89*'Policy Input'!$R$5+'TPD plan1'!AB89*'Policy Input'!$S$5</f>
        <v>0</v>
      </c>
      <c r="AC89" s="20">
        <f>'Life plan1'!AC89*'Policy Input'!$R$5+'TPD plan1'!AC89*'Policy Input'!$S$5</f>
        <v>0</v>
      </c>
      <c r="AD89" s="20">
        <f>'Life plan1'!AD89*'Policy Input'!$R$5+'TPD plan1'!AD89*'Policy Input'!$S$5</f>
        <v>0</v>
      </c>
      <c r="AE89" s="20">
        <f>'Life plan1'!AE89*'Policy Input'!$R$5+'TPD plan1'!AE89*'Policy Input'!$S$5</f>
        <v>0</v>
      </c>
    </row>
    <row r="90" spans="1:31">
      <c r="A90" s="19">
        <v>38</v>
      </c>
      <c r="B90" s="20">
        <f>'Life plan1'!B90*'Policy Input'!$R$5+'TPD plan1'!B90*'Policy Input'!$S$5</f>
        <v>1.06</v>
      </c>
      <c r="C90" s="20">
        <f>'Life plan1'!C90*'Policy Input'!$R$5+'TPD plan1'!C90*'Policy Input'!$S$5</f>
        <v>2.1100000000000003</v>
      </c>
      <c r="D90" s="20">
        <f>'Life plan1'!D90*'Policy Input'!$R$5+'TPD plan1'!D90*'Policy Input'!$S$5</f>
        <v>3.24</v>
      </c>
      <c r="E90" s="20">
        <f>'Life plan1'!E90*'Policy Input'!$R$5+'TPD plan1'!E90*'Policy Input'!$S$5</f>
        <v>3.4200000000000004</v>
      </c>
      <c r="F90" s="20">
        <f>'Life plan1'!F90*'Policy Input'!$R$5+'TPD plan1'!F90*'Policy Input'!$S$5</f>
        <v>4.41</v>
      </c>
      <c r="G90" s="20">
        <f>'Life plan1'!G90*'Policy Input'!$R$5+'TPD plan1'!G90*'Policy Input'!$S$5</f>
        <v>5.47</v>
      </c>
      <c r="H90" s="20">
        <f>'Life plan1'!H90*'Policy Input'!$R$5+'TPD plan1'!H90*'Policy Input'!$S$5</f>
        <v>6.13</v>
      </c>
      <c r="I90" s="20">
        <f>'Life plan1'!I90*'Policy Input'!$R$5+'TPD plan1'!I90*'Policy Input'!$S$5</f>
        <v>7.25</v>
      </c>
      <c r="J90" s="20">
        <f>'Life plan1'!J90*'Policy Input'!$R$5+'TPD plan1'!J90*'Policy Input'!$S$5</f>
        <v>8.4600000000000009</v>
      </c>
      <c r="K90" s="20">
        <f>'Life plan1'!K90*'Policy Input'!$R$5+'TPD plan1'!K90*'Policy Input'!$S$5</f>
        <v>9.74</v>
      </c>
      <c r="L90" s="20">
        <f>'Life plan1'!L90*'Policy Input'!$R$5+'TPD plan1'!L90*'Policy Input'!$S$5</f>
        <v>11.11</v>
      </c>
      <c r="M90" s="20">
        <f>'Life plan1'!M90*'Policy Input'!$R$5+'TPD plan1'!M90*'Policy Input'!$S$5</f>
        <v>12.57</v>
      </c>
      <c r="N90" s="20">
        <f>'Life plan1'!N90*'Policy Input'!$R$5+'TPD plan1'!N90*'Policy Input'!$S$5</f>
        <v>14.13</v>
      </c>
      <c r="O90" s="20">
        <f>'Life plan1'!O90*'Policy Input'!$R$5+'TPD plan1'!O90*'Policy Input'!$S$5</f>
        <v>15.8</v>
      </c>
      <c r="P90" s="20">
        <f>'Life plan1'!P90*'Policy Input'!$R$5+'TPD plan1'!P90*'Policy Input'!$S$5</f>
        <v>17.580000000000002</v>
      </c>
      <c r="Q90" s="20">
        <f>'Life plan1'!Q90*'Policy Input'!$R$5+'TPD plan1'!Q90*'Policy Input'!$S$5</f>
        <v>19.48</v>
      </c>
      <c r="R90" s="20">
        <f>'Life plan1'!R90*'Policy Input'!$R$5+'TPD plan1'!R90*'Policy Input'!$S$5</f>
        <v>21.52</v>
      </c>
      <c r="S90" s="20">
        <f>'Life plan1'!S90*'Policy Input'!$R$5+'TPD plan1'!S90*'Policy Input'!$S$5</f>
        <v>23.7</v>
      </c>
      <c r="T90" s="20">
        <f>'Life plan1'!T90*'Policy Input'!$R$5+'TPD plan1'!T90*'Policy Input'!$S$5</f>
        <v>26.05</v>
      </c>
      <c r="U90" s="20">
        <f>'Life plan1'!U90*'Policy Input'!$R$5+'TPD plan1'!U90*'Policy Input'!$S$5</f>
        <v>28.58</v>
      </c>
      <c r="V90" s="20">
        <f>'Life plan1'!V90*'Policy Input'!$R$5+'TPD plan1'!V90*'Policy Input'!$S$5</f>
        <v>31.310000000000002</v>
      </c>
      <c r="W90" s="20">
        <f>'Life plan1'!W90*'Policy Input'!$R$5+'TPD plan1'!W90*'Policy Input'!$S$5</f>
        <v>34.260000000000005</v>
      </c>
      <c r="X90" s="20">
        <f>'Life plan1'!X90*'Policy Input'!$R$5+'TPD plan1'!X90*'Policy Input'!$S$5</f>
        <v>37.440000000000005</v>
      </c>
      <c r="Y90" s="20">
        <f>'Life plan1'!Y90*'Policy Input'!$R$5+'TPD plan1'!Y90*'Policy Input'!$S$5</f>
        <v>40.870000000000005</v>
      </c>
      <c r="Z90" s="20">
        <f>'Life plan1'!Z90*'Policy Input'!$R$5+'TPD plan1'!Z90*'Policy Input'!$S$5</f>
        <v>44.6</v>
      </c>
      <c r="AA90" s="20">
        <f>'Life plan1'!AA90*'Policy Input'!$R$5+'TPD plan1'!AA90*'Policy Input'!$S$5</f>
        <v>0</v>
      </c>
      <c r="AB90" s="20">
        <f>'Life plan1'!AB90*'Policy Input'!$R$5+'TPD plan1'!AB90*'Policy Input'!$S$5</f>
        <v>0</v>
      </c>
      <c r="AC90" s="20">
        <f>'Life plan1'!AC90*'Policy Input'!$R$5+'TPD plan1'!AC90*'Policy Input'!$S$5</f>
        <v>0</v>
      </c>
      <c r="AD90" s="20">
        <f>'Life plan1'!AD90*'Policy Input'!$R$5+'TPD plan1'!AD90*'Policy Input'!$S$5</f>
        <v>0</v>
      </c>
      <c r="AE90" s="20">
        <f>'Life plan1'!AE90*'Policy Input'!$R$5+'TPD plan1'!AE90*'Policy Input'!$S$5</f>
        <v>0</v>
      </c>
    </row>
    <row r="91" spans="1:31">
      <c r="A91" s="19">
        <v>39</v>
      </c>
      <c r="B91" s="20">
        <f>'Life plan1'!B91*'Policy Input'!$R$5+'TPD plan1'!B91*'Policy Input'!$S$5</f>
        <v>1.1399999999999999</v>
      </c>
      <c r="C91" s="20">
        <f>'Life plan1'!C91*'Policy Input'!$R$5+'TPD plan1'!C91*'Policy Input'!$S$5</f>
        <v>2.27</v>
      </c>
      <c r="D91" s="20">
        <f>'Life plan1'!D91*'Policy Input'!$R$5+'TPD plan1'!D91*'Policy Input'!$S$5</f>
        <v>3.4899999999999998</v>
      </c>
      <c r="E91" s="20">
        <f>'Life plan1'!E91*'Policy Input'!$R$5+'TPD plan1'!E91*'Policy Input'!$S$5</f>
        <v>3.68</v>
      </c>
      <c r="F91" s="20">
        <f>'Life plan1'!F91*'Policy Input'!$R$5+'TPD plan1'!F91*'Policy Input'!$S$5</f>
        <v>4.75</v>
      </c>
      <c r="G91" s="20">
        <f>'Life plan1'!G91*'Policy Input'!$R$5+'TPD plan1'!G91*'Policy Input'!$S$5</f>
        <v>5.9</v>
      </c>
      <c r="H91" s="20">
        <f>'Life plan1'!H91*'Policy Input'!$R$5+'TPD plan1'!H91*'Policy Input'!$S$5</f>
        <v>6.62</v>
      </c>
      <c r="I91" s="20">
        <f>'Life plan1'!I91*'Policy Input'!$R$5+'TPD plan1'!I91*'Policy Input'!$S$5</f>
        <v>7.83</v>
      </c>
      <c r="J91" s="20">
        <f>'Life plan1'!J91*'Policy Input'!$R$5+'TPD plan1'!J91*'Policy Input'!$S$5</f>
        <v>9.1300000000000008</v>
      </c>
      <c r="K91" s="20">
        <f>'Life plan1'!K91*'Policy Input'!$R$5+'TPD plan1'!K91*'Policy Input'!$S$5</f>
        <v>10.52</v>
      </c>
      <c r="L91" s="20">
        <f>'Life plan1'!L91*'Policy Input'!$R$5+'TPD plan1'!L91*'Policy Input'!$S$5</f>
        <v>12</v>
      </c>
      <c r="M91" s="20">
        <f>'Life plan1'!M91*'Policy Input'!$R$5+'TPD plan1'!M91*'Policy Input'!$S$5</f>
        <v>13.59</v>
      </c>
      <c r="N91" s="20">
        <f>'Life plan1'!N91*'Policy Input'!$R$5+'TPD plan1'!N91*'Policy Input'!$S$5</f>
        <v>15.27</v>
      </c>
      <c r="O91" s="20">
        <f>'Life plan1'!O91*'Policy Input'!$R$5+'TPD plan1'!O91*'Policy Input'!$S$5</f>
        <v>17.079999999999998</v>
      </c>
      <c r="P91" s="20">
        <f>'Life plan1'!P91*'Policy Input'!$R$5+'TPD plan1'!P91*'Policy Input'!$S$5</f>
        <v>19.010000000000002</v>
      </c>
      <c r="Q91" s="20">
        <f>'Life plan1'!Q91*'Policy Input'!$R$5+'TPD plan1'!Q91*'Policy Input'!$S$5</f>
        <v>21.080000000000002</v>
      </c>
      <c r="R91" s="20">
        <f>'Life plan1'!R91*'Policy Input'!$R$5+'TPD plan1'!R91*'Policy Input'!$S$5</f>
        <v>23.299999999999997</v>
      </c>
      <c r="S91" s="20">
        <f>'Life plan1'!S91*'Policy Input'!$R$5+'TPD plan1'!S91*'Policy Input'!$S$5</f>
        <v>25.689999999999998</v>
      </c>
      <c r="T91" s="20">
        <f>'Life plan1'!T91*'Policy Input'!$R$5+'TPD plan1'!T91*'Policy Input'!$S$5</f>
        <v>28.27</v>
      </c>
      <c r="U91" s="20">
        <f>'Life plan1'!U91*'Policy Input'!$R$5+'TPD plan1'!U91*'Policy Input'!$S$5</f>
        <v>31.04</v>
      </c>
      <c r="V91" s="20">
        <f>'Life plan1'!V91*'Policy Input'!$R$5+'TPD plan1'!V91*'Policy Input'!$S$5</f>
        <v>34.04</v>
      </c>
      <c r="W91" s="20">
        <f>'Life plan1'!W91*'Policy Input'!$R$5+'TPD plan1'!W91*'Policy Input'!$S$5</f>
        <v>37.270000000000003</v>
      </c>
      <c r="X91" s="20">
        <f>'Life plan1'!X91*'Policy Input'!$R$5+'TPD plan1'!X91*'Policy Input'!$S$5</f>
        <v>40.78</v>
      </c>
      <c r="Y91" s="20">
        <f>'Life plan1'!Y91*'Policy Input'!$R$5+'TPD plan1'!Y91*'Policy Input'!$S$5</f>
        <v>44.57</v>
      </c>
      <c r="Z91" s="20">
        <f>'Life plan1'!Z91*'Policy Input'!$R$5+'TPD plan1'!Z91*'Policy Input'!$S$5</f>
        <v>48.68</v>
      </c>
      <c r="AA91" s="20">
        <f>'Life plan1'!AA91*'Policy Input'!$R$5+'TPD plan1'!AA91*'Policy Input'!$S$5</f>
        <v>0</v>
      </c>
      <c r="AB91" s="20">
        <f>'Life plan1'!AB91*'Policy Input'!$R$5+'TPD plan1'!AB91*'Policy Input'!$S$5</f>
        <v>0</v>
      </c>
      <c r="AC91" s="20">
        <f>'Life plan1'!AC91*'Policy Input'!$R$5+'TPD plan1'!AC91*'Policy Input'!$S$5</f>
        <v>0</v>
      </c>
      <c r="AD91" s="20">
        <f>'Life plan1'!AD91*'Policy Input'!$R$5+'TPD plan1'!AD91*'Policy Input'!$S$5</f>
        <v>0</v>
      </c>
      <c r="AE91" s="20">
        <f>'Life plan1'!AE91*'Policy Input'!$R$5+'TPD plan1'!AE91*'Policy Input'!$S$5</f>
        <v>0</v>
      </c>
    </row>
    <row r="92" spans="1:31">
      <c r="A92" s="21">
        <v>40</v>
      </c>
      <c r="B92" s="22">
        <f>'Life plan1'!B92*'Policy Input'!$R$5+'TPD plan1'!B92*'Policy Input'!$S$5</f>
        <v>1.23</v>
      </c>
      <c r="C92" s="22">
        <f>'Life plan1'!C92*'Policy Input'!$R$5+'TPD plan1'!C92*'Policy Input'!$S$5</f>
        <v>2.4499999999999997</v>
      </c>
      <c r="D92" s="22">
        <f>'Life plan1'!D92*'Policy Input'!$R$5+'TPD plan1'!D92*'Policy Input'!$S$5</f>
        <v>3.77</v>
      </c>
      <c r="E92" s="22">
        <f>'Life plan1'!E92*'Policy Input'!$R$5+'TPD plan1'!E92*'Policy Input'!$S$5</f>
        <v>3.98</v>
      </c>
      <c r="F92" s="22">
        <f>'Life plan1'!F92*'Policy Input'!$R$5+'TPD plan1'!F92*'Policy Input'!$S$5</f>
        <v>5.14</v>
      </c>
      <c r="G92" s="22">
        <f>'Life plan1'!G92*'Policy Input'!$R$5+'TPD plan1'!G92*'Policy Input'!$S$5</f>
        <v>6.38</v>
      </c>
      <c r="H92" s="22">
        <f>'Life plan1'!H92*'Policy Input'!$R$5+'TPD plan1'!H92*'Policy Input'!$S$5</f>
        <v>7.1499999999999995</v>
      </c>
      <c r="I92" s="22">
        <f>'Life plan1'!I92*'Policy Input'!$R$5+'TPD plan1'!I92*'Policy Input'!$S$5</f>
        <v>8.4700000000000006</v>
      </c>
      <c r="J92" s="22">
        <f>'Life plan1'!J92*'Policy Input'!$R$5+'TPD plan1'!J92*'Policy Input'!$S$5</f>
        <v>9.8699999999999992</v>
      </c>
      <c r="K92" s="22">
        <f>'Life plan1'!K92*'Policy Input'!$R$5+'TPD plan1'!K92*'Policy Input'!$S$5</f>
        <v>11.38</v>
      </c>
      <c r="L92" s="22">
        <f>'Life plan1'!L92*'Policy Input'!$R$5+'TPD plan1'!L92*'Policy Input'!$S$5</f>
        <v>12.979999999999999</v>
      </c>
      <c r="M92" s="22">
        <f>'Life plan1'!M92*'Policy Input'!$R$5+'TPD plan1'!M92*'Policy Input'!$S$5</f>
        <v>14.69</v>
      </c>
      <c r="N92" s="22">
        <f>'Life plan1'!N92*'Policy Input'!$R$5+'TPD plan1'!N92*'Policy Input'!$S$5</f>
        <v>16.52</v>
      </c>
      <c r="O92" s="22">
        <f>'Life plan1'!O92*'Policy Input'!$R$5+'TPD plan1'!O92*'Policy Input'!$S$5</f>
        <v>18.48</v>
      </c>
      <c r="P92" s="22">
        <f>'Life plan1'!P92*'Policy Input'!$R$5+'TPD plan1'!P92*'Policy Input'!$S$5</f>
        <v>20.580000000000002</v>
      </c>
      <c r="Q92" s="22">
        <f>'Life plan1'!Q92*'Policy Input'!$R$5+'TPD plan1'!Q92*'Policy Input'!$S$5</f>
        <v>22.84</v>
      </c>
      <c r="R92" s="22">
        <f>'Life plan1'!R92*'Policy Input'!$R$5+'TPD plan1'!R92*'Policy Input'!$S$5</f>
        <v>25.270000000000003</v>
      </c>
      <c r="S92" s="22">
        <f>'Life plan1'!S92*'Policy Input'!$R$5+'TPD plan1'!S92*'Policy Input'!$S$5</f>
        <v>27.89</v>
      </c>
      <c r="T92" s="22">
        <f>'Life plan1'!T92*'Policy Input'!$R$5+'TPD plan1'!T92*'Policy Input'!$S$5</f>
        <v>30.71</v>
      </c>
      <c r="U92" s="22">
        <f>'Life plan1'!U92*'Policy Input'!$R$5+'TPD plan1'!U92*'Policy Input'!$S$5</f>
        <v>33.760000000000005</v>
      </c>
      <c r="V92" s="22">
        <f>'Life plan1'!V92*'Policy Input'!$R$5+'TPD plan1'!V92*'Policy Input'!$S$5</f>
        <v>37.059999999999995</v>
      </c>
      <c r="W92" s="22">
        <f>'Life plan1'!W92*'Policy Input'!$R$5+'TPD plan1'!W92*'Policy Input'!$S$5</f>
        <v>40.620000000000005</v>
      </c>
      <c r="X92" s="22">
        <f>'Life plan1'!X92*'Policy Input'!$R$5+'TPD plan1'!X92*'Policy Input'!$S$5</f>
        <v>44.489999999999995</v>
      </c>
      <c r="Y92" s="22">
        <f>'Life plan1'!Y92*'Policy Input'!$R$5+'TPD plan1'!Y92*'Policy Input'!$S$5</f>
        <v>48.68</v>
      </c>
      <c r="Z92" s="22">
        <f>'Life plan1'!Z92*'Policy Input'!$R$5+'TPD plan1'!Z92*'Policy Input'!$S$5</f>
        <v>53.230000000000004</v>
      </c>
      <c r="AA92" s="22">
        <f>'Life plan1'!AA92*'Policy Input'!$R$5+'TPD plan1'!AA92*'Policy Input'!$S$5</f>
        <v>0</v>
      </c>
      <c r="AB92" s="22">
        <f>'Life plan1'!AB92*'Policy Input'!$R$5+'TPD plan1'!AB92*'Policy Input'!$S$5</f>
        <v>0</v>
      </c>
      <c r="AC92" s="22">
        <f>'Life plan1'!AC92*'Policy Input'!$R$5+'TPD plan1'!AC92*'Policy Input'!$S$5</f>
        <v>0</v>
      </c>
      <c r="AD92" s="22">
        <f>'Life plan1'!AD92*'Policy Input'!$R$5+'TPD plan1'!AD92*'Policy Input'!$S$5</f>
        <v>0</v>
      </c>
      <c r="AE92" s="22">
        <f>'Life plan1'!AE92*'Policy Input'!$R$5+'TPD plan1'!AE92*'Policy Input'!$S$5</f>
        <v>0</v>
      </c>
    </row>
    <row r="93" spans="1:31">
      <c r="A93" s="17">
        <v>41</v>
      </c>
      <c r="B93" s="18">
        <f>'Life plan1'!B93*'Policy Input'!$R$5+'TPD plan1'!B93*'Policy Input'!$S$5</f>
        <v>1.3299999999999998</v>
      </c>
      <c r="C93" s="18">
        <f>'Life plan1'!C93*'Policy Input'!$R$5+'TPD plan1'!C93*'Policy Input'!$S$5</f>
        <v>2.65</v>
      </c>
      <c r="D93" s="18">
        <f>'Life plan1'!D93*'Policy Input'!$R$5+'TPD plan1'!D93*'Policy Input'!$S$5</f>
        <v>4.07</v>
      </c>
      <c r="E93" s="18">
        <f>'Life plan1'!E93*'Policy Input'!$R$5+'TPD plan1'!E93*'Policy Input'!$S$5</f>
        <v>4.3000000000000007</v>
      </c>
      <c r="F93" s="18">
        <f>'Life plan1'!F93*'Policy Input'!$R$5+'TPD plan1'!F93*'Policy Input'!$S$5</f>
        <v>5.5600000000000005</v>
      </c>
      <c r="G93" s="18">
        <f>'Life plan1'!G93*'Policy Input'!$R$5+'TPD plan1'!G93*'Policy Input'!$S$5</f>
        <v>6.9</v>
      </c>
      <c r="H93" s="18">
        <f>'Life plan1'!H93*'Policy Input'!$R$5+'TPD plan1'!H93*'Policy Input'!$S$5</f>
        <v>7.74</v>
      </c>
      <c r="I93" s="18">
        <f>'Life plan1'!I93*'Policy Input'!$R$5+'TPD plan1'!I93*'Policy Input'!$S$5</f>
        <v>9.16</v>
      </c>
      <c r="J93" s="18">
        <f>'Life plan1'!J93*'Policy Input'!$R$5+'TPD plan1'!J93*'Policy Input'!$S$5</f>
        <v>10.68</v>
      </c>
      <c r="K93" s="18">
        <f>'Life plan1'!K93*'Policy Input'!$R$5+'TPD plan1'!K93*'Policy Input'!$S$5</f>
        <v>12.3</v>
      </c>
      <c r="L93" s="18">
        <f>'Life plan1'!L93*'Policy Input'!$R$5+'TPD plan1'!L93*'Policy Input'!$S$5</f>
        <v>14.040000000000001</v>
      </c>
      <c r="M93" s="18">
        <f>'Life plan1'!M93*'Policy Input'!$R$5+'TPD plan1'!M93*'Policy Input'!$S$5</f>
        <v>15.9</v>
      </c>
      <c r="N93" s="18">
        <f>'Life plan1'!N93*'Policy Input'!$R$5+'TPD plan1'!N93*'Policy Input'!$S$5</f>
        <v>17.89</v>
      </c>
      <c r="O93" s="18">
        <f>'Life plan1'!O93*'Policy Input'!$R$5+'TPD plan1'!O93*'Policy Input'!$S$5</f>
        <v>20.02</v>
      </c>
      <c r="P93" s="18">
        <f>'Life plan1'!P93*'Policy Input'!$R$5+'TPD plan1'!P93*'Policy Input'!$S$5</f>
        <v>22.31</v>
      </c>
      <c r="Q93" s="18">
        <f>'Life plan1'!Q93*'Policy Input'!$R$5+'TPD plan1'!Q93*'Policy Input'!$S$5</f>
        <v>24.779999999999998</v>
      </c>
      <c r="R93" s="18">
        <f>'Life plan1'!R93*'Policy Input'!$R$5+'TPD plan1'!R93*'Policy Input'!$S$5</f>
        <v>27.439999999999998</v>
      </c>
      <c r="S93" s="18">
        <f>'Life plan1'!S93*'Policy Input'!$R$5+'TPD plan1'!S93*'Policy Input'!$S$5</f>
        <v>30.31</v>
      </c>
      <c r="T93" s="18">
        <f>'Life plan1'!T93*'Policy Input'!$R$5+'TPD plan1'!T93*'Policy Input'!$S$5</f>
        <v>33.42</v>
      </c>
      <c r="U93" s="18">
        <f>'Life plan1'!U93*'Policy Input'!$R$5+'TPD plan1'!U93*'Policy Input'!$S$5</f>
        <v>36.769999999999996</v>
      </c>
      <c r="V93" s="18">
        <f>'Life plan1'!V93*'Policy Input'!$R$5+'TPD plan1'!V93*'Policy Input'!$S$5</f>
        <v>40.409999999999997</v>
      </c>
      <c r="W93" s="18">
        <f>'Life plan1'!W93*'Policy Input'!$R$5+'TPD plan1'!W93*'Policy Input'!$S$5</f>
        <v>44.34</v>
      </c>
      <c r="X93" s="18">
        <f>'Life plan1'!X93*'Policy Input'!$R$5+'TPD plan1'!X93*'Policy Input'!$S$5</f>
        <v>48.61</v>
      </c>
      <c r="Y93" s="18">
        <f>'Life plan1'!Y93*'Policy Input'!$R$5+'TPD plan1'!Y93*'Policy Input'!$S$5</f>
        <v>53.25</v>
      </c>
      <c r="Z93" s="18">
        <f>'Life plan1'!Z93*'Policy Input'!$R$5+'TPD plan1'!Z93*'Policy Input'!$S$5</f>
        <v>58.3</v>
      </c>
      <c r="AA93" s="18">
        <f>'Life plan1'!AA93*'Policy Input'!$R$5+'TPD plan1'!AA93*'Policy Input'!$S$5</f>
        <v>0</v>
      </c>
      <c r="AB93" s="18">
        <f>'Life plan1'!AB93*'Policy Input'!$R$5+'TPD plan1'!AB93*'Policy Input'!$S$5</f>
        <v>0</v>
      </c>
      <c r="AC93" s="18">
        <f>'Life plan1'!AC93*'Policy Input'!$R$5+'TPD plan1'!AC93*'Policy Input'!$S$5</f>
        <v>0</v>
      </c>
      <c r="AD93" s="18">
        <f>'Life plan1'!AD93*'Policy Input'!$R$5+'TPD plan1'!AD93*'Policy Input'!$S$5</f>
        <v>0</v>
      </c>
      <c r="AE93" s="18">
        <f>'Life plan1'!AE93*'Policy Input'!$R$5+'TPD plan1'!AE93*'Policy Input'!$S$5</f>
        <v>0</v>
      </c>
    </row>
    <row r="94" spans="1:31">
      <c r="A94" s="19">
        <v>42</v>
      </c>
      <c r="B94" s="20">
        <f>'Life plan1'!B94*'Policy Input'!$R$5+'TPD plan1'!B94*'Policy Input'!$S$5</f>
        <v>1.44</v>
      </c>
      <c r="C94" s="20">
        <f>'Life plan1'!C94*'Policy Input'!$R$5+'TPD plan1'!C94*'Policy Input'!$S$5</f>
        <v>2.87</v>
      </c>
      <c r="D94" s="20">
        <f>'Life plan1'!D94*'Policy Input'!$R$5+'TPD plan1'!D94*'Policy Input'!$S$5</f>
        <v>4.41</v>
      </c>
      <c r="E94" s="20">
        <f>'Life plan1'!E94*'Policy Input'!$R$5+'TPD plan1'!E94*'Policy Input'!$S$5</f>
        <v>4.66</v>
      </c>
      <c r="F94" s="20">
        <f>'Life plan1'!F94*'Policy Input'!$R$5+'TPD plan1'!F94*'Policy Input'!$S$5</f>
        <v>6.0100000000000007</v>
      </c>
      <c r="G94" s="20">
        <f>'Life plan1'!G94*'Policy Input'!$R$5+'TPD plan1'!G94*'Policy Input'!$S$5</f>
        <v>7.46</v>
      </c>
      <c r="H94" s="20">
        <f>'Life plan1'!H94*'Policy Input'!$R$5+'TPD plan1'!H94*'Policy Input'!$S$5</f>
        <v>8.370000000000001</v>
      </c>
      <c r="I94" s="20">
        <f>'Life plan1'!I94*'Policy Input'!$R$5+'TPD plan1'!I94*'Policy Input'!$S$5</f>
        <v>9.91</v>
      </c>
      <c r="J94" s="20">
        <f>'Life plan1'!J94*'Policy Input'!$R$5+'TPD plan1'!J94*'Policy Input'!$S$5</f>
        <v>11.56</v>
      </c>
      <c r="K94" s="20">
        <f>'Life plan1'!K94*'Policy Input'!$R$5+'TPD plan1'!K94*'Policy Input'!$S$5</f>
        <v>13.31</v>
      </c>
      <c r="L94" s="20">
        <f>'Life plan1'!L94*'Policy Input'!$R$5+'TPD plan1'!L94*'Policy Input'!$S$5</f>
        <v>15.200000000000001</v>
      </c>
      <c r="M94" s="20">
        <f>'Life plan1'!M94*'Policy Input'!$R$5+'TPD plan1'!M94*'Policy Input'!$S$5</f>
        <v>17.22</v>
      </c>
      <c r="N94" s="20">
        <f>'Life plan1'!N94*'Policy Input'!$R$5+'TPD plan1'!N94*'Policy Input'!$S$5</f>
        <v>19.380000000000003</v>
      </c>
      <c r="O94" s="20">
        <f>'Life plan1'!O94*'Policy Input'!$R$5+'TPD plan1'!O94*'Policy Input'!$S$5</f>
        <v>21.709999999999997</v>
      </c>
      <c r="P94" s="20">
        <f>'Life plan1'!P94*'Policy Input'!$R$5+'TPD plan1'!P94*'Policy Input'!$S$5</f>
        <v>24.22</v>
      </c>
      <c r="Q94" s="20">
        <f>'Life plan1'!Q94*'Policy Input'!$R$5+'TPD plan1'!Q94*'Policy Input'!$S$5</f>
        <v>26.919999999999998</v>
      </c>
      <c r="R94" s="20">
        <f>'Life plan1'!R94*'Policy Input'!$R$5+'TPD plan1'!R94*'Policy Input'!$S$5</f>
        <v>29.84</v>
      </c>
      <c r="S94" s="20">
        <f>'Life plan1'!S94*'Policy Input'!$R$5+'TPD plan1'!S94*'Policy Input'!$S$5</f>
        <v>33</v>
      </c>
      <c r="T94" s="20">
        <f>'Life plan1'!T94*'Policy Input'!$R$5+'TPD plan1'!T94*'Policy Input'!$S$5</f>
        <v>36.42</v>
      </c>
      <c r="U94" s="20">
        <f>'Life plan1'!U94*'Policy Input'!$R$5+'TPD plan1'!U94*'Policy Input'!$S$5</f>
        <v>40.119999999999997</v>
      </c>
      <c r="V94" s="20">
        <f>'Life plan1'!V94*'Policy Input'!$R$5+'TPD plan1'!V94*'Policy Input'!$S$5</f>
        <v>44.129999999999995</v>
      </c>
      <c r="W94" s="20">
        <f>'Life plan1'!W94*'Policy Input'!$R$5+'TPD plan1'!W94*'Policy Input'!$S$5</f>
        <v>48.48</v>
      </c>
      <c r="X94" s="20">
        <f>'Life plan1'!X94*'Policy Input'!$R$5+'TPD plan1'!X94*'Policy Input'!$S$5</f>
        <v>53.21</v>
      </c>
      <c r="Y94" s="20">
        <f>'Life plan1'!Y94*'Policy Input'!$R$5+'TPD plan1'!Y94*'Policy Input'!$S$5</f>
        <v>58.35</v>
      </c>
      <c r="Z94" s="20">
        <f>'Life plan1'!Z94*'Policy Input'!$R$5+'TPD plan1'!Z94*'Policy Input'!$S$5</f>
        <v>63.959999999999994</v>
      </c>
      <c r="AA94" s="20">
        <f>'Life plan1'!AA94*'Policy Input'!$R$5+'TPD plan1'!AA94*'Policy Input'!$S$5</f>
        <v>0</v>
      </c>
      <c r="AB94" s="20">
        <f>'Life plan1'!AB94*'Policy Input'!$R$5+'TPD plan1'!AB94*'Policy Input'!$S$5</f>
        <v>0</v>
      </c>
      <c r="AC94" s="20">
        <f>'Life plan1'!AC94*'Policy Input'!$R$5+'TPD plan1'!AC94*'Policy Input'!$S$5</f>
        <v>0</v>
      </c>
      <c r="AD94" s="20">
        <f>'Life plan1'!AD94*'Policy Input'!$R$5+'TPD plan1'!AD94*'Policy Input'!$S$5</f>
        <v>0</v>
      </c>
      <c r="AE94" s="20">
        <f>'Life plan1'!AE94*'Policy Input'!$R$5+'TPD plan1'!AE94*'Policy Input'!$S$5</f>
        <v>0</v>
      </c>
    </row>
    <row r="95" spans="1:31">
      <c r="A95" s="19">
        <v>43</v>
      </c>
      <c r="B95" s="20">
        <f>'Life plan1'!B95*'Policy Input'!$R$5+'TPD plan1'!B95*'Policy Input'!$S$5</f>
        <v>1.56</v>
      </c>
      <c r="C95" s="20">
        <f>'Life plan1'!C95*'Policy Input'!$R$5+'TPD plan1'!C95*'Policy Input'!$S$5</f>
        <v>3.1100000000000003</v>
      </c>
      <c r="D95" s="20">
        <f>'Life plan1'!D95*'Policy Input'!$R$5+'TPD plan1'!D95*'Policy Input'!$S$5</f>
        <v>4.7700000000000005</v>
      </c>
      <c r="E95" s="20">
        <f>'Life plan1'!E95*'Policy Input'!$R$5+'TPD plan1'!E95*'Policy Input'!$S$5</f>
        <v>5.04</v>
      </c>
      <c r="F95" s="20">
        <f>'Life plan1'!F95*'Policy Input'!$R$5+'TPD plan1'!F95*'Policy Input'!$S$5</f>
        <v>6.51</v>
      </c>
      <c r="G95" s="20">
        <f>'Life plan1'!G95*'Policy Input'!$R$5+'TPD plan1'!G95*'Policy Input'!$S$5</f>
        <v>8.08</v>
      </c>
      <c r="H95" s="20">
        <f>'Life plan1'!H95*'Policy Input'!$R$5+'TPD plan1'!H95*'Policy Input'!$S$5</f>
        <v>9.06</v>
      </c>
      <c r="I95" s="20">
        <f>'Life plan1'!I95*'Policy Input'!$R$5+'TPD plan1'!I95*'Policy Input'!$S$5</f>
        <v>10.72</v>
      </c>
      <c r="J95" s="20">
        <f>'Life plan1'!J95*'Policy Input'!$R$5+'TPD plan1'!J95*'Policy Input'!$S$5</f>
        <v>12.5</v>
      </c>
      <c r="K95" s="20">
        <f>'Life plan1'!K95*'Policy Input'!$R$5+'TPD plan1'!K95*'Policy Input'!$S$5</f>
        <v>14.41</v>
      </c>
      <c r="L95" s="20">
        <f>'Life plan1'!L95*'Policy Input'!$R$5+'TPD plan1'!L95*'Policy Input'!$S$5</f>
        <v>16.46</v>
      </c>
      <c r="M95" s="20">
        <f>'Life plan1'!M95*'Policy Input'!$R$5+'TPD plan1'!M95*'Policy Input'!$S$5</f>
        <v>18.659999999999997</v>
      </c>
      <c r="N95" s="20">
        <f>'Life plan1'!N95*'Policy Input'!$R$5+'TPD plan1'!N95*'Policy Input'!$S$5</f>
        <v>21.02</v>
      </c>
      <c r="O95" s="20">
        <f>'Life plan1'!O95*'Policy Input'!$R$5+'TPD plan1'!O95*'Policy Input'!$S$5</f>
        <v>23.57</v>
      </c>
      <c r="P95" s="20">
        <f>'Life plan1'!P95*'Policy Input'!$R$5+'TPD plan1'!P95*'Policy Input'!$S$5</f>
        <v>26.32</v>
      </c>
      <c r="Q95" s="20">
        <f>'Life plan1'!Q95*'Policy Input'!$R$5+'TPD plan1'!Q95*'Policy Input'!$S$5</f>
        <v>29.29</v>
      </c>
      <c r="R95" s="20">
        <f>'Life plan1'!R95*'Policy Input'!$R$5+'TPD plan1'!R95*'Policy Input'!$S$5</f>
        <v>32.51</v>
      </c>
      <c r="S95" s="20">
        <f>'Life plan1'!S95*'Policy Input'!$R$5+'TPD plan1'!S95*'Policy Input'!$S$5</f>
        <v>35.979999999999997</v>
      </c>
      <c r="T95" s="20">
        <f>'Life plan1'!T95*'Policy Input'!$R$5+'TPD plan1'!T95*'Policy Input'!$S$5</f>
        <v>39.75</v>
      </c>
      <c r="U95" s="20">
        <f>'Life plan1'!U95*'Policy Input'!$R$5+'TPD plan1'!U95*'Policy Input'!$S$5</f>
        <v>43.839999999999996</v>
      </c>
      <c r="V95" s="20">
        <f>'Life plan1'!V95*'Policy Input'!$R$5+'TPD plan1'!V95*'Policy Input'!$S$5</f>
        <v>48.269999999999996</v>
      </c>
      <c r="W95" s="20">
        <f>'Life plan1'!W95*'Policy Input'!$R$5+'TPD plan1'!W95*'Policy Input'!$S$5</f>
        <v>53.089999999999996</v>
      </c>
      <c r="X95" s="20">
        <f>'Life plan1'!X95*'Policy Input'!$R$5+'TPD plan1'!X95*'Policy Input'!$S$5</f>
        <v>58.33</v>
      </c>
      <c r="Y95" s="20">
        <f>'Life plan1'!Y95*'Policy Input'!$R$5+'TPD plan1'!Y95*'Policy Input'!$S$5</f>
        <v>64.06</v>
      </c>
      <c r="Z95" s="20">
        <f>'Life plan1'!Z95*'Policy Input'!$R$5+'TPD plan1'!Z95*'Policy Input'!$S$5</f>
        <v>70.31</v>
      </c>
      <c r="AA95" s="20">
        <f>'Life plan1'!AA95*'Policy Input'!$R$5+'TPD plan1'!AA95*'Policy Input'!$S$5</f>
        <v>0</v>
      </c>
      <c r="AB95" s="20">
        <f>'Life plan1'!AB95*'Policy Input'!$R$5+'TPD plan1'!AB95*'Policy Input'!$S$5</f>
        <v>0</v>
      </c>
      <c r="AC95" s="20">
        <f>'Life plan1'!AC95*'Policy Input'!$R$5+'TPD plan1'!AC95*'Policy Input'!$S$5</f>
        <v>0</v>
      </c>
      <c r="AD95" s="20">
        <f>'Life plan1'!AD95*'Policy Input'!$R$5+'TPD plan1'!AD95*'Policy Input'!$S$5</f>
        <v>0</v>
      </c>
      <c r="AE95" s="20">
        <f>'Life plan1'!AE95*'Policy Input'!$R$5+'TPD plan1'!AE95*'Policy Input'!$S$5</f>
        <v>0</v>
      </c>
    </row>
    <row r="96" spans="1:31">
      <c r="A96" s="19">
        <v>44</v>
      </c>
      <c r="B96" s="20">
        <f>'Life plan1'!B96*'Policy Input'!$R$5+'TPD plan1'!B96*'Policy Input'!$S$5</f>
        <v>1.68</v>
      </c>
      <c r="C96" s="20">
        <f>'Life plan1'!C96*'Policy Input'!$R$5+'TPD plan1'!C96*'Policy Input'!$S$5</f>
        <v>3.3600000000000003</v>
      </c>
      <c r="D96" s="20">
        <f>'Life plan1'!D96*'Policy Input'!$R$5+'TPD plan1'!D96*'Policy Input'!$S$5</f>
        <v>5.16</v>
      </c>
      <c r="E96" s="20">
        <f>'Life plan1'!E96*'Policy Input'!$R$5+'TPD plan1'!E96*'Policy Input'!$S$5</f>
        <v>5.45</v>
      </c>
      <c r="F96" s="20">
        <f>'Life plan1'!F96*'Policy Input'!$R$5+'TPD plan1'!F96*'Policy Input'!$S$5</f>
        <v>7.04</v>
      </c>
      <c r="G96" s="20">
        <f>'Life plan1'!G96*'Policy Input'!$R$5+'TPD plan1'!G96*'Policy Input'!$S$5</f>
        <v>8.74</v>
      </c>
      <c r="H96" s="20">
        <f>'Life plan1'!H96*'Policy Input'!$R$5+'TPD plan1'!H96*'Policy Input'!$S$5</f>
        <v>9.7999999999999989</v>
      </c>
      <c r="I96" s="20">
        <f>'Life plan1'!I96*'Policy Input'!$R$5+'TPD plan1'!I96*'Policy Input'!$S$5</f>
        <v>11.6</v>
      </c>
      <c r="J96" s="20">
        <f>'Life plan1'!J96*'Policy Input'!$R$5+'TPD plan1'!J96*'Policy Input'!$S$5</f>
        <v>13.54</v>
      </c>
      <c r="K96" s="20">
        <f>'Life plan1'!K96*'Policy Input'!$R$5+'TPD plan1'!K96*'Policy Input'!$S$5</f>
        <v>15.61</v>
      </c>
      <c r="L96" s="20">
        <f>'Life plan1'!L96*'Policy Input'!$R$5+'TPD plan1'!L96*'Policy Input'!$S$5</f>
        <v>17.84</v>
      </c>
      <c r="M96" s="20">
        <f>'Life plan1'!M96*'Policy Input'!$R$5+'TPD plan1'!M96*'Policy Input'!$S$5</f>
        <v>20.25</v>
      </c>
      <c r="N96" s="20">
        <f>'Life plan1'!N96*'Policy Input'!$R$5+'TPD plan1'!N96*'Policy Input'!$S$5</f>
        <v>22.83</v>
      </c>
      <c r="O96" s="20">
        <f>'Life plan1'!O96*'Policy Input'!$R$5+'TPD plan1'!O96*'Policy Input'!$S$5</f>
        <v>25.63</v>
      </c>
      <c r="P96" s="20">
        <f>'Life plan1'!P96*'Policy Input'!$R$5+'TPD plan1'!P96*'Policy Input'!$S$5</f>
        <v>28.650000000000002</v>
      </c>
      <c r="Q96" s="20">
        <f>'Life plan1'!Q96*'Policy Input'!$R$5+'TPD plan1'!Q96*'Policy Input'!$S$5</f>
        <v>31.919999999999998</v>
      </c>
      <c r="R96" s="20">
        <f>'Life plan1'!R96*'Policy Input'!$R$5+'TPD plan1'!R96*'Policy Input'!$S$5</f>
        <v>35.46</v>
      </c>
      <c r="S96" s="20">
        <f>'Life plan1'!S96*'Policy Input'!$R$5+'TPD plan1'!S96*'Policy Input'!$S$5</f>
        <v>39.299999999999997</v>
      </c>
      <c r="T96" s="20">
        <f>'Life plan1'!T96*'Policy Input'!$R$5+'TPD plan1'!T96*'Policy Input'!$S$5</f>
        <v>43.46</v>
      </c>
      <c r="U96" s="20">
        <f>'Life plan1'!U96*'Policy Input'!$R$5+'TPD plan1'!U96*'Policy Input'!$S$5</f>
        <v>47.980000000000004</v>
      </c>
      <c r="V96" s="20">
        <f>'Life plan1'!V96*'Policy Input'!$R$5+'TPD plan1'!V96*'Policy Input'!$S$5</f>
        <v>52.89</v>
      </c>
      <c r="W96" s="20">
        <f>'Life plan1'!W96*'Policy Input'!$R$5+'TPD plan1'!W96*'Policy Input'!$S$5</f>
        <v>58.24</v>
      </c>
      <c r="X96" s="20">
        <f>'Life plan1'!X96*'Policy Input'!$R$5+'TPD plan1'!X96*'Policy Input'!$S$5</f>
        <v>64.069999999999993</v>
      </c>
      <c r="Y96" s="20">
        <f>'Life plan1'!Y96*'Policy Input'!$R$5+'TPD plan1'!Y96*'Policy Input'!$S$5</f>
        <v>70.45</v>
      </c>
      <c r="Z96" s="20">
        <f>'Life plan1'!Z96*'Policy Input'!$R$5+'TPD plan1'!Z96*'Policy Input'!$S$5</f>
        <v>77.44</v>
      </c>
      <c r="AA96" s="20">
        <f>'Life plan1'!AA96*'Policy Input'!$R$5+'TPD plan1'!AA96*'Policy Input'!$S$5</f>
        <v>0</v>
      </c>
      <c r="AB96" s="20">
        <f>'Life plan1'!AB96*'Policy Input'!$R$5+'TPD plan1'!AB96*'Policy Input'!$S$5</f>
        <v>0</v>
      </c>
      <c r="AC96" s="20">
        <f>'Life plan1'!AC96*'Policy Input'!$R$5+'TPD plan1'!AC96*'Policy Input'!$S$5</f>
        <v>0</v>
      </c>
      <c r="AD96" s="20">
        <f>'Life plan1'!AD96*'Policy Input'!$R$5+'TPD plan1'!AD96*'Policy Input'!$S$5</f>
        <v>0</v>
      </c>
      <c r="AE96" s="20">
        <f>'Life plan1'!AE96*'Policy Input'!$R$5+'TPD plan1'!AE96*'Policy Input'!$S$5</f>
        <v>0</v>
      </c>
    </row>
    <row r="97" spans="1:31">
      <c r="A97" s="21">
        <v>45</v>
      </c>
      <c r="B97" s="22">
        <f>'Life plan1'!B97*'Policy Input'!$R$5+'TPD plan1'!B97*'Policy Input'!$S$5</f>
        <v>1.82</v>
      </c>
      <c r="C97" s="22">
        <f>'Life plan1'!C97*'Policy Input'!$R$5+'TPD plan1'!C97*'Policy Input'!$S$5</f>
        <v>3.6399999999999997</v>
      </c>
      <c r="D97" s="22">
        <f>'Life plan1'!D97*'Policy Input'!$R$5+'TPD plan1'!D97*'Policy Input'!$S$5</f>
        <v>5.59</v>
      </c>
      <c r="E97" s="22">
        <f>'Life plan1'!E97*'Policy Input'!$R$5+'TPD plan1'!E97*'Policy Input'!$S$5</f>
        <v>5.9</v>
      </c>
      <c r="F97" s="22">
        <f>'Life plan1'!F97*'Policy Input'!$R$5+'TPD plan1'!F97*'Policy Input'!$S$5</f>
        <v>7.62</v>
      </c>
      <c r="G97" s="22">
        <f>'Life plan1'!G97*'Policy Input'!$R$5+'TPD plan1'!G97*'Policy Input'!$S$5</f>
        <v>9.4500000000000011</v>
      </c>
      <c r="H97" s="22">
        <f>'Life plan1'!H97*'Policy Input'!$R$5+'TPD plan1'!H97*'Policy Input'!$S$5</f>
        <v>10.61</v>
      </c>
      <c r="I97" s="22">
        <f>'Life plan1'!I97*'Policy Input'!$R$5+'TPD plan1'!I97*'Policy Input'!$S$5</f>
        <v>12.559999999999999</v>
      </c>
      <c r="J97" s="22">
        <f>'Life plan1'!J97*'Policy Input'!$R$5+'TPD plan1'!J97*'Policy Input'!$S$5</f>
        <v>14.67</v>
      </c>
      <c r="K97" s="22">
        <f>'Life plan1'!K97*'Policy Input'!$R$5+'TPD plan1'!K97*'Policy Input'!$S$5</f>
        <v>16.93</v>
      </c>
      <c r="L97" s="22">
        <f>'Life plan1'!L97*'Policy Input'!$R$5+'TPD plan1'!L97*'Policy Input'!$S$5</f>
        <v>19.369999999999997</v>
      </c>
      <c r="M97" s="22">
        <f>'Life plan1'!M97*'Policy Input'!$R$5+'TPD plan1'!M97*'Policy Input'!$S$5</f>
        <v>22</v>
      </c>
      <c r="N97" s="22">
        <f>'Life plan1'!N97*'Policy Input'!$R$5+'TPD plan1'!N97*'Policy Input'!$S$5</f>
        <v>24.84</v>
      </c>
      <c r="O97" s="22">
        <f>'Life plan1'!O97*'Policy Input'!$R$5+'TPD plan1'!O97*'Policy Input'!$S$5</f>
        <v>27.91</v>
      </c>
      <c r="P97" s="22">
        <f>'Life plan1'!P97*'Policy Input'!$R$5+'TPD plan1'!P97*'Policy Input'!$S$5</f>
        <v>31.24</v>
      </c>
      <c r="Q97" s="22">
        <f>'Life plan1'!Q97*'Policy Input'!$R$5+'TPD plan1'!Q97*'Policy Input'!$S$5</f>
        <v>34.840000000000003</v>
      </c>
      <c r="R97" s="22">
        <f>'Life plan1'!R97*'Policy Input'!$R$5+'TPD plan1'!R97*'Policy Input'!$S$5</f>
        <v>38.75</v>
      </c>
      <c r="S97" s="22">
        <f>'Life plan1'!S97*'Policy Input'!$R$5+'TPD plan1'!S97*'Policy Input'!$S$5</f>
        <v>42.99</v>
      </c>
      <c r="T97" s="22">
        <f>'Life plan1'!T97*'Policy Input'!$R$5+'TPD plan1'!T97*'Policy Input'!$S$5</f>
        <v>47.599999999999994</v>
      </c>
      <c r="U97" s="22">
        <f>'Life plan1'!U97*'Policy Input'!$R$5+'TPD plan1'!U97*'Policy Input'!$S$5</f>
        <v>52.6</v>
      </c>
      <c r="V97" s="22">
        <f>'Life plan1'!V97*'Policy Input'!$R$5+'TPD plan1'!V97*'Policy Input'!$S$5</f>
        <v>58.06</v>
      </c>
      <c r="W97" s="22">
        <f>'Life plan1'!W97*'Policy Input'!$R$5+'TPD plan1'!W97*'Policy Input'!$S$5</f>
        <v>64.009999999999991</v>
      </c>
      <c r="X97" s="22">
        <f>'Life plan1'!X97*'Policy Input'!$R$5+'TPD plan1'!X97*'Policy Input'!$S$5</f>
        <v>70.52</v>
      </c>
      <c r="Y97" s="22">
        <f>'Life plan1'!Y97*'Policy Input'!$R$5+'TPD plan1'!Y97*'Policy Input'!$S$5</f>
        <v>77.650000000000006</v>
      </c>
      <c r="Z97" s="22">
        <f>'Life plan1'!Z97*'Policy Input'!$R$5+'TPD plan1'!Z97*'Policy Input'!$S$5</f>
        <v>85.48</v>
      </c>
      <c r="AA97" s="22">
        <f>'Life plan1'!AA97*'Policy Input'!$R$5+'TPD plan1'!AA97*'Policy Input'!$S$5</f>
        <v>0</v>
      </c>
      <c r="AB97" s="22">
        <f>'Life plan1'!AB97*'Policy Input'!$R$5+'TPD plan1'!AB97*'Policy Input'!$S$5</f>
        <v>0</v>
      </c>
      <c r="AC97" s="22">
        <f>'Life plan1'!AC97*'Policy Input'!$R$5+'TPD plan1'!AC97*'Policy Input'!$S$5</f>
        <v>0</v>
      </c>
      <c r="AD97" s="22">
        <f>'Life plan1'!AD97*'Policy Input'!$R$5+'TPD plan1'!AD97*'Policy Input'!$S$5</f>
        <v>0</v>
      </c>
      <c r="AE97" s="22">
        <f>'Life plan1'!AE97*'Policy Input'!$R$5+'TPD plan1'!AE97*'Policy Input'!$S$5</f>
        <v>0</v>
      </c>
    </row>
    <row r="98" spans="1:31">
      <c r="A98" s="17">
        <v>46</v>
      </c>
      <c r="B98" s="18">
        <f>'Life plan1'!B98*'Policy Input'!$R$5+'TPD plan1'!B98*'Policy Input'!$S$5</f>
        <v>1.97</v>
      </c>
      <c r="C98" s="18">
        <f>'Life plan1'!C98*'Policy Input'!$R$5+'TPD plan1'!C98*'Policy Input'!$S$5</f>
        <v>3.94</v>
      </c>
      <c r="D98" s="18">
        <f>'Life plan1'!D98*'Policy Input'!$R$5+'TPD plan1'!D98*'Policy Input'!$S$5</f>
        <v>6.04</v>
      </c>
      <c r="E98" s="18">
        <f>'Life plan1'!E98*'Policy Input'!$R$5+'TPD plan1'!E98*'Policy Input'!$S$5</f>
        <v>6.38</v>
      </c>
      <c r="F98" s="18">
        <f>'Life plan1'!F98*'Policy Input'!$R$5+'TPD plan1'!F98*'Policy Input'!$S$5</f>
        <v>8.24</v>
      </c>
      <c r="G98" s="18">
        <f>'Life plan1'!G98*'Policy Input'!$R$5+'TPD plan1'!G98*'Policy Input'!$S$5</f>
        <v>10.23</v>
      </c>
      <c r="H98" s="18">
        <f>'Life plan1'!H98*'Policy Input'!$R$5+'TPD plan1'!H98*'Policy Input'!$S$5</f>
        <v>11.49</v>
      </c>
      <c r="I98" s="18">
        <f>'Life plan1'!I98*'Policy Input'!$R$5+'TPD plan1'!I98*'Policy Input'!$S$5</f>
        <v>13.62</v>
      </c>
      <c r="J98" s="18">
        <f>'Life plan1'!J98*'Policy Input'!$R$5+'TPD plan1'!J98*'Policy Input'!$S$5</f>
        <v>15.91</v>
      </c>
      <c r="K98" s="18">
        <f>'Life plan1'!K98*'Policy Input'!$R$5+'TPD plan1'!K98*'Policy Input'!$S$5</f>
        <v>18.39</v>
      </c>
      <c r="L98" s="18">
        <f>'Life plan1'!L98*'Policy Input'!$R$5+'TPD plan1'!L98*'Policy Input'!$S$5</f>
        <v>21.06</v>
      </c>
      <c r="M98" s="18">
        <f>'Life plan1'!M98*'Policy Input'!$R$5+'TPD plan1'!M98*'Policy Input'!$S$5</f>
        <v>23.950000000000003</v>
      </c>
      <c r="N98" s="18">
        <f>'Life plan1'!N98*'Policy Input'!$R$5+'TPD plan1'!N98*'Policy Input'!$S$5</f>
        <v>27.07</v>
      </c>
      <c r="O98" s="18">
        <f>'Life plan1'!O98*'Policy Input'!$R$5+'TPD plan1'!O98*'Policy Input'!$S$5</f>
        <v>30.46</v>
      </c>
      <c r="P98" s="18">
        <f>'Life plan1'!P98*'Policy Input'!$R$5+'TPD plan1'!P98*'Policy Input'!$S$5</f>
        <v>34.129999999999995</v>
      </c>
      <c r="Q98" s="18">
        <f>'Life plan1'!Q98*'Policy Input'!$R$5+'TPD plan1'!Q98*'Policy Input'!$S$5</f>
        <v>38.11</v>
      </c>
      <c r="R98" s="18">
        <f>'Life plan1'!R98*'Policy Input'!$R$5+'TPD plan1'!R98*'Policy Input'!$S$5</f>
        <v>42.43</v>
      </c>
      <c r="S98" s="18">
        <f>'Life plan1'!S98*'Policy Input'!$R$5+'TPD plan1'!S98*'Policy Input'!$S$5</f>
        <v>47.120000000000005</v>
      </c>
      <c r="T98" s="18">
        <f>'Life plan1'!T98*'Policy Input'!$R$5+'TPD plan1'!T98*'Policy Input'!$S$5</f>
        <v>52.22</v>
      </c>
      <c r="U98" s="18">
        <f>'Life plan1'!U98*'Policy Input'!$R$5+'TPD plan1'!U98*'Policy Input'!$S$5</f>
        <v>57.79</v>
      </c>
      <c r="V98" s="18">
        <f>'Life plan1'!V98*'Policy Input'!$R$5+'TPD plan1'!V98*'Policy Input'!$S$5</f>
        <v>63.86</v>
      </c>
      <c r="W98" s="18">
        <f>'Life plan1'!W98*'Policy Input'!$R$5+'TPD plan1'!W98*'Policy Input'!$S$5</f>
        <v>70.5</v>
      </c>
      <c r="X98" s="18">
        <f>'Life plan1'!X98*'Policy Input'!$R$5+'TPD plan1'!X98*'Policy Input'!$S$5</f>
        <v>77.78</v>
      </c>
      <c r="Y98" s="18">
        <f>'Life plan1'!Y98*'Policy Input'!$R$5+'TPD plan1'!Y98*'Policy Input'!$S$5</f>
        <v>85.77000000000001</v>
      </c>
      <c r="Z98" s="18">
        <f>'Life plan1'!Z98*'Policy Input'!$R$5+'TPD plan1'!Z98*'Policy Input'!$S$5</f>
        <v>0</v>
      </c>
      <c r="AA98" s="18">
        <f>'Life plan1'!AA98*'Policy Input'!$R$5+'TPD plan1'!AA98*'Policy Input'!$S$5</f>
        <v>0</v>
      </c>
      <c r="AB98" s="18">
        <f>'Life plan1'!AB98*'Policy Input'!$R$5+'TPD plan1'!AB98*'Policy Input'!$S$5</f>
        <v>0</v>
      </c>
      <c r="AC98" s="18">
        <f>'Life plan1'!AC98*'Policy Input'!$R$5+'TPD plan1'!AC98*'Policy Input'!$S$5</f>
        <v>0</v>
      </c>
      <c r="AD98" s="18">
        <f>'Life plan1'!AD98*'Policy Input'!$R$5+'TPD plan1'!AD98*'Policy Input'!$S$5</f>
        <v>0</v>
      </c>
      <c r="AE98" s="18">
        <f>'Life plan1'!AE98*'Policy Input'!$R$5+'TPD plan1'!AE98*'Policy Input'!$S$5</f>
        <v>0</v>
      </c>
    </row>
    <row r="99" spans="1:31">
      <c r="A99" s="19">
        <v>47</v>
      </c>
      <c r="B99" s="20">
        <f>'Life plan1'!B99*'Policy Input'!$R$5+'TPD plan1'!B99*'Policy Input'!$S$5</f>
        <v>2.13</v>
      </c>
      <c r="C99" s="20">
        <f>'Life plan1'!C99*'Policy Input'!$R$5+'TPD plan1'!C99*'Policy Input'!$S$5</f>
        <v>4.26</v>
      </c>
      <c r="D99" s="20">
        <f>'Life plan1'!D99*'Policy Input'!$R$5+'TPD plan1'!D99*'Policy Input'!$S$5</f>
        <v>6.54</v>
      </c>
      <c r="E99" s="20">
        <f>'Life plan1'!E99*'Policy Input'!$R$5+'TPD plan1'!E99*'Policy Input'!$S$5</f>
        <v>6.91</v>
      </c>
      <c r="F99" s="20">
        <f>'Life plan1'!F99*'Policy Input'!$R$5+'TPD plan1'!F99*'Policy Input'!$S$5</f>
        <v>8.92</v>
      </c>
      <c r="G99" s="20">
        <f>'Life plan1'!G99*'Policy Input'!$R$5+'TPD plan1'!G99*'Policy Input'!$S$5</f>
        <v>11.09</v>
      </c>
      <c r="H99" s="20">
        <f>'Life plan1'!H99*'Policy Input'!$R$5+'TPD plan1'!H99*'Policy Input'!$S$5</f>
        <v>12.46</v>
      </c>
      <c r="I99" s="20">
        <f>'Life plan1'!I99*'Policy Input'!$R$5+'TPD plan1'!I99*'Policy Input'!$S$5</f>
        <v>14.79</v>
      </c>
      <c r="J99" s="20">
        <f>'Life plan1'!J99*'Policy Input'!$R$5+'TPD plan1'!J99*'Policy Input'!$S$5</f>
        <v>17.3</v>
      </c>
      <c r="K99" s="20">
        <f>'Life plan1'!K99*'Policy Input'!$R$5+'TPD plan1'!K99*'Policy Input'!$S$5</f>
        <v>20.010000000000002</v>
      </c>
      <c r="L99" s="20">
        <f>'Life plan1'!L99*'Policy Input'!$R$5+'TPD plan1'!L99*'Policy Input'!$S$5</f>
        <v>22.95</v>
      </c>
      <c r="M99" s="20">
        <f>'Life plan1'!M99*'Policy Input'!$R$5+'TPD plan1'!M99*'Policy Input'!$S$5</f>
        <v>26.13</v>
      </c>
      <c r="N99" s="20">
        <f>'Life plan1'!N99*'Policy Input'!$R$5+'TPD plan1'!N99*'Policy Input'!$S$5</f>
        <v>29.57</v>
      </c>
      <c r="O99" s="20">
        <f>'Life plan1'!O99*'Policy Input'!$R$5+'TPD plan1'!O99*'Policy Input'!$S$5</f>
        <v>33.31</v>
      </c>
      <c r="P99" s="20">
        <f>'Life plan1'!P99*'Policy Input'!$R$5+'TPD plan1'!P99*'Policy Input'!$S$5</f>
        <v>37.36</v>
      </c>
      <c r="Q99" s="20">
        <f>'Life plan1'!Q99*'Policy Input'!$R$5+'TPD plan1'!Q99*'Policy Input'!$S$5</f>
        <v>41.76</v>
      </c>
      <c r="R99" s="20">
        <f>'Life plan1'!R99*'Policy Input'!$R$5+'TPD plan1'!R99*'Policy Input'!$S$5</f>
        <v>46.540000000000006</v>
      </c>
      <c r="S99" s="20">
        <f>'Life plan1'!S99*'Policy Input'!$R$5+'TPD plan1'!S99*'Policy Input'!$S$5</f>
        <v>51.75</v>
      </c>
      <c r="T99" s="20">
        <f>'Life plan1'!T99*'Policy Input'!$R$5+'TPD plan1'!T99*'Policy Input'!$S$5</f>
        <v>57.419999999999995</v>
      </c>
      <c r="U99" s="20">
        <f>'Life plan1'!U99*'Policy Input'!$R$5+'TPD plan1'!U99*'Policy Input'!$S$5</f>
        <v>63.61</v>
      </c>
      <c r="V99" s="20">
        <f>'Life plan1'!V99*'Policy Input'!$R$5+'TPD plan1'!V99*'Policy Input'!$S$5</f>
        <v>70.39</v>
      </c>
      <c r="W99" s="20">
        <f>'Life plan1'!W99*'Policy Input'!$R$5+'TPD plan1'!W99*'Policy Input'!$S$5</f>
        <v>77.819999999999993</v>
      </c>
      <c r="X99" s="20">
        <f>'Life plan1'!X99*'Policy Input'!$R$5+'TPD plan1'!X99*'Policy Input'!$S$5</f>
        <v>85.98</v>
      </c>
      <c r="Y99" s="20">
        <f>'Life plan1'!Y99*'Policy Input'!$R$5+'TPD plan1'!Y99*'Policy Input'!$S$5</f>
        <v>0</v>
      </c>
      <c r="Z99" s="20">
        <f>'Life plan1'!Z99*'Policy Input'!$R$5+'TPD plan1'!Z99*'Policy Input'!$S$5</f>
        <v>0</v>
      </c>
      <c r="AA99" s="20">
        <f>'Life plan1'!AA99*'Policy Input'!$R$5+'TPD plan1'!AA99*'Policy Input'!$S$5</f>
        <v>0</v>
      </c>
      <c r="AB99" s="20">
        <f>'Life plan1'!AB99*'Policy Input'!$R$5+'TPD plan1'!AB99*'Policy Input'!$S$5</f>
        <v>0</v>
      </c>
      <c r="AC99" s="20">
        <f>'Life plan1'!AC99*'Policy Input'!$R$5+'TPD plan1'!AC99*'Policy Input'!$S$5</f>
        <v>0</v>
      </c>
      <c r="AD99" s="20">
        <f>'Life plan1'!AD99*'Policy Input'!$R$5+'TPD plan1'!AD99*'Policy Input'!$S$5</f>
        <v>0</v>
      </c>
      <c r="AE99" s="20">
        <f>'Life plan1'!AE99*'Policy Input'!$R$5+'TPD plan1'!AE99*'Policy Input'!$S$5</f>
        <v>0</v>
      </c>
    </row>
    <row r="100" spans="1:31">
      <c r="A100" s="19">
        <v>48</v>
      </c>
      <c r="B100" s="20">
        <f>'Life plan1'!B100*'Policy Input'!$R$5+'TPD plan1'!B100*'Policy Input'!$S$5</f>
        <v>2.3099999999999996</v>
      </c>
      <c r="C100" s="20">
        <f>'Life plan1'!C100*'Policy Input'!$R$5+'TPD plan1'!C100*'Policy Input'!$S$5</f>
        <v>4.6099999999999994</v>
      </c>
      <c r="D100" s="20">
        <f>'Life plan1'!D100*'Policy Input'!$R$5+'TPD plan1'!D100*'Policy Input'!$S$5</f>
        <v>7.08</v>
      </c>
      <c r="E100" s="20">
        <f>'Life plan1'!E100*'Policy Input'!$R$5+'TPD plan1'!E100*'Policy Input'!$S$5</f>
        <v>7.4799999999999995</v>
      </c>
      <c r="F100" s="20">
        <f>'Life plan1'!F100*'Policy Input'!$R$5+'TPD plan1'!F100*'Policy Input'!$S$5</f>
        <v>9.68</v>
      </c>
      <c r="G100" s="20">
        <f>'Life plan1'!G100*'Policy Input'!$R$5+'TPD plan1'!G100*'Policy Input'!$S$5</f>
        <v>12.040000000000001</v>
      </c>
      <c r="H100" s="20">
        <f>'Life plan1'!H100*'Policy Input'!$R$5+'TPD plan1'!H100*'Policy Input'!$S$5</f>
        <v>13.54</v>
      </c>
      <c r="I100" s="20">
        <f>'Life plan1'!I100*'Policy Input'!$R$5+'TPD plan1'!I100*'Policy Input'!$S$5</f>
        <v>16.09</v>
      </c>
      <c r="J100" s="20">
        <f>'Life plan1'!J100*'Policy Input'!$R$5+'TPD plan1'!J100*'Policy Input'!$S$5</f>
        <v>18.84</v>
      </c>
      <c r="K100" s="20">
        <f>'Life plan1'!K100*'Policy Input'!$R$5+'TPD plan1'!K100*'Policy Input'!$S$5</f>
        <v>21.830000000000002</v>
      </c>
      <c r="L100" s="20">
        <f>'Life plan1'!L100*'Policy Input'!$R$5+'TPD plan1'!L100*'Policy Input'!$S$5</f>
        <v>25.06</v>
      </c>
      <c r="M100" s="20">
        <f>'Life plan1'!M100*'Policy Input'!$R$5+'TPD plan1'!M100*'Policy Input'!$S$5</f>
        <v>28.57</v>
      </c>
      <c r="N100" s="20">
        <f>'Life plan1'!N100*'Policy Input'!$R$5+'TPD plan1'!N100*'Policy Input'!$S$5</f>
        <v>32.369999999999997</v>
      </c>
      <c r="O100" s="20">
        <f>'Life plan1'!O100*'Policy Input'!$R$5+'TPD plan1'!O100*'Policy Input'!$S$5</f>
        <v>36.5</v>
      </c>
      <c r="P100" s="20">
        <f>'Life plan1'!P100*'Policy Input'!$R$5+'TPD plan1'!P100*'Policy Input'!$S$5</f>
        <v>40.98</v>
      </c>
      <c r="Q100" s="20">
        <f>'Life plan1'!Q100*'Policy Input'!$R$5+'TPD plan1'!Q100*'Policy Input'!$S$5</f>
        <v>45.86</v>
      </c>
      <c r="R100" s="20">
        <f>'Life plan1'!R100*'Policy Input'!$R$5+'TPD plan1'!R100*'Policy Input'!$S$5</f>
        <v>51.17</v>
      </c>
      <c r="S100" s="20">
        <f>'Life plan1'!S100*'Policy Input'!$R$5+'TPD plan1'!S100*'Policy Input'!$S$5</f>
        <v>56.95</v>
      </c>
      <c r="T100" s="20">
        <f>'Life plan1'!T100*'Policy Input'!$R$5+'TPD plan1'!T100*'Policy Input'!$S$5</f>
        <v>63.269999999999996</v>
      </c>
      <c r="U100" s="20">
        <f>'Life plan1'!U100*'Policy Input'!$R$5+'TPD plan1'!U100*'Policy Input'!$S$5</f>
        <v>70.180000000000007</v>
      </c>
      <c r="V100" s="20">
        <f>'Life plan1'!V100*'Policy Input'!$R$5+'TPD plan1'!V100*'Policy Input'!$S$5</f>
        <v>77.77000000000001</v>
      </c>
      <c r="W100" s="20">
        <f>'Life plan1'!W100*'Policy Input'!$R$5+'TPD plan1'!W100*'Policy Input'!$S$5</f>
        <v>86.1</v>
      </c>
      <c r="X100" s="20">
        <f>'Life plan1'!X100*'Policy Input'!$R$5+'TPD plan1'!X100*'Policy Input'!$S$5</f>
        <v>0</v>
      </c>
      <c r="Y100" s="20">
        <f>'Life plan1'!Y100*'Policy Input'!$R$5+'TPD plan1'!Y100*'Policy Input'!$S$5</f>
        <v>0</v>
      </c>
      <c r="Z100" s="20">
        <f>'Life plan1'!Z100*'Policy Input'!$R$5+'TPD plan1'!Z100*'Policy Input'!$S$5</f>
        <v>0</v>
      </c>
      <c r="AA100" s="20">
        <f>'Life plan1'!AA100*'Policy Input'!$R$5+'TPD plan1'!AA100*'Policy Input'!$S$5</f>
        <v>0</v>
      </c>
      <c r="AB100" s="20">
        <f>'Life plan1'!AB100*'Policy Input'!$R$5+'TPD plan1'!AB100*'Policy Input'!$S$5</f>
        <v>0</v>
      </c>
      <c r="AC100" s="20">
        <f>'Life plan1'!AC100*'Policy Input'!$R$5+'TPD plan1'!AC100*'Policy Input'!$S$5</f>
        <v>0</v>
      </c>
      <c r="AD100" s="20">
        <f>'Life plan1'!AD100*'Policy Input'!$R$5+'TPD plan1'!AD100*'Policy Input'!$S$5</f>
        <v>0</v>
      </c>
      <c r="AE100" s="20">
        <f>'Life plan1'!AE100*'Policy Input'!$R$5+'TPD plan1'!AE100*'Policy Input'!$S$5</f>
        <v>0</v>
      </c>
    </row>
    <row r="101" spans="1:31">
      <c r="A101" s="19">
        <v>49</v>
      </c>
      <c r="B101" s="20">
        <f>'Life plan1'!B101*'Policy Input'!$R$5+'TPD plan1'!B101*'Policy Input'!$S$5</f>
        <v>2.5</v>
      </c>
      <c r="C101" s="20">
        <f>'Life plan1'!C101*'Policy Input'!$R$5+'TPD plan1'!C101*'Policy Input'!$S$5</f>
        <v>4.99</v>
      </c>
      <c r="D101" s="20">
        <f>'Life plan1'!D101*'Policy Input'!$R$5+'TPD plan1'!D101*'Policy Input'!$S$5</f>
        <v>7.68</v>
      </c>
      <c r="E101" s="20">
        <f>'Life plan1'!E101*'Policy Input'!$R$5+'TPD plan1'!E101*'Policy Input'!$S$5</f>
        <v>8.1300000000000008</v>
      </c>
      <c r="F101" s="20">
        <f>'Life plan1'!F101*'Policy Input'!$R$5+'TPD plan1'!F101*'Policy Input'!$S$5</f>
        <v>10.52</v>
      </c>
      <c r="G101" s="20">
        <f>'Life plan1'!G101*'Policy Input'!$R$5+'TPD plan1'!G101*'Policy Input'!$S$5</f>
        <v>13.1</v>
      </c>
      <c r="H101" s="20">
        <f>'Life plan1'!H101*'Policy Input'!$R$5+'TPD plan1'!H101*'Policy Input'!$S$5</f>
        <v>14.75</v>
      </c>
      <c r="I101" s="20">
        <f>'Life plan1'!I101*'Policy Input'!$R$5+'TPD plan1'!I101*'Policy Input'!$S$5</f>
        <v>17.55</v>
      </c>
      <c r="J101" s="20">
        <f>'Life plan1'!J101*'Policy Input'!$R$5+'TPD plan1'!J101*'Policy Input'!$S$5</f>
        <v>20.590000000000003</v>
      </c>
      <c r="K101" s="20">
        <f>'Life plan1'!K101*'Policy Input'!$R$5+'TPD plan1'!K101*'Policy Input'!$S$5</f>
        <v>23.88</v>
      </c>
      <c r="L101" s="20">
        <f>'Life plan1'!L101*'Policy Input'!$R$5+'TPD plan1'!L101*'Policy Input'!$S$5</f>
        <v>27.45</v>
      </c>
      <c r="M101" s="20">
        <f>'Life plan1'!M101*'Policy Input'!$R$5+'TPD plan1'!M101*'Policy Input'!$S$5</f>
        <v>31.32</v>
      </c>
      <c r="N101" s="20">
        <f>'Life plan1'!N101*'Policy Input'!$R$5+'TPD plan1'!N101*'Policy Input'!$S$5</f>
        <v>35.520000000000003</v>
      </c>
      <c r="O101" s="20">
        <f>'Life plan1'!O101*'Policy Input'!$R$5+'TPD plan1'!O101*'Policy Input'!$S$5</f>
        <v>40.090000000000003</v>
      </c>
      <c r="P101" s="20">
        <f>'Life plan1'!P101*'Policy Input'!$R$5+'TPD plan1'!P101*'Policy Input'!$S$5</f>
        <v>45.06</v>
      </c>
      <c r="Q101" s="20">
        <f>'Life plan1'!Q101*'Policy Input'!$R$5+'TPD plan1'!Q101*'Policy Input'!$S$5</f>
        <v>50.47</v>
      </c>
      <c r="R101" s="20">
        <f>'Life plan1'!R101*'Policy Input'!$R$5+'TPD plan1'!R101*'Policy Input'!$S$5</f>
        <v>56.38</v>
      </c>
      <c r="S101" s="20">
        <f>'Life plan1'!S101*'Policy Input'!$R$5+'TPD plan1'!S101*'Policy Input'!$S$5</f>
        <v>62.82</v>
      </c>
      <c r="T101" s="20">
        <f>'Life plan1'!T101*'Policy Input'!$R$5+'TPD plan1'!T101*'Policy Input'!$S$5</f>
        <v>69.88</v>
      </c>
      <c r="U101" s="20">
        <f>'Life plan1'!U101*'Policy Input'!$R$5+'TPD plan1'!U101*'Policy Input'!$S$5</f>
        <v>77.61999999999999</v>
      </c>
      <c r="V101" s="20">
        <f>'Life plan1'!V101*'Policy Input'!$R$5+'TPD plan1'!V101*'Policy Input'!$S$5</f>
        <v>86.13</v>
      </c>
      <c r="W101" s="20">
        <f>'Life plan1'!W101*'Policy Input'!$R$5+'TPD plan1'!W101*'Policy Input'!$S$5</f>
        <v>0</v>
      </c>
      <c r="X101" s="20">
        <f>'Life plan1'!X101*'Policy Input'!$R$5+'TPD plan1'!X101*'Policy Input'!$S$5</f>
        <v>0</v>
      </c>
      <c r="Y101" s="20">
        <f>'Life plan1'!Y101*'Policy Input'!$R$5+'TPD plan1'!Y101*'Policy Input'!$S$5</f>
        <v>0</v>
      </c>
      <c r="Z101" s="20">
        <f>'Life plan1'!Z101*'Policy Input'!$R$5+'TPD plan1'!Z101*'Policy Input'!$S$5</f>
        <v>0</v>
      </c>
      <c r="AA101" s="20">
        <f>'Life plan1'!AA101*'Policy Input'!$R$5+'TPD plan1'!AA101*'Policy Input'!$S$5</f>
        <v>0</v>
      </c>
      <c r="AB101" s="20">
        <f>'Life plan1'!AB101*'Policy Input'!$R$5+'TPD plan1'!AB101*'Policy Input'!$S$5</f>
        <v>0</v>
      </c>
      <c r="AC101" s="20">
        <f>'Life plan1'!AC101*'Policy Input'!$R$5+'TPD plan1'!AC101*'Policy Input'!$S$5</f>
        <v>0</v>
      </c>
      <c r="AD101" s="20">
        <f>'Life plan1'!AD101*'Policy Input'!$R$5+'TPD plan1'!AD101*'Policy Input'!$S$5</f>
        <v>0</v>
      </c>
      <c r="AE101" s="20">
        <f>'Life plan1'!AE101*'Policy Input'!$R$5+'TPD plan1'!AE101*'Policy Input'!$S$5</f>
        <v>0</v>
      </c>
    </row>
    <row r="102" spans="1:31">
      <c r="A102" s="21">
        <v>50</v>
      </c>
      <c r="B102" s="22">
        <f>'Life plan1'!B102*'Policy Input'!$R$5+'TPD plan1'!B102*'Policy Input'!$S$5</f>
        <v>2.71</v>
      </c>
      <c r="C102" s="22">
        <f>'Life plan1'!C102*'Policy Input'!$R$5+'TPD plan1'!C102*'Policy Input'!$S$5</f>
        <v>5.43</v>
      </c>
      <c r="D102" s="22">
        <f>'Life plan1'!D102*'Policy Input'!$R$5+'TPD plan1'!D102*'Policy Input'!$S$5</f>
        <v>8.35</v>
      </c>
      <c r="E102" s="22">
        <f>'Life plan1'!E102*'Policy Input'!$R$5+'TPD plan1'!E102*'Policy Input'!$S$5</f>
        <v>8.85</v>
      </c>
      <c r="F102" s="22">
        <f>'Life plan1'!F102*'Policy Input'!$R$5+'TPD plan1'!F102*'Policy Input'!$S$5</f>
        <v>11.47</v>
      </c>
      <c r="G102" s="22">
        <f>'Life plan1'!G102*'Policy Input'!$R$5+'TPD plan1'!G102*'Policy Input'!$S$5</f>
        <v>14.299999999999999</v>
      </c>
      <c r="H102" s="22">
        <f>'Life plan1'!H102*'Policy Input'!$R$5+'TPD plan1'!H102*'Policy Input'!$S$5</f>
        <v>16.119999999999997</v>
      </c>
      <c r="I102" s="22">
        <f>'Life plan1'!I102*'Policy Input'!$R$5+'TPD plan1'!I102*'Policy Input'!$S$5</f>
        <v>19.21</v>
      </c>
      <c r="J102" s="22">
        <f>'Life plan1'!J102*'Policy Input'!$R$5+'TPD plan1'!J102*'Policy Input'!$S$5</f>
        <v>22.560000000000002</v>
      </c>
      <c r="K102" s="22">
        <f>'Life plan1'!K102*'Policy Input'!$R$5+'TPD plan1'!K102*'Policy Input'!$S$5</f>
        <v>26.189999999999998</v>
      </c>
      <c r="L102" s="22">
        <f>'Life plan1'!L102*'Policy Input'!$R$5+'TPD plan1'!L102*'Policy Input'!$S$5</f>
        <v>30.13</v>
      </c>
      <c r="M102" s="22">
        <f>'Life plan1'!M102*'Policy Input'!$R$5+'TPD plan1'!M102*'Policy Input'!$S$5</f>
        <v>34.42</v>
      </c>
      <c r="N102" s="22">
        <f>'Life plan1'!N102*'Policy Input'!$R$5+'TPD plan1'!N102*'Policy Input'!$S$5</f>
        <v>39.08</v>
      </c>
      <c r="O102" s="22">
        <f>'Life plan1'!O102*'Policy Input'!$R$5+'TPD plan1'!O102*'Policy Input'!$S$5</f>
        <v>44.14</v>
      </c>
      <c r="P102" s="22">
        <f>'Life plan1'!P102*'Policy Input'!$R$5+'TPD plan1'!P102*'Policy Input'!$S$5</f>
        <v>49.66</v>
      </c>
      <c r="Q102" s="22">
        <f>'Life plan1'!Q102*'Policy Input'!$R$5+'TPD plan1'!Q102*'Policy Input'!$S$5</f>
        <v>55.680000000000007</v>
      </c>
      <c r="R102" s="22">
        <f>'Life plan1'!R102*'Policy Input'!$R$5+'TPD plan1'!R102*'Policy Input'!$S$5</f>
        <v>62.26</v>
      </c>
      <c r="S102" s="22">
        <f>'Life plan1'!S102*'Policy Input'!$R$5+'TPD plan1'!S102*'Policy Input'!$S$5</f>
        <v>69.47</v>
      </c>
      <c r="T102" s="22">
        <f>'Life plan1'!T102*'Policy Input'!$R$5+'TPD plan1'!T102*'Policy Input'!$S$5</f>
        <v>77.36999999999999</v>
      </c>
      <c r="U102" s="22">
        <f>'Life plan1'!U102*'Policy Input'!$R$5+'TPD plan1'!U102*'Policy Input'!$S$5</f>
        <v>86.06</v>
      </c>
      <c r="V102" s="22">
        <f>'Life plan1'!V102*'Policy Input'!$R$5+'TPD plan1'!V102*'Policy Input'!$S$5</f>
        <v>0</v>
      </c>
      <c r="W102" s="22">
        <f>'Life plan1'!W102*'Policy Input'!$R$5+'TPD plan1'!W102*'Policy Input'!$S$5</f>
        <v>0</v>
      </c>
      <c r="X102" s="22">
        <f>'Life plan1'!X102*'Policy Input'!$R$5+'TPD plan1'!X102*'Policy Input'!$S$5</f>
        <v>0</v>
      </c>
      <c r="Y102" s="22">
        <f>'Life plan1'!Y102*'Policy Input'!$R$5+'TPD plan1'!Y102*'Policy Input'!$S$5</f>
        <v>0</v>
      </c>
      <c r="Z102" s="22">
        <f>'Life plan1'!Z102*'Policy Input'!$R$5+'TPD plan1'!Z102*'Policy Input'!$S$5</f>
        <v>0</v>
      </c>
      <c r="AA102" s="22">
        <f>'Life plan1'!AA102*'Policy Input'!$R$5+'TPD plan1'!AA102*'Policy Input'!$S$5</f>
        <v>0</v>
      </c>
      <c r="AB102" s="22">
        <f>'Life plan1'!AB102*'Policy Input'!$R$5+'TPD plan1'!AB102*'Policy Input'!$S$5</f>
        <v>0</v>
      </c>
      <c r="AC102" s="22">
        <f>'Life plan1'!AC102*'Policy Input'!$R$5+'TPD plan1'!AC102*'Policy Input'!$S$5</f>
        <v>0</v>
      </c>
      <c r="AD102" s="22">
        <f>'Life plan1'!AD102*'Policy Input'!$R$5+'TPD plan1'!AD102*'Policy Input'!$S$5</f>
        <v>0</v>
      </c>
      <c r="AE102" s="22">
        <f>'Life plan1'!AE102*'Policy Input'!$R$5+'TPD plan1'!AE102*'Policy Input'!$S$5</f>
        <v>0</v>
      </c>
    </row>
    <row r="103" spans="1:31">
      <c r="A103" s="17">
        <v>51</v>
      </c>
      <c r="B103" s="18">
        <f>'Life plan1'!B103*'Policy Input'!$R$5+'TPD plan1'!B103*'Policy Input'!$S$5</f>
        <v>2.9499999999999997</v>
      </c>
      <c r="C103" s="18">
        <f>'Life plan1'!C103*'Policy Input'!$R$5+'TPD plan1'!C103*'Policy Input'!$S$5</f>
        <v>5.91</v>
      </c>
      <c r="D103" s="18">
        <f>'Life plan1'!D103*'Policy Input'!$R$5+'TPD plan1'!D103*'Policy Input'!$S$5</f>
        <v>9.11</v>
      </c>
      <c r="E103" s="18">
        <f>'Life plan1'!E103*'Policy Input'!$R$5+'TPD plan1'!E103*'Policy Input'!$S$5</f>
        <v>9.67</v>
      </c>
      <c r="F103" s="18">
        <f>'Life plan1'!F103*'Policy Input'!$R$5+'TPD plan1'!F103*'Policy Input'!$S$5</f>
        <v>12.54</v>
      </c>
      <c r="G103" s="18">
        <f>'Life plan1'!G103*'Policy Input'!$R$5+'TPD plan1'!G103*'Policy Input'!$S$5</f>
        <v>15.66</v>
      </c>
      <c r="H103" s="18">
        <f>'Life plan1'!H103*'Policy Input'!$R$5+'TPD plan1'!H103*'Policy Input'!$S$5</f>
        <v>17.68</v>
      </c>
      <c r="I103" s="18">
        <f>'Life plan1'!I103*'Policy Input'!$R$5+'TPD plan1'!I103*'Policy Input'!$S$5</f>
        <v>21.09</v>
      </c>
      <c r="J103" s="18">
        <f>'Life plan1'!J103*'Policy Input'!$R$5+'TPD plan1'!J103*'Policy Input'!$S$5</f>
        <v>24.779999999999998</v>
      </c>
      <c r="K103" s="18">
        <f>'Life plan1'!K103*'Policy Input'!$R$5+'TPD plan1'!K103*'Policy Input'!$S$5</f>
        <v>28.8</v>
      </c>
      <c r="L103" s="18">
        <f>'Life plan1'!L103*'Policy Input'!$R$5+'TPD plan1'!L103*'Policy Input'!$S$5</f>
        <v>33.17</v>
      </c>
      <c r="M103" s="18">
        <f>'Life plan1'!M103*'Policy Input'!$R$5+'TPD plan1'!M103*'Policy Input'!$S$5</f>
        <v>37.919999999999995</v>
      </c>
      <c r="N103" s="18">
        <f>'Life plan1'!N103*'Policy Input'!$R$5+'TPD plan1'!N103*'Policy Input'!$S$5</f>
        <v>43.08</v>
      </c>
      <c r="O103" s="18">
        <f>'Life plan1'!O103*'Policy Input'!$R$5+'TPD plan1'!O103*'Policy Input'!$S$5</f>
        <v>48.71</v>
      </c>
      <c r="P103" s="18">
        <f>'Life plan1'!P103*'Policy Input'!$R$5+'TPD plan1'!P103*'Policy Input'!$S$5</f>
        <v>54.86</v>
      </c>
      <c r="Q103" s="18">
        <f>'Life plan1'!Q103*'Policy Input'!$R$5+'TPD plan1'!Q103*'Policy Input'!$S$5</f>
        <v>61.57</v>
      </c>
      <c r="R103" s="18">
        <f>'Life plan1'!R103*'Policy Input'!$R$5+'TPD plan1'!R103*'Policy Input'!$S$5</f>
        <v>68.930000000000007</v>
      </c>
      <c r="S103" s="18">
        <f>'Life plan1'!S103*'Policy Input'!$R$5+'TPD plan1'!S103*'Policy Input'!$S$5</f>
        <v>77</v>
      </c>
      <c r="T103" s="18">
        <f>'Life plan1'!T103*'Policy Input'!$R$5+'TPD plan1'!T103*'Policy Input'!$S$5</f>
        <v>85.88</v>
      </c>
      <c r="U103" s="18">
        <f>'Life plan1'!U103*'Policy Input'!$R$5+'TPD plan1'!U103*'Policy Input'!$S$5</f>
        <v>0</v>
      </c>
      <c r="V103" s="18">
        <f>'Life plan1'!V103*'Policy Input'!$R$5+'TPD plan1'!V103*'Policy Input'!$S$5</f>
        <v>0</v>
      </c>
      <c r="W103" s="18">
        <f>'Life plan1'!W103*'Policy Input'!$R$5+'TPD plan1'!W103*'Policy Input'!$S$5</f>
        <v>0</v>
      </c>
      <c r="X103" s="18">
        <f>'Life plan1'!X103*'Policy Input'!$R$5+'TPD plan1'!X103*'Policy Input'!$S$5</f>
        <v>0</v>
      </c>
      <c r="Y103" s="18">
        <f>'Life plan1'!Y103*'Policy Input'!$R$5+'TPD plan1'!Y103*'Policy Input'!$S$5</f>
        <v>0</v>
      </c>
      <c r="Z103" s="18">
        <f>'Life plan1'!Z103*'Policy Input'!$R$5+'TPD plan1'!Z103*'Policy Input'!$S$5</f>
        <v>0</v>
      </c>
      <c r="AA103" s="18">
        <f>'Life plan1'!AA103*'Policy Input'!$R$5+'TPD plan1'!AA103*'Policy Input'!$S$5</f>
        <v>0</v>
      </c>
      <c r="AB103" s="18">
        <f>'Life plan1'!AB103*'Policy Input'!$R$5+'TPD plan1'!AB103*'Policy Input'!$S$5</f>
        <v>0</v>
      </c>
      <c r="AC103" s="18">
        <f>'Life plan1'!AC103*'Policy Input'!$R$5+'TPD plan1'!AC103*'Policy Input'!$S$5</f>
        <v>0</v>
      </c>
      <c r="AD103" s="18">
        <f>'Life plan1'!AD103*'Policy Input'!$R$5+'TPD plan1'!AD103*'Policy Input'!$S$5</f>
        <v>0</v>
      </c>
      <c r="AE103" s="18">
        <f>'Life plan1'!AE103*'Policy Input'!$R$5+'TPD plan1'!AE103*'Policy Input'!$S$5</f>
        <v>0</v>
      </c>
    </row>
    <row r="104" spans="1:31">
      <c r="A104" s="19">
        <v>52</v>
      </c>
      <c r="B104" s="20">
        <f>'Life plan1'!B104*'Policy Input'!$R$5+'TPD plan1'!B104*'Policy Input'!$S$5</f>
        <v>3.23</v>
      </c>
      <c r="C104" s="20">
        <f>'Life plan1'!C104*'Policy Input'!$R$5+'TPD plan1'!C104*'Policy Input'!$S$5</f>
        <v>6.47</v>
      </c>
      <c r="D104" s="20">
        <f>'Life plan1'!D104*'Policy Input'!$R$5+'TPD plan1'!D104*'Policy Input'!$S$5</f>
        <v>9.98</v>
      </c>
      <c r="E104" s="20">
        <f>'Life plan1'!E104*'Policy Input'!$R$5+'TPD plan1'!E104*'Policy Input'!$S$5</f>
        <v>10.600000000000001</v>
      </c>
      <c r="F104" s="20">
        <f>'Life plan1'!F104*'Policy Input'!$R$5+'TPD plan1'!F104*'Policy Input'!$S$5</f>
        <v>13.77</v>
      </c>
      <c r="G104" s="20">
        <f>'Life plan1'!G104*'Policy Input'!$R$5+'TPD plan1'!G104*'Policy Input'!$S$5</f>
        <v>17.21</v>
      </c>
      <c r="H104" s="20">
        <f>'Life plan1'!H104*'Policy Input'!$R$5+'TPD plan1'!H104*'Policy Input'!$S$5</f>
        <v>19.439999999999998</v>
      </c>
      <c r="I104" s="20">
        <f>'Life plan1'!I104*'Policy Input'!$R$5+'TPD plan1'!I104*'Policy Input'!$S$5</f>
        <v>23.21</v>
      </c>
      <c r="J104" s="20">
        <f>'Life plan1'!J104*'Policy Input'!$R$5+'TPD plan1'!J104*'Policy Input'!$S$5</f>
        <v>27.310000000000002</v>
      </c>
      <c r="K104" s="20">
        <f>'Life plan1'!K104*'Policy Input'!$R$5+'TPD plan1'!K104*'Policy Input'!$S$5</f>
        <v>31.759999999999998</v>
      </c>
      <c r="L104" s="20">
        <f>'Life plan1'!L104*'Policy Input'!$R$5+'TPD plan1'!L104*'Policy Input'!$S$5</f>
        <v>36.6</v>
      </c>
      <c r="M104" s="20">
        <f>'Life plan1'!M104*'Policy Input'!$R$5+'TPD plan1'!M104*'Policy Input'!$S$5</f>
        <v>41.87</v>
      </c>
      <c r="N104" s="20">
        <f>'Life plan1'!N104*'Policy Input'!$R$5+'TPD plan1'!N104*'Policy Input'!$S$5</f>
        <v>47.61</v>
      </c>
      <c r="O104" s="20">
        <f>'Life plan1'!O104*'Policy Input'!$R$5+'TPD plan1'!O104*'Policy Input'!$S$5</f>
        <v>53.879999999999995</v>
      </c>
      <c r="P104" s="20">
        <f>'Life plan1'!P104*'Policy Input'!$R$5+'TPD plan1'!P104*'Policy Input'!$S$5</f>
        <v>60.74</v>
      </c>
      <c r="Q104" s="20">
        <f>'Life plan1'!Q104*'Policy Input'!$R$5+'TPD plan1'!Q104*'Policy Input'!$S$5</f>
        <v>68.25</v>
      </c>
      <c r="R104" s="20">
        <f>'Life plan1'!R104*'Policy Input'!$R$5+'TPD plan1'!R104*'Policy Input'!$S$5</f>
        <v>76.5</v>
      </c>
      <c r="S104" s="20">
        <f>'Life plan1'!S104*'Policy Input'!$R$5+'TPD plan1'!S104*'Policy Input'!$S$5</f>
        <v>85.57</v>
      </c>
      <c r="T104" s="20">
        <f>'Life plan1'!T104*'Policy Input'!$R$5+'TPD plan1'!T104*'Policy Input'!$S$5</f>
        <v>0</v>
      </c>
      <c r="U104" s="20">
        <f>'Life plan1'!U104*'Policy Input'!$R$5+'TPD plan1'!U104*'Policy Input'!$S$5</f>
        <v>0</v>
      </c>
      <c r="V104" s="20">
        <f>'Life plan1'!V104*'Policy Input'!$R$5+'TPD plan1'!V104*'Policy Input'!$S$5</f>
        <v>0</v>
      </c>
      <c r="W104" s="20">
        <f>'Life plan1'!W104*'Policy Input'!$R$5+'TPD plan1'!W104*'Policy Input'!$S$5</f>
        <v>0</v>
      </c>
      <c r="X104" s="20">
        <f>'Life plan1'!X104*'Policy Input'!$R$5+'TPD plan1'!X104*'Policy Input'!$S$5</f>
        <v>0</v>
      </c>
      <c r="Y104" s="20">
        <f>'Life plan1'!Y104*'Policy Input'!$R$5+'TPD plan1'!Y104*'Policy Input'!$S$5</f>
        <v>0</v>
      </c>
      <c r="Z104" s="20">
        <f>'Life plan1'!Z104*'Policy Input'!$R$5+'TPD plan1'!Z104*'Policy Input'!$S$5</f>
        <v>0</v>
      </c>
      <c r="AA104" s="20">
        <f>'Life plan1'!AA104*'Policy Input'!$R$5+'TPD plan1'!AA104*'Policy Input'!$S$5</f>
        <v>0</v>
      </c>
      <c r="AB104" s="20">
        <f>'Life plan1'!AB104*'Policy Input'!$R$5+'TPD plan1'!AB104*'Policy Input'!$S$5</f>
        <v>0</v>
      </c>
      <c r="AC104" s="20">
        <f>'Life plan1'!AC104*'Policy Input'!$R$5+'TPD plan1'!AC104*'Policy Input'!$S$5</f>
        <v>0</v>
      </c>
      <c r="AD104" s="20">
        <f>'Life plan1'!AD104*'Policy Input'!$R$5+'TPD plan1'!AD104*'Policy Input'!$S$5</f>
        <v>0</v>
      </c>
      <c r="AE104" s="20">
        <f>'Life plan1'!AE104*'Policy Input'!$R$5+'TPD plan1'!AE104*'Policy Input'!$S$5</f>
        <v>0</v>
      </c>
    </row>
    <row r="105" spans="1:31">
      <c r="A105" s="19">
        <v>53</v>
      </c>
      <c r="B105" s="20">
        <f>'Life plan1'!B105*'Policy Input'!$R$5+'TPD plan1'!B105*'Policy Input'!$S$5</f>
        <v>3.54</v>
      </c>
      <c r="C105" s="20">
        <f>'Life plan1'!C105*'Policy Input'!$R$5+'TPD plan1'!C105*'Policy Input'!$S$5</f>
        <v>7.1</v>
      </c>
      <c r="D105" s="20">
        <f>'Life plan1'!D105*'Policy Input'!$R$5+'TPD plan1'!D105*'Policy Input'!$S$5</f>
        <v>10.959999999999999</v>
      </c>
      <c r="E105" s="20">
        <f>'Life plan1'!E105*'Policy Input'!$R$5+'TPD plan1'!E105*'Policy Input'!$S$5</f>
        <v>11.66</v>
      </c>
      <c r="F105" s="20">
        <f>'Life plan1'!F105*'Policy Input'!$R$5+'TPD plan1'!F105*'Policy Input'!$S$5</f>
        <v>15.16</v>
      </c>
      <c r="G105" s="20">
        <f>'Life plan1'!G105*'Policy Input'!$R$5+'TPD plan1'!G105*'Policy Input'!$S$5</f>
        <v>18.96</v>
      </c>
      <c r="H105" s="20">
        <f>'Life plan1'!H105*'Policy Input'!$R$5+'TPD plan1'!H105*'Policy Input'!$S$5</f>
        <v>21.450000000000003</v>
      </c>
      <c r="I105" s="20">
        <f>'Life plan1'!I105*'Policy Input'!$R$5+'TPD plan1'!I105*'Policy Input'!$S$5</f>
        <v>25.619999999999997</v>
      </c>
      <c r="J105" s="20">
        <f>'Life plan1'!J105*'Policy Input'!$R$5+'TPD plan1'!J105*'Policy Input'!$S$5</f>
        <v>30.15</v>
      </c>
      <c r="K105" s="20">
        <f>'Life plan1'!K105*'Policy Input'!$R$5+'TPD plan1'!K105*'Policy Input'!$S$5</f>
        <v>35.089999999999996</v>
      </c>
      <c r="L105" s="20">
        <f>'Life plan1'!L105*'Policy Input'!$R$5+'TPD plan1'!L105*'Policy Input'!$S$5</f>
        <v>40.470000000000006</v>
      </c>
      <c r="M105" s="20">
        <f>'Life plan1'!M105*'Policy Input'!$R$5+'TPD plan1'!M105*'Policy Input'!$S$5</f>
        <v>46.33</v>
      </c>
      <c r="N105" s="20">
        <f>'Life plan1'!N105*'Policy Input'!$R$5+'TPD plan1'!N105*'Policy Input'!$S$5</f>
        <v>52.730000000000004</v>
      </c>
      <c r="O105" s="20">
        <f>'Life plan1'!O105*'Policy Input'!$R$5+'TPD plan1'!O105*'Policy Input'!$S$5</f>
        <v>59.730000000000004</v>
      </c>
      <c r="P105" s="20">
        <f>'Life plan1'!P105*'Policy Input'!$R$5+'TPD plan1'!P105*'Policy Input'!$S$5</f>
        <v>67.400000000000006</v>
      </c>
      <c r="Q105" s="20">
        <f>'Life plan1'!Q105*'Policy Input'!$R$5+'TPD plan1'!Q105*'Policy Input'!$S$5</f>
        <v>75.830000000000013</v>
      </c>
      <c r="R105" s="20">
        <f>'Life plan1'!R105*'Policy Input'!$R$5+'TPD plan1'!R105*'Policy Input'!$S$5</f>
        <v>85.1</v>
      </c>
      <c r="S105" s="20">
        <f>'Life plan1'!S105*'Policy Input'!$R$5+'TPD plan1'!S105*'Policy Input'!$S$5</f>
        <v>0</v>
      </c>
      <c r="T105" s="20">
        <f>'Life plan1'!T105*'Policy Input'!$R$5+'TPD plan1'!T105*'Policy Input'!$S$5</f>
        <v>0</v>
      </c>
      <c r="U105" s="20">
        <f>'Life plan1'!U105*'Policy Input'!$R$5+'TPD plan1'!U105*'Policy Input'!$S$5</f>
        <v>0</v>
      </c>
      <c r="V105" s="20">
        <f>'Life plan1'!V105*'Policy Input'!$R$5+'TPD plan1'!V105*'Policy Input'!$S$5</f>
        <v>0</v>
      </c>
      <c r="W105" s="20">
        <f>'Life plan1'!W105*'Policy Input'!$R$5+'TPD plan1'!W105*'Policy Input'!$S$5</f>
        <v>0</v>
      </c>
      <c r="X105" s="20">
        <f>'Life plan1'!X105*'Policy Input'!$R$5+'TPD plan1'!X105*'Policy Input'!$S$5</f>
        <v>0</v>
      </c>
      <c r="Y105" s="20">
        <f>'Life plan1'!Y105*'Policy Input'!$R$5+'TPD plan1'!Y105*'Policy Input'!$S$5</f>
        <v>0</v>
      </c>
      <c r="Z105" s="20">
        <f>'Life plan1'!Z105*'Policy Input'!$R$5+'TPD plan1'!Z105*'Policy Input'!$S$5</f>
        <v>0</v>
      </c>
      <c r="AA105" s="20">
        <f>'Life plan1'!AA105*'Policy Input'!$R$5+'TPD plan1'!AA105*'Policy Input'!$S$5</f>
        <v>0</v>
      </c>
      <c r="AB105" s="20">
        <f>'Life plan1'!AB105*'Policy Input'!$R$5+'TPD plan1'!AB105*'Policy Input'!$S$5</f>
        <v>0</v>
      </c>
      <c r="AC105" s="20">
        <f>'Life plan1'!AC105*'Policy Input'!$R$5+'TPD plan1'!AC105*'Policy Input'!$S$5</f>
        <v>0</v>
      </c>
      <c r="AD105" s="20">
        <f>'Life plan1'!AD105*'Policy Input'!$R$5+'TPD plan1'!AD105*'Policy Input'!$S$5</f>
        <v>0</v>
      </c>
      <c r="AE105" s="20">
        <f>'Life plan1'!AE105*'Policy Input'!$R$5+'TPD plan1'!AE105*'Policy Input'!$S$5</f>
        <v>0</v>
      </c>
    </row>
    <row r="106" spans="1:31">
      <c r="A106" s="19">
        <v>54</v>
      </c>
      <c r="B106" s="20">
        <f>'Life plan1'!B106*'Policy Input'!$R$5+'TPD plan1'!B106*'Policy Input'!$S$5</f>
        <v>3.9000000000000004</v>
      </c>
      <c r="C106" s="20">
        <f>'Life plan1'!C106*'Policy Input'!$R$5+'TPD plan1'!C106*'Policy Input'!$S$5</f>
        <v>7.82</v>
      </c>
      <c r="D106" s="20">
        <f>'Life plan1'!D106*'Policy Input'!$R$5+'TPD plan1'!D106*'Policy Input'!$S$5</f>
        <v>12.09</v>
      </c>
      <c r="E106" s="20">
        <f>'Life plan1'!E106*'Policy Input'!$R$5+'TPD plan1'!E106*'Policy Input'!$S$5</f>
        <v>12.86</v>
      </c>
      <c r="F106" s="20">
        <f>'Life plan1'!F106*'Policy Input'!$R$5+'TPD plan1'!F106*'Policy Input'!$S$5</f>
        <v>16.740000000000002</v>
      </c>
      <c r="G106" s="20">
        <f>'Life plan1'!G106*'Policy Input'!$R$5+'TPD plan1'!G106*'Policy Input'!$S$5</f>
        <v>20.95</v>
      </c>
      <c r="H106" s="20">
        <f>'Life plan1'!H106*'Policy Input'!$R$5+'TPD plan1'!H106*'Policy Input'!$S$5</f>
        <v>23.71</v>
      </c>
      <c r="I106" s="20">
        <f>'Life plan1'!I106*'Policy Input'!$R$5+'TPD plan1'!I106*'Policy Input'!$S$5</f>
        <v>28.330000000000002</v>
      </c>
      <c r="J106" s="20">
        <f>'Life plan1'!J106*'Policy Input'!$R$5+'TPD plan1'!J106*'Policy Input'!$S$5</f>
        <v>33.369999999999997</v>
      </c>
      <c r="K106" s="20">
        <f>'Life plan1'!K106*'Policy Input'!$R$5+'TPD plan1'!K106*'Policy Input'!$S$5</f>
        <v>38.85</v>
      </c>
      <c r="L106" s="20">
        <f>'Life plan1'!L106*'Policy Input'!$R$5+'TPD plan1'!L106*'Policy Input'!$S$5</f>
        <v>44.84</v>
      </c>
      <c r="M106" s="20">
        <f>'Life plan1'!M106*'Policy Input'!$R$5+'TPD plan1'!M106*'Policy Input'!$S$5</f>
        <v>51.370000000000005</v>
      </c>
      <c r="N106" s="20">
        <f>'Life plan1'!N106*'Policy Input'!$R$5+'TPD plan1'!N106*'Policy Input'!$S$5</f>
        <v>58.52</v>
      </c>
      <c r="O106" s="20">
        <f>'Life plan1'!O106*'Policy Input'!$R$5+'TPD plan1'!O106*'Policy Input'!$S$5</f>
        <v>66.36</v>
      </c>
      <c r="P106" s="20">
        <f>'Life plan1'!P106*'Policy Input'!$R$5+'TPD plan1'!P106*'Policy Input'!$S$5</f>
        <v>74.98</v>
      </c>
      <c r="Q106" s="20">
        <f>'Life plan1'!Q106*'Policy Input'!$R$5+'TPD plan1'!Q106*'Policy Input'!$S$5</f>
        <v>84.45</v>
      </c>
      <c r="R106" s="20">
        <f>'Life plan1'!R106*'Policy Input'!$R$5+'TPD plan1'!R106*'Policy Input'!$S$5</f>
        <v>0</v>
      </c>
      <c r="S106" s="20">
        <f>'Life plan1'!S106*'Policy Input'!$R$5+'TPD plan1'!S106*'Policy Input'!$S$5</f>
        <v>0</v>
      </c>
      <c r="T106" s="20">
        <f>'Life plan1'!T106*'Policy Input'!$R$5+'TPD plan1'!T106*'Policy Input'!$S$5</f>
        <v>0</v>
      </c>
      <c r="U106" s="20">
        <f>'Life plan1'!U106*'Policy Input'!$R$5+'TPD plan1'!U106*'Policy Input'!$S$5</f>
        <v>0</v>
      </c>
      <c r="V106" s="20">
        <f>'Life plan1'!V106*'Policy Input'!$R$5+'TPD plan1'!V106*'Policy Input'!$S$5</f>
        <v>0</v>
      </c>
      <c r="W106" s="20">
        <f>'Life plan1'!W106*'Policy Input'!$R$5+'TPD plan1'!W106*'Policy Input'!$S$5</f>
        <v>0</v>
      </c>
      <c r="X106" s="20">
        <f>'Life plan1'!X106*'Policy Input'!$R$5+'TPD plan1'!X106*'Policy Input'!$S$5</f>
        <v>0</v>
      </c>
      <c r="Y106" s="20">
        <f>'Life plan1'!Y106*'Policy Input'!$R$5+'TPD plan1'!Y106*'Policy Input'!$S$5</f>
        <v>0</v>
      </c>
      <c r="Z106" s="20">
        <f>'Life plan1'!Z106*'Policy Input'!$R$5+'TPD plan1'!Z106*'Policy Input'!$S$5</f>
        <v>0</v>
      </c>
      <c r="AA106" s="20">
        <f>'Life plan1'!AA106*'Policy Input'!$R$5+'TPD plan1'!AA106*'Policy Input'!$S$5</f>
        <v>0</v>
      </c>
      <c r="AB106" s="20">
        <f>'Life plan1'!AB106*'Policy Input'!$R$5+'TPD plan1'!AB106*'Policy Input'!$S$5</f>
        <v>0</v>
      </c>
      <c r="AC106" s="20">
        <f>'Life plan1'!AC106*'Policy Input'!$R$5+'TPD plan1'!AC106*'Policy Input'!$S$5</f>
        <v>0</v>
      </c>
      <c r="AD106" s="20">
        <f>'Life plan1'!AD106*'Policy Input'!$R$5+'TPD plan1'!AD106*'Policy Input'!$S$5</f>
        <v>0</v>
      </c>
      <c r="AE106" s="20">
        <f>'Life plan1'!AE106*'Policy Input'!$R$5+'TPD plan1'!AE106*'Policy Input'!$S$5</f>
        <v>0</v>
      </c>
    </row>
    <row r="107" spans="1:31">
      <c r="A107" s="21">
        <v>55</v>
      </c>
      <c r="B107" s="22">
        <f>'Life plan1'!B107*'Policy Input'!$R$5+'TPD plan1'!B107*'Policy Input'!$S$5</f>
        <v>4.3000000000000007</v>
      </c>
      <c r="C107" s="22">
        <f>'Life plan1'!C107*'Policy Input'!$R$5+'TPD plan1'!C107*'Policy Input'!$S$5</f>
        <v>8.64</v>
      </c>
      <c r="D107" s="22">
        <f>'Life plan1'!D107*'Policy Input'!$R$5+'TPD plan1'!D107*'Policy Input'!$S$5</f>
        <v>13.36</v>
      </c>
      <c r="E107" s="22">
        <f>'Life plan1'!E107*'Policy Input'!$R$5+'TPD plan1'!E107*'Policy Input'!$S$5</f>
        <v>14.23</v>
      </c>
      <c r="F107" s="22">
        <f>'Life plan1'!F107*'Policy Input'!$R$5+'TPD plan1'!F107*'Policy Input'!$S$5</f>
        <v>18.52</v>
      </c>
      <c r="G107" s="22">
        <f>'Life plan1'!G107*'Policy Input'!$R$5+'TPD plan1'!G107*'Policy Input'!$S$5</f>
        <v>23.19</v>
      </c>
      <c r="H107" s="22">
        <f>'Life plan1'!H107*'Policy Input'!$R$5+'TPD plan1'!H107*'Policy Input'!$S$5</f>
        <v>26.25</v>
      </c>
      <c r="I107" s="22">
        <f>'Life plan1'!I107*'Policy Input'!$R$5+'TPD plan1'!I107*'Policy Input'!$S$5</f>
        <v>31.39</v>
      </c>
      <c r="J107" s="22">
        <f>'Life plan1'!J107*'Policy Input'!$R$5+'TPD plan1'!J107*'Policy Input'!$S$5</f>
        <v>36.989999999999995</v>
      </c>
      <c r="K107" s="22">
        <f>'Life plan1'!K107*'Policy Input'!$R$5+'TPD plan1'!K107*'Policy Input'!$S$5</f>
        <v>43.1</v>
      </c>
      <c r="L107" s="22">
        <f>'Life plan1'!L107*'Policy Input'!$R$5+'TPD plan1'!L107*'Policy Input'!$S$5</f>
        <v>49.769999999999996</v>
      </c>
      <c r="M107" s="22">
        <f>'Life plan1'!M107*'Policy Input'!$R$5+'TPD plan1'!M107*'Policy Input'!$S$5</f>
        <v>57.08</v>
      </c>
      <c r="N107" s="22">
        <f>'Life plan1'!N107*'Policy Input'!$R$5+'TPD plan1'!N107*'Policy Input'!$S$5</f>
        <v>65.09</v>
      </c>
      <c r="O107" s="22">
        <f>'Life plan1'!O107*'Policy Input'!$R$5+'TPD plan1'!O107*'Policy Input'!$S$5</f>
        <v>73.900000000000006</v>
      </c>
      <c r="P107" s="22">
        <f>'Life plan1'!P107*'Policy Input'!$R$5+'TPD plan1'!P107*'Policy Input'!$S$5</f>
        <v>83.59</v>
      </c>
      <c r="Q107" s="22">
        <f>'Life plan1'!Q107*'Policy Input'!$R$5+'TPD plan1'!Q107*'Policy Input'!$S$5</f>
        <v>0</v>
      </c>
      <c r="R107" s="22">
        <f>'Life plan1'!R107*'Policy Input'!$R$5+'TPD plan1'!R107*'Policy Input'!$S$5</f>
        <v>0</v>
      </c>
      <c r="S107" s="22">
        <f>'Life plan1'!S107*'Policy Input'!$R$5+'TPD plan1'!S107*'Policy Input'!$S$5</f>
        <v>0</v>
      </c>
      <c r="T107" s="22">
        <f>'Life plan1'!T107*'Policy Input'!$R$5+'TPD plan1'!T107*'Policy Input'!$S$5</f>
        <v>0</v>
      </c>
      <c r="U107" s="22">
        <f>'Life plan1'!U107*'Policy Input'!$R$5+'TPD plan1'!U107*'Policy Input'!$S$5</f>
        <v>0</v>
      </c>
      <c r="V107" s="22">
        <f>'Life plan1'!V107*'Policy Input'!$R$5+'TPD plan1'!V107*'Policy Input'!$S$5</f>
        <v>0</v>
      </c>
      <c r="W107" s="22">
        <f>'Life plan1'!W107*'Policy Input'!$R$5+'TPD plan1'!W107*'Policy Input'!$S$5</f>
        <v>0</v>
      </c>
      <c r="X107" s="22">
        <f>'Life plan1'!X107*'Policy Input'!$R$5+'TPD plan1'!X107*'Policy Input'!$S$5</f>
        <v>0</v>
      </c>
      <c r="Y107" s="22">
        <f>'Life plan1'!Y107*'Policy Input'!$R$5+'TPD plan1'!Y107*'Policy Input'!$S$5</f>
        <v>0</v>
      </c>
      <c r="Z107" s="22">
        <f>'Life plan1'!Z107*'Policy Input'!$R$5+'TPD plan1'!Z107*'Policy Input'!$S$5</f>
        <v>0</v>
      </c>
      <c r="AA107" s="22">
        <f>'Life plan1'!AA107*'Policy Input'!$R$5+'TPD plan1'!AA107*'Policy Input'!$S$5</f>
        <v>0</v>
      </c>
      <c r="AB107" s="22">
        <f>'Life plan1'!AB107*'Policy Input'!$R$5+'TPD plan1'!AB107*'Policy Input'!$S$5</f>
        <v>0</v>
      </c>
      <c r="AC107" s="22">
        <f>'Life plan1'!AC107*'Policy Input'!$R$5+'TPD plan1'!AC107*'Policy Input'!$S$5</f>
        <v>0</v>
      </c>
      <c r="AD107" s="22">
        <f>'Life plan1'!AD107*'Policy Input'!$R$5+'TPD plan1'!AD107*'Policy Input'!$S$5</f>
        <v>0</v>
      </c>
      <c r="AE107" s="22">
        <f>'Life plan1'!AE107*'Policy Input'!$R$5+'TPD plan1'!AE107*'Policy Input'!$S$5</f>
        <v>0</v>
      </c>
    </row>
    <row r="108" spans="1:31">
      <c r="A108" s="17">
        <v>56</v>
      </c>
      <c r="B108" s="18">
        <f>'Life plan1'!B108*'Policy Input'!$R$5+'TPD plan1'!B108*'Policy Input'!$S$5</f>
        <v>4.76</v>
      </c>
      <c r="C108" s="18">
        <f>'Life plan1'!C108*'Policy Input'!$R$5+'TPD plan1'!C108*'Policy Input'!$S$5</f>
        <v>9.57</v>
      </c>
      <c r="D108" s="18">
        <f>'Life plan1'!D108*'Policy Input'!$R$5+'TPD plan1'!D108*'Policy Input'!$S$5</f>
        <v>14.799999999999999</v>
      </c>
      <c r="E108" s="18">
        <f>'Life plan1'!E108*'Policy Input'!$R$5+'TPD plan1'!E108*'Policy Input'!$S$5</f>
        <v>15.760000000000002</v>
      </c>
      <c r="F108" s="18">
        <f>'Life plan1'!F108*'Policy Input'!$R$5+'TPD plan1'!F108*'Policy Input'!$S$5</f>
        <v>20.53</v>
      </c>
      <c r="G108" s="18">
        <f>'Life plan1'!G108*'Policy Input'!$R$5+'TPD plan1'!G108*'Policy Input'!$S$5</f>
        <v>25.71</v>
      </c>
      <c r="H108" s="18">
        <f>'Life plan1'!H108*'Policy Input'!$R$5+'TPD plan1'!H108*'Policy Input'!$S$5</f>
        <v>29.119999999999997</v>
      </c>
      <c r="I108" s="18">
        <f>'Life plan1'!I108*'Policy Input'!$R$5+'TPD plan1'!I108*'Policy Input'!$S$5</f>
        <v>34.840000000000003</v>
      </c>
      <c r="J108" s="18">
        <f>'Life plan1'!J108*'Policy Input'!$R$5+'TPD plan1'!J108*'Policy Input'!$S$5</f>
        <v>41.069999999999993</v>
      </c>
      <c r="K108" s="18">
        <f>'Life plan1'!K108*'Policy Input'!$R$5+'TPD plan1'!K108*'Policy Input'!$S$5</f>
        <v>47.89</v>
      </c>
      <c r="L108" s="18">
        <f>'Life plan1'!L108*'Policy Input'!$R$5+'TPD plan1'!L108*'Policy Input'!$S$5</f>
        <v>55.36</v>
      </c>
      <c r="M108" s="18">
        <f>'Life plan1'!M108*'Policy Input'!$R$5+'TPD plan1'!M108*'Policy Input'!$S$5</f>
        <v>63.559999999999995</v>
      </c>
      <c r="N108" s="18">
        <f>'Life plan1'!N108*'Policy Input'!$R$5+'TPD plan1'!N108*'Policy Input'!$S$5</f>
        <v>72.56</v>
      </c>
      <c r="O108" s="18">
        <f>'Life plan1'!O108*'Policy Input'!$R$5+'TPD plan1'!O108*'Policy Input'!$S$5</f>
        <v>82.47999999999999</v>
      </c>
      <c r="P108" s="18">
        <f>'Life plan1'!P108*'Policy Input'!$R$5+'TPD plan1'!P108*'Policy Input'!$S$5</f>
        <v>0</v>
      </c>
      <c r="Q108" s="18">
        <f>'Life plan1'!Q108*'Policy Input'!$R$5+'TPD plan1'!Q108*'Policy Input'!$S$5</f>
        <v>0</v>
      </c>
      <c r="R108" s="18">
        <f>'Life plan1'!R108*'Policy Input'!$R$5+'TPD plan1'!R108*'Policy Input'!$S$5</f>
        <v>0</v>
      </c>
      <c r="S108" s="18">
        <f>'Life plan1'!S108*'Policy Input'!$R$5+'TPD plan1'!S108*'Policy Input'!$S$5</f>
        <v>0</v>
      </c>
      <c r="T108" s="18">
        <f>'Life plan1'!T108*'Policy Input'!$R$5+'TPD plan1'!T108*'Policy Input'!$S$5</f>
        <v>0</v>
      </c>
      <c r="U108" s="18">
        <f>'Life plan1'!U108*'Policy Input'!$R$5+'TPD plan1'!U108*'Policy Input'!$S$5</f>
        <v>0</v>
      </c>
      <c r="V108" s="18">
        <f>'Life plan1'!V108*'Policy Input'!$R$5+'TPD plan1'!V108*'Policy Input'!$S$5</f>
        <v>0</v>
      </c>
      <c r="W108" s="18">
        <f>'Life plan1'!W108*'Policy Input'!$R$5+'TPD plan1'!W108*'Policy Input'!$S$5</f>
        <v>0</v>
      </c>
      <c r="X108" s="18">
        <f>'Life plan1'!X108*'Policy Input'!$R$5+'TPD plan1'!X108*'Policy Input'!$S$5</f>
        <v>0</v>
      </c>
      <c r="Y108" s="18">
        <f>'Life plan1'!Y108*'Policy Input'!$R$5+'TPD plan1'!Y108*'Policy Input'!$S$5</f>
        <v>0</v>
      </c>
      <c r="Z108" s="18">
        <f>'Life plan1'!Z108*'Policy Input'!$R$5+'TPD plan1'!Z108*'Policy Input'!$S$5</f>
        <v>0</v>
      </c>
      <c r="AA108" s="18">
        <f>'Life plan1'!AA108*'Policy Input'!$R$5+'TPD plan1'!AA108*'Policy Input'!$S$5</f>
        <v>0</v>
      </c>
      <c r="AB108" s="18">
        <f>'Life plan1'!AB108*'Policy Input'!$R$5+'TPD plan1'!AB108*'Policy Input'!$S$5</f>
        <v>0</v>
      </c>
      <c r="AC108" s="18">
        <f>'Life plan1'!AC108*'Policy Input'!$R$5+'TPD plan1'!AC108*'Policy Input'!$S$5</f>
        <v>0</v>
      </c>
      <c r="AD108" s="18">
        <f>'Life plan1'!AD108*'Policy Input'!$R$5+'TPD plan1'!AD108*'Policy Input'!$S$5</f>
        <v>0</v>
      </c>
      <c r="AE108" s="18">
        <f>'Life plan1'!AE108*'Policy Input'!$R$5+'TPD plan1'!AE108*'Policy Input'!$S$5</f>
        <v>0</v>
      </c>
    </row>
    <row r="109" spans="1:31">
      <c r="A109" s="19">
        <v>57</v>
      </c>
      <c r="B109" s="20">
        <f>'Life plan1'!B109*'Policy Input'!$R$5+'TPD plan1'!B109*'Policy Input'!$S$5</f>
        <v>5.2799999999999994</v>
      </c>
      <c r="C109" s="20">
        <f>'Life plan1'!C109*'Policy Input'!$R$5+'TPD plan1'!C109*'Policy Input'!$S$5</f>
        <v>10.61</v>
      </c>
      <c r="D109" s="20">
        <f>'Life plan1'!D109*'Policy Input'!$R$5+'TPD plan1'!D109*'Policy Input'!$S$5</f>
        <v>16.419999999999998</v>
      </c>
      <c r="E109" s="20">
        <f>'Life plan1'!E109*'Policy Input'!$R$5+'TPD plan1'!E109*'Policy Input'!$S$5</f>
        <v>17.490000000000002</v>
      </c>
      <c r="F109" s="20">
        <f>'Life plan1'!F109*'Policy Input'!$R$5+'TPD plan1'!F109*'Policy Input'!$S$5</f>
        <v>22.779999999999998</v>
      </c>
      <c r="G109" s="20">
        <f>'Life plan1'!G109*'Policy Input'!$R$5+'TPD plan1'!G109*'Policy Input'!$S$5</f>
        <v>28.55</v>
      </c>
      <c r="H109" s="20">
        <f>'Life plan1'!H109*'Policy Input'!$R$5+'TPD plan1'!H109*'Policy Input'!$S$5</f>
        <v>32.35</v>
      </c>
      <c r="I109" s="20">
        <f>'Life plan1'!I109*'Policy Input'!$R$5+'TPD plan1'!I109*'Policy Input'!$S$5</f>
        <v>38.72</v>
      </c>
      <c r="J109" s="20">
        <f>'Life plan1'!J109*'Policy Input'!$R$5+'TPD plan1'!J109*'Policy Input'!$S$5</f>
        <v>45.69</v>
      </c>
      <c r="K109" s="20">
        <f>'Life plan1'!K109*'Policy Input'!$R$5+'TPD plan1'!K109*'Policy Input'!$S$5</f>
        <v>53.33</v>
      </c>
      <c r="L109" s="20">
        <f>'Life plan1'!L109*'Policy Input'!$R$5+'TPD plan1'!L109*'Policy Input'!$S$5</f>
        <v>61.71</v>
      </c>
      <c r="M109" s="20">
        <f>'Life plan1'!M109*'Policy Input'!$R$5+'TPD plan1'!M109*'Policy Input'!$S$5</f>
        <v>70.929999999999993</v>
      </c>
      <c r="N109" s="20">
        <f>'Life plan1'!N109*'Policy Input'!$R$5+'TPD plan1'!N109*'Policy Input'!$S$5</f>
        <v>81.08</v>
      </c>
      <c r="O109" s="20">
        <f>'Life plan1'!O109*'Policy Input'!$R$5+'TPD plan1'!O109*'Policy Input'!$S$5</f>
        <v>0</v>
      </c>
      <c r="P109" s="20">
        <f>'Life plan1'!P109*'Policy Input'!$R$5+'TPD plan1'!P109*'Policy Input'!$S$5</f>
        <v>0</v>
      </c>
      <c r="Q109" s="20">
        <f>'Life plan1'!Q109*'Policy Input'!$R$5+'TPD plan1'!Q109*'Policy Input'!$S$5</f>
        <v>0</v>
      </c>
      <c r="R109" s="20">
        <f>'Life plan1'!R109*'Policy Input'!$R$5+'TPD plan1'!R109*'Policy Input'!$S$5</f>
        <v>0</v>
      </c>
      <c r="S109" s="20">
        <f>'Life plan1'!S109*'Policy Input'!$R$5+'TPD plan1'!S109*'Policy Input'!$S$5</f>
        <v>0</v>
      </c>
      <c r="T109" s="20">
        <f>'Life plan1'!T109*'Policy Input'!$R$5+'TPD plan1'!T109*'Policy Input'!$S$5</f>
        <v>0</v>
      </c>
      <c r="U109" s="20">
        <f>'Life plan1'!U109*'Policy Input'!$R$5+'TPD plan1'!U109*'Policy Input'!$S$5</f>
        <v>0</v>
      </c>
      <c r="V109" s="20">
        <f>'Life plan1'!V109*'Policy Input'!$R$5+'TPD plan1'!V109*'Policy Input'!$S$5</f>
        <v>0</v>
      </c>
      <c r="W109" s="20">
        <f>'Life plan1'!W109*'Policy Input'!$R$5+'TPD plan1'!W109*'Policy Input'!$S$5</f>
        <v>0</v>
      </c>
      <c r="X109" s="20">
        <f>'Life plan1'!X109*'Policy Input'!$R$5+'TPD plan1'!X109*'Policy Input'!$S$5</f>
        <v>0</v>
      </c>
      <c r="Y109" s="20">
        <f>'Life plan1'!Y109*'Policy Input'!$R$5+'TPD plan1'!Y109*'Policy Input'!$S$5</f>
        <v>0</v>
      </c>
      <c r="Z109" s="20">
        <f>'Life plan1'!Z109*'Policy Input'!$R$5+'TPD plan1'!Z109*'Policy Input'!$S$5</f>
        <v>0</v>
      </c>
      <c r="AA109" s="20">
        <f>'Life plan1'!AA109*'Policy Input'!$R$5+'TPD plan1'!AA109*'Policy Input'!$S$5</f>
        <v>0</v>
      </c>
      <c r="AB109" s="20">
        <f>'Life plan1'!AB109*'Policy Input'!$R$5+'TPD plan1'!AB109*'Policy Input'!$S$5</f>
        <v>0</v>
      </c>
      <c r="AC109" s="20">
        <f>'Life plan1'!AC109*'Policy Input'!$R$5+'TPD plan1'!AC109*'Policy Input'!$S$5</f>
        <v>0</v>
      </c>
      <c r="AD109" s="20">
        <f>'Life plan1'!AD109*'Policy Input'!$R$5+'TPD plan1'!AD109*'Policy Input'!$S$5</f>
        <v>0</v>
      </c>
      <c r="AE109" s="20">
        <f>'Life plan1'!AE109*'Policy Input'!$R$5+'TPD plan1'!AE109*'Policy Input'!$S$5</f>
        <v>0</v>
      </c>
    </row>
    <row r="110" spans="1:31">
      <c r="A110" s="19">
        <v>58</v>
      </c>
      <c r="B110" s="20">
        <f>'Life plan1'!B110*'Policy Input'!$R$5+'TPD plan1'!B110*'Policy Input'!$S$5</f>
        <v>5.8599999999999994</v>
      </c>
      <c r="C110" s="20">
        <f>'Life plan1'!C110*'Policy Input'!$R$5+'TPD plan1'!C110*'Policy Input'!$S$5</f>
        <v>11.78</v>
      </c>
      <c r="D110" s="20">
        <f>'Life plan1'!D110*'Policy Input'!$R$5+'TPD plan1'!D110*'Policy Input'!$S$5</f>
        <v>18.23</v>
      </c>
      <c r="E110" s="20">
        <f>'Life plan1'!E110*'Policy Input'!$R$5+'TPD plan1'!E110*'Policy Input'!$S$5</f>
        <v>19.43</v>
      </c>
      <c r="F110" s="20">
        <f>'Life plan1'!F110*'Policy Input'!$R$5+'TPD plan1'!F110*'Policy Input'!$S$5</f>
        <v>25.32</v>
      </c>
      <c r="G110" s="20">
        <f>'Life plan1'!G110*'Policy Input'!$R$5+'TPD plan1'!G110*'Policy Input'!$S$5</f>
        <v>31.740000000000002</v>
      </c>
      <c r="H110" s="20">
        <f>'Life plan1'!H110*'Policy Input'!$R$5+'TPD plan1'!H110*'Policy Input'!$S$5</f>
        <v>35.99</v>
      </c>
      <c r="I110" s="20">
        <f>'Life plan1'!I110*'Policy Input'!$R$5+'TPD plan1'!I110*'Policy Input'!$S$5</f>
        <v>43.12</v>
      </c>
      <c r="J110" s="20">
        <f>'Life plan1'!J110*'Policy Input'!$R$5+'TPD plan1'!J110*'Policy Input'!$S$5</f>
        <v>50.93</v>
      </c>
      <c r="K110" s="20">
        <f>'Life plan1'!K110*'Policy Input'!$R$5+'TPD plan1'!K110*'Policy Input'!$S$5</f>
        <v>59.51</v>
      </c>
      <c r="L110" s="20">
        <f>'Life plan1'!L110*'Policy Input'!$R$5+'TPD plan1'!L110*'Policy Input'!$S$5</f>
        <v>68.95</v>
      </c>
      <c r="M110" s="20">
        <f>'Life plan1'!M110*'Policy Input'!$R$5+'TPD plan1'!M110*'Policy Input'!$S$5</f>
        <v>79.350000000000009</v>
      </c>
      <c r="N110" s="20">
        <f>'Life plan1'!N110*'Policy Input'!$R$5+'TPD plan1'!N110*'Policy Input'!$S$5</f>
        <v>0</v>
      </c>
      <c r="O110" s="20">
        <f>'Life plan1'!O110*'Policy Input'!$R$5+'TPD plan1'!O110*'Policy Input'!$S$5</f>
        <v>0</v>
      </c>
      <c r="P110" s="20">
        <f>'Life plan1'!P110*'Policy Input'!$R$5+'TPD plan1'!P110*'Policy Input'!$S$5</f>
        <v>0</v>
      </c>
      <c r="Q110" s="20">
        <f>'Life plan1'!Q110*'Policy Input'!$R$5+'TPD plan1'!Q110*'Policy Input'!$S$5</f>
        <v>0</v>
      </c>
      <c r="R110" s="20">
        <f>'Life plan1'!R110*'Policy Input'!$R$5+'TPD plan1'!R110*'Policy Input'!$S$5</f>
        <v>0</v>
      </c>
      <c r="S110" s="20">
        <f>'Life plan1'!S110*'Policy Input'!$R$5+'TPD plan1'!S110*'Policy Input'!$S$5</f>
        <v>0</v>
      </c>
      <c r="T110" s="20">
        <f>'Life plan1'!T110*'Policy Input'!$R$5+'TPD plan1'!T110*'Policy Input'!$S$5</f>
        <v>0</v>
      </c>
      <c r="U110" s="20">
        <f>'Life plan1'!U110*'Policy Input'!$R$5+'TPD plan1'!U110*'Policy Input'!$S$5</f>
        <v>0</v>
      </c>
      <c r="V110" s="20">
        <f>'Life plan1'!V110*'Policy Input'!$R$5+'TPD plan1'!V110*'Policy Input'!$S$5</f>
        <v>0</v>
      </c>
      <c r="W110" s="20">
        <f>'Life plan1'!W110*'Policy Input'!$R$5+'TPD plan1'!W110*'Policy Input'!$S$5</f>
        <v>0</v>
      </c>
      <c r="X110" s="20">
        <f>'Life plan1'!X110*'Policy Input'!$R$5+'TPD plan1'!X110*'Policy Input'!$S$5</f>
        <v>0</v>
      </c>
      <c r="Y110" s="20">
        <f>'Life plan1'!Y110*'Policy Input'!$R$5+'TPD plan1'!Y110*'Policy Input'!$S$5</f>
        <v>0</v>
      </c>
      <c r="Z110" s="20">
        <f>'Life plan1'!Z110*'Policy Input'!$R$5+'TPD plan1'!Z110*'Policy Input'!$S$5</f>
        <v>0</v>
      </c>
      <c r="AA110" s="20">
        <f>'Life plan1'!AA110*'Policy Input'!$R$5+'TPD plan1'!AA110*'Policy Input'!$S$5</f>
        <v>0</v>
      </c>
      <c r="AB110" s="20">
        <f>'Life plan1'!AB110*'Policy Input'!$R$5+'TPD plan1'!AB110*'Policy Input'!$S$5</f>
        <v>0</v>
      </c>
      <c r="AC110" s="20">
        <f>'Life plan1'!AC110*'Policy Input'!$R$5+'TPD plan1'!AC110*'Policy Input'!$S$5</f>
        <v>0</v>
      </c>
      <c r="AD110" s="20">
        <f>'Life plan1'!AD110*'Policy Input'!$R$5+'TPD plan1'!AD110*'Policy Input'!$S$5</f>
        <v>0</v>
      </c>
      <c r="AE110" s="20">
        <f>'Life plan1'!AE110*'Policy Input'!$R$5+'TPD plan1'!AE110*'Policy Input'!$S$5</f>
        <v>0</v>
      </c>
    </row>
    <row r="111" spans="1:31">
      <c r="A111" s="19">
        <v>59</v>
      </c>
      <c r="B111" s="20">
        <f>'Life plan1'!B111*'Policy Input'!$R$5+'TPD plan1'!B111*'Policy Input'!$S$5</f>
        <v>6.51</v>
      </c>
      <c r="C111" s="20">
        <f>'Life plan1'!C111*'Policy Input'!$R$5+'TPD plan1'!C111*'Policy Input'!$S$5</f>
        <v>13.100000000000001</v>
      </c>
      <c r="D111" s="20">
        <f>'Life plan1'!D111*'Policy Input'!$R$5+'TPD plan1'!D111*'Policy Input'!$S$5</f>
        <v>20.27</v>
      </c>
      <c r="E111" s="20">
        <f>'Life plan1'!E111*'Policy Input'!$R$5+'TPD plan1'!E111*'Policy Input'!$S$5</f>
        <v>21.61</v>
      </c>
      <c r="F111" s="20">
        <f>'Life plan1'!F111*'Policy Input'!$R$5+'TPD plan1'!F111*'Policy Input'!$S$5</f>
        <v>28.18</v>
      </c>
      <c r="G111" s="20">
        <f>'Life plan1'!G111*'Policy Input'!$R$5+'TPD plan1'!G111*'Policy Input'!$S$5</f>
        <v>35.36</v>
      </c>
      <c r="H111" s="20">
        <f>'Life plan1'!H111*'Policy Input'!$R$5+'TPD plan1'!H111*'Policy Input'!$S$5</f>
        <v>40.129999999999995</v>
      </c>
      <c r="I111" s="20">
        <f>'Life plan1'!I111*'Policy Input'!$R$5+'TPD plan1'!I111*'Policy Input'!$S$5</f>
        <v>48.13</v>
      </c>
      <c r="J111" s="20">
        <f>'Life plan1'!J111*'Policy Input'!$R$5+'TPD plan1'!J111*'Policy Input'!$S$5</f>
        <v>56.91</v>
      </c>
      <c r="K111" s="20">
        <f>'Life plan1'!K111*'Policy Input'!$R$5+'TPD plan1'!K111*'Policy Input'!$S$5</f>
        <v>66.59</v>
      </c>
      <c r="L111" s="20">
        <f>'Life plan1'!L111*'Policy Input'!$R$5+'TPD plan1'!L111*'Policy Input'!$S$5</f>
        <v>77.240000000000009</v>
      </c>
      <c r="M111" s="20">
        <f>'Life plan1'!M111*'Policy Input'!$R$5+'TPD plan1'!M111*'Policy Input'!$S$5</f>
        <v>0</v>
      </c>
      <c r="N111" s="20">
        <f>'Life plan1'!N111*'Policy Input'!$R$5+'TPD plan1'!N111*'Policy Input'!$S$5</f>
        <v>0</v>
      </c>
      <c r="O111" s="20">
        <f>'Life plan1'!O111*'Policy Input'!$R$5+'TPD plan1'!O111*'Policy Input'!$S$5</f>
        <v>0</v>
      </c>
      <c r="P111" s="20">
        <f>'Life plan1'!P111*'Policy Input'!$R$5+'TPD plan1'!P111*'Policy Input'!$S$5</f>
        <v>0</v>
      </c>
      <c r="Q111" s="20">
        <f>'Life plan1'!Q111*'Policy Input'!$R$5+'TPD plan1'!Q111*'Policy Input'!$S$5</f>
        <v>0</v>
      </c>
      <c r="R111" s="20">
        <f>'Life plan1'!R111*'Policy Input'!$R$5+'TPD plan1'!R111*'Policy Input'!$S$5</f>
        <v>0</v>
      </c>
      <c r="S111" s="20">
        <f>'Life plan1'!S111*'Policy Input'!$R$5+'TPD plan1'!S111*'Policy Input'!$S$5</f>
        <v>0</v>
      </c>
      <c r="T111" s="20">
        <f>'Life plan1'!T111*'Policy Input'!$R$5+'TPD plan1'!T111*'Policy Input'!$S$5</f>
        <v>0</v>
      </c>
      <c r="U111" s="20">
        <f>'Life plan1'!U111*'Policy Input'!$R$5+'TPD plan1'!U111*'Policy Input'!$S$5</f>
        <v>0</v>
      </c>
      <c r="V111" s="20">
        <f>'Life plan1'!V111*'Policy Input'!$R$5+'TPD plan1'!V111*'Policy Input'!$S$5</f>
        <v>0</v>
      </c>
      <c r="W111" s="20">
        <f>'Life plan1'!W111*'Policy Input'!$R$5+'TPD plan1'!W111*'Policy Input'!$S$5</f>
        <v>0</v>
      </c>
      <c r="X111" s="20">
        <f>'Life plan1'!X111*'Policy Input'!$R$5+'TPD plan1'!X111*'Policy Input'!$S$5</f>
        <v>0</v>
      </c>
      <c r="Y111" s="20">
        <f>'Life plan1'!Y111*'Policy Input'!$R$5+'TPD plan1'!Y111*'Policy Input'!$S$5</f>
        <v>0</v>
      </c>
      <c r="Z111" s="20">
        <f>'Life plan1'!Z111*'Policy Input'!$R$5+'TPD plan1'!Z111*'Policy Input'!$S$5</f>
        <v>0</v>
      </c>
      <c r="AA111" s="20">
        <f>'Life plan1'!AA111*'Policy Input'!$R$5+'TPD plan1'!AA111*'Policy Input'!$S$5</f>
        <v>0</v>
      </c>
      <c r="AB111" s="20">
        <f>'Life plan1'!AB111*'Policy Input'!$R$5+'TPD plan1'!AB111*'Policy Input'!$S$5</f>
        <v>0</v>
      </c>
      <c r="AC111" s="20">
        <f>'Life plan1'!AC111*'Policy Input'!$R$5+'TPD plan1'!AC111*'Policy Input'!$S$5</f>
        <v>0</v>
      </c>
      <c r="AD111" s="20">
        <f>'Life plan1'!AD111*'Policy Input'!$R$5+'TPD plan1'!AD111*'Policy Input'!$S$5</f>
        <v>0</v>
      </c>
      <c r="AE111" s="20">
        <f>'Life plan1'!AE111*'Policy Input'!$R$5+'TPD plan1'!AE111*'Policy Input'!$S$5</f>
        <v>0</v>
      </c>
    </row>
    <row r="112" spans="1:31">
      <c r="A112" s="21">
        <v>60</v>
      </c>
      <c r="B112" s="22">
        <f>'Life plan1'!B112*'Policy Input'!$R$5+'TPD plan1'!B112*'Policy Input'!$S$5</f>
        <v>7.25</v>
      </c>
      <c r="C112" s="22">
        <f>'Life plan1'!C112*'Policy Input'!$R$5+'TPD plan1'!C112*'Policy Input'!$S$5</f>
        <v>14.58</v>
      </c>
      <c r="D112" s="22">
        <f>'Life plan1'!D112*'Policy Input'!$R$5+'TPD plan1'!D112*'Policy Input'!$S$5</f>
        <v>22.58</v>
      </c>
      <c r="E112" s="22">
        <f>'Life plan1'!E112*'Policy Input'!$R$5+'TPD plan1'!E112*'Policy Input'!$S$5</f>
        <v>24.09</v>
      </c>
      <c r="F112" s="22">
        <f>'Life plan1'!F112*'Policy Input'!$R$5+'TPD plan1'!F112*'Policy Input'!$S$5</f>
        <v>31.43</v>
      </c>
      <c r="G112" s="22">
        <f>'Life plan1'!G112*'Policy Input'!$R$5+'TPD plan1'!G112*'Policy Input'!$S$5</f>
        <v>39.480000000000004</v>
      </c>
      <c r="H112" s="22">
        <f>'Life plan1'!H112*'Policy Input'!$R$5+'TPD plan1'!H112*'Policy Input'!$S$5</f>
        <v>44.85</v>
      </c>
      <c r="I112" s="22">
        <f>'Life plan1'!I112*'Policy Input'!$R$5+'TPD plan1'!I112*'Policy Input'!$S$5</f>
        <v>53.86</v>
      </c>
      <c r="J112" s="22">
        <f>'Life plan1'!J112*'Policy Input'!$R$5+'TPD plan1'!J112*'Policy Input'!$S$5</f>
        <v>63.779999999999994</v>
      </c>
      <c r="K112" s="22">
        <f>'Life plan1'!K112*'Policy Input'!$R$5+'TPD plan1'!K112*'Policy Input'!$S$5</f>
        <v>74.710000000000008</v>
      </c>
      <c r="L112" s="22">
        <f>'Life plan1'!L112*'Policy Input'!$R$5+'TPD plan1'!L112*'Policy Input'!$S$5</f>
        <v>0</v>
      </c>
      <c r="M112" s="22">
        <f>'Life plan1'!M112*'Policy Input'!$R$5+'TPD plan1'!M112*'Policy Input'!$S$5</f>
        <v>0</v>
      </c>
      <c r="N112" s="22">
        <f>'Life plan1'!N112*'Policy Input'!$R$5+'TPD plan1'!N112*'Policy Input'!$S$5</f>
        <v>0</v>
      </c>
      <c r="O112" s="22">
        <f>'Life plan1'!O112*'Policy Input'!$R$5+'TPD plan1'!O112*'Policy Input'!$S$5</f>
        <v>0</v>
      </c>
      <c r="P112" s="22">
        <f>'Life plan1'!P112*'Policy Input'!$R$5+'TPD plan1'!P112*'Policy Input'!$S$5</f>
        <v>0</v>
      </c>
      <c r="Q112" s="22">
        <f>'Life plan1'!Q112*'Policy Input'!$R$5+'TPD plan1'!Q112*'Policy Input'!$S$5</f>
        <v>0</v>
      </c>
      <c r="R112" s="22">
        <f>'Life plan1'!R112*'Policy Input'!$R$5+'TPD plan1'!R112*'Policy Input'!$S$5</f>
        <v>0</v>
      </c>
      <c r="S112" s="22">
        <f>'Life plan1'!S112*'Policy Input'!$R$5+'TPD plan1'!S112*'Policy Input'!$S$5</f>
        <v>0</v>
      </c>
      <c r="T112" s="22">
        <f>'Life plan1'!T112*'Policy Input'!$R$5+'TPD plan1'!T112*'Policy Input'!$S$5</f>
        <v>0</v>
      </c>
      <c r="U112" s="22">
        <f>'Life plan1'!U112*'Policy Input'!$R$5+'TPD plan1'!U112*'Policy Input'!$S$5</f>
        <v>0</v>
      </c>
      <c r="V112" s="22">
        <f>'Life plan1'!V112*'Policy Input'!$R$5+'TPD plan1'!V112*'Policy Input'!$S$5</f>
        <v>0</v>
      </c>
      <c r="W112" s="22">
        <f>'Life plan1'!W112*'Policy Input'!$R$5+'TPD plan1'!W112*'Policy Input'!$S$5</f>
        <v>0</v>
      </c>
      <c r="X112" s="22">
        <f>'Life plan1'!X112*'Policy Input'!$R$5+'TPD plan1'!X112*'Policy Input'!$S$5</f>
        <v>0</v>
      </c>
      <c r="Y112" s="22">
        <f>'Life plan1'!Y112*'Policy Input'!$R$5+'TPD plan1'!Y112*'Policy Input'!$S$5</f>
        <v>0</v>
      </c>
      <c r="Z112" s="22">
        <f>'Life plan1'!Z112*'Policy Input'!$R$5+'TPD plan1'!Z112*'Policy Input'!$S$5</f>
        <v>0</v>
      </c>
      <c r="AA112" s="22">
        <f>'Life plan1'!AA112*'Policy Input'!$R$5+'TPD plan1'!AA112*'Policy Input'!$S$5</f>
        <v>0</v>
      </c>
      <c r="AB112" s="22">
        <f>'Life plan1'!AB112*'Policy Input'!$R$5+'TPD plan1'!AB112*'Policy Input'!$S$5</f>
        <v>0</v>
      </c>
      <c r="AC112" s="22">
        <f>'Life plan1'!AC112*'Policy Input'!$R$5+'TPD plan1'!AC112*'Policy Input'!$S$5</f>
        <v>0</v>
      </c>
      <c r="AD112" s="22">
        <f>'Life plan1'!AD112*'Policy Input'!$R$5+'TPD plan1'!AD112*'Policy Input'!$S$5</f>
        <v>0</v>
      </c>
      <c r="AE112" s="22">
        <f>'Life plan1'!AE112*'Policy Input'!$R$5+'TPD plan1'!AE112*'Policy Input'!$S$5</f>
        <v>0</v>
      </c>
    </row>
    <row r="113" spans="1:31">
      <c r="A113" s="17">
        <v>61</v>
      </c>
      <c r="B113" s="18">
        <f>'Life plan1'!B113*'Policy Input'!$R$5+'TPD plan1'!B113*'Policy Input'!$S$5</f>
        <v>8.08</v>
      </c>
      <c r="C113" s="18">
        <f>'Life plan1'!C113*'Policy Input'!$R$5+'TPD plan1'!C113*'Policy Input'!$S$5</f>
        <v>16.27</v>
      </c>
      <c r="D113" s="18">
        <f>'Life plan1'!D113*'Policy Input'!$R$5+'TPD plan1'!D113*'Policy Input'!$S$5</f>
        <v>25.21</v>
      </c>
      <c r="E113" s="18">
        <f>'Life plan1'!E113*'Policy Input'!$R$5+'TPD plan1'!E113*'Policy Input'!$S$5</f>
        <v>26.92</v>
      </c>
      <c r="F113" s="18">
        <f>'Life plan1'!F113*'Policy Input'!$R$5+'TPD plan1'!F113*'Policy Input'!$S$5</f>
        <v>35.160000000000004</v>
      </c>
      <c r="G113" s="18">
        <f>'Life plan1'!G113*'Policy Input'!$R$5+'TPD plan1'!G113*'Policy Input'!$S$5</f>
        <v>44.21</v>
      </c>
      <c r="H113" s="18">
        <f>'Life plan1'!H113*'Policy Input'!$R$5+'TPD plan1'!H113*'Policy Input'!$S$5</f>
        <v>50.29</v>
      </c>
      <c r="I113" s="18">
        <f>'Life plan1'!I113*'Policy Input'!$R$5+'TPD plan1'!I113*'Policy Input'!$S$5</f>
        <v>60.47</v>
      </c>
      <c r="J113" s="18">
        <f>'Life plan1'!J113*'Policy Input'!$R$5+'TPD plan1'!J113*'Policy Input'!$S$5</f>
        <v>71.7</v>
      </c>
      <c r="K113" s="18">
        <f>'Life plan1'!K113*'Policy Input'!$R$5+'TPD plan1'!K113*'Policy Input'!$S$5</f>
        <v>0</v>
      </c>
      <c r="L113" s="18">
        <f>'Life plan1'!L113*'Policy Input'!$R$5+'TPD plan1'!L113*'Policy Input'!$S$5</f>
        <v>0</v>
      </c>
      <c r="M113" s="18">
        <f>'Life plan1'!M113*'Policy Input'!$R$5+'TPD plan1'!M113*'Policy Input'!$S$5</f>
        <v>0</v>
      </c>
      <c r="N113" s="18">
        <f>'Life plan1'!N113*'Policy Input'!$R$5+'TPD plan1'!N113*'Policy Input'!$S$5</f>
        <v>0</v>
      </c>
      <c r="O113" s="18">
        <f>'Life plan1'!O113*'Policy Input'!$R$5+'TPD plan1'!O113*'Policy Input'!$S$5</f>
        <v>0</v>
      </c>
      <c r="P113" s="18">
        <f>'Life plan1'!P113*'Policy Input'!$R$5+'TPD plan1'!P113*'Policy Input'!$S$5</f>
        <v>0</v>
      </c>
      <c r="Q113" s="18">
        <f>'Life plan1'!Q113*'Policy Input'!$R$5+'TPD plan1'!Q113*'Policy Input'!$S$5</f>
        <v>0</v>
      </c>
      <c r="R113" s="18">
        <f>'Life plan1'!R113*'Policy Input'!$R$5+'TPD plan1'!R113*'Policy Input'!$S$5</f>
        <v>0</v>
      </c>
      <c r="S113" s="18">
        <f>'Life plan1'!S113*'Policy Input'!$R$5+'TPD plan1'!S113*'Policy Input'!$S$5</f>
        <v>0</v>
      </c>
      <c r="T113" s="18">
        <f>'Life plan1'!T113*'Policy Input'!$R$5+'TPD plan1'!T113*'Policy Input'!$S$5</f>
        <v>0</v>
      </c>
      <c r="U113" s="18">
        <f>'Life plan1'!U113*'Policy Input'!$R$5+'TPD plan1'!U113*'Policy Input'!$S$5</f>
        <v>0</v>
      </c>
      <c r="V113" s="18">
        <f>'Life plan1'!V113*'Policy Input'!$R$5+'TPD plan1'!V113*'Policy Input'!$S$5</f>
        <v>0</v>
      </c>
      <c r="W113" s="18">
        <f>'Life plan1'!W113*'Policy Input'!$R$5+'TPD plan1'!W113*'Policy Input'!$S$5</f>
        <v>0</v>
      </c>
      <c r="X113" s="18">
        <f>'Life plan1'!X113*'Policy Input'!$R$5+'TPD plan1'!X113*'Policy Input'!$S$5</f>
        <v>0</v>
      </c>
      <c r="Y113" s="18">
        <f>'Life plan1'!Y113*'Policy Input'!$R$5+'TPD plan1'!Y113*'Policy Input'!$S$5</f>
        <v>0</v>
      </c>
      <c r="Z113" s="18">
        <f>'Life plan1'!Z113*'Policy Input'!$R$5+'TPD plan1'!Z113*'Policy Input'!$S$5</f>
        <v>0</v>
      </c>
      <c r="AA113" s="18">
        <f>'Life plan1'!AA113*'Policy Input'!$R$5+'TPD plan1'!AA113*'Policy Input'!$S$5</f>
        <v>0</v>
      </c>
      <c r="AB113" s="18">
        <f>'Life plan1'!AB113*'Policy Input'!$R$5+'TPD plan1'!AB113*'Policy Input'!$S$5</f>
        <v>0</v>
      </c>
      <c r="AC113" s="18">
        <f>'Life plan1'!AC113*'Policy Input'!$R$5+'TPD plan1'!AC113*'Policy Input'!$S$5</f>
        <v>0</v>
      </c>
      <c r="AD113" s="18">
        <f>'Life plan1'!AD113*'Policy Input'!$R$5+'TPD plan1'!AD113*'Policy Input'!$S$5</f>
        <v>0</v>
      </c>
      <c r="AE113" s="18">
        <f>'Life plan1'!AE113*'Policy Input'!$R$5+'TPD plan1'!AE113*'Policy Input'!$S$5</f>
        <v>0</v>
      </c>
    </row>
    <row r="114" spans="1:31">
      <c r="A114" s="19">
        <v>62</v>
      </c>
      <c r="B114" s="20">
        <f>'Life plan1'!B114*'Policy Input'!$R$5+'TPD plan1'!B114*'Policy Input'!$S$5</f>
        <v>9.0300000000000011</v>
      </c>
      <c r="C114" s="20">
        <f>'Life plan1'!C114*'Policy Input'!$R$5+'TPD plan1'!C114*'Policy Input'!$S$5</f>
        <v>18.2</v>
      </c>
      <c r="D114" s="20">
        <f>'Life plan1'!D114*'Policy Input'!$R$5+'TPD plan1'!D114*'Policy Input'!$S$5</f>
        <v>28.22</v>
      </c>
      <c r="E114" s="20">
        <f>'Life plan1'!E114*'Policy Input'!$R$5+'TPD plan1'!E114*'Policy Input'!$S$5</f>
        <v>30.17</v>
      </c>
      <c r="F114" s="20">
        <f>'Life plan1'!F114*'Policy Input'!$R$5+'TPD plan1'!F114*'Policy Input'!$S$5</f>
        <v>39.459999999999994</v>
      </c>
      <c r="G114" s="20">
        <f>'Life plan1'!G114*'Policy Input'!$R$5+'TPD plan1'!G114*'Policy Input'!$S$5</f>
        <v>49.68</v>
      </c>
      <c r="H114" s="20">
        <f>'Life plan1'!H114*'Policy Input'!$R$5+'TPD plan1'!H114*'Policy Input'!$S$5</f>
        <v>56.58</v>
      </c>
      <c r="I114" s="20">
        <f>'Life plan1'!I114*'Policy Input'!$R$5+'TPD plan1'!I114*'Policy Input'!$S$5</f>
        <v>68.12</v>
      </c>
      <c r="J114" s="20">
        <f>'Life plan1'!J114*'Policy Input'!$R$5+'TPD plan1'!J114*'Policy Input'!$S$5</f>
        <v>0</v>
      </c>
      <c r="K114" s="20">
        <f>'Life plan1'!K114*'Policy Input'!$R$5+'TPD plan1'!K114*'Policy Input'!$S$5</f>
        <v>0</v>
      </c>
      <c r="L114" s="20">
        <f>'Life plan1'!L114*'Policy Input'!$R$5+'TPD plan1'!L114*'Policy Input'!$S$5</f>
        <v>0</v>
      </c>
      <c r="M114" s="20">
        <f>'Life plan1'!M114*'Policy Input'!$R$5+'TPD plan1'!M114*'Policy Input'!$S$5</f>
        <v>0</v>
      </c>
      <c r="N114" s="20">
        <f>'Life plan1'!N114*'Policy Input'!$R$5+'TPD plan1'!N114*'Policy Input'!$S$5</f>
        <v>0</v>
      </c>
      <c r="O114" s="20">
        <f>'Life plan1'!O114*'Policy Input'!$R$5+'TPD plan1'!O114*'Policy Input'!$S$5</f>
        <v>0</v>
      </c>
      <c r="P114" s="20">
        <f>'Life plan1'!P114*'Policy Input'!$R$5+'TPD plan1'!P114*'Policy Input'!$S$5</f>
        <v>0</v>
      </c>
      <c r="Q114" s="20">
        <f>'Life plan1'!Q114*'Policy Input'!$R$5+'TPD plan1'!Q114*'Policy Input'!$S$5</f>
        <v>0</v>
      </c>
      <c r="R114" s="20">
        <f>'Life plan1'!R114*'Policy Input'!$R$5+'TPD plan1'!R114*'Policy Input'!$S$5</f>
        <v>0</v>
      </c>
      <c r="S114" s="20">
        <f>'Life plan1'!S114*'Policy Input'!$R$5+'TPD plan1'!S114*'Policy Input'!$S$5</f>
        <v>0</v>
      </c>
      <c r="T114" s="20">
        <f>'Life plan1'!T114*'Policy Input'!$R$5+'TPD plan1'!T114*'Policy Input'!$S$5</f>
        <v>0</v>
      </c>
      <c r="U114" s="20">
        <f>'Life plan1'!U114*'Policy Input'!$R$5+'TPD plan1'!U114*'Policy Input'!$S$5</f>
        <v>0</v>
      </c>
      <c r="V114" s="20">
        <f>'Life plan1'!V114*'Policy Input'!$R$5+'TPD plan1'!V114*'Policy Input'!$S$5</f>
        <v>0</v>
      </c>
      <c r="W114" s="20">
        <f>'Life plan1'!W114*'Policy Input'!$R$5+'TPD plan1'!W114*'Policy Input'!$S$5</f>
        <v>0</v>
      </c>
      <c r="X114" s="20">
        <f>'Life plan1'!X114*'Policy Input'!$R$5+'TPD plan1'!X114*'Policy Input'!$S$5</f>
        <v>0</v>
      </c>
      <c r="Y114" s="20">
        <f>'Life plan1'!Y114*'Policy Input'!$R$5+'TPD plan1'!Y114*'Policy Input'!$S$5</f>
        <v>0</v>
      </c>
      <c r="Z114" s="20">
        <f>'Life plan1'!Z114*'Policy Input'!$R$5+'TPD plan1'!Z114*'Policy Input'!$S$5</f>
        <v>0</v>
      </c>
      <c r="AA114" s="20">
        <f>'Life plan1'!AA114*'Policy Input'!$R$5+'TPD plan1'!AA114*'Policy Input'!$S$5</f>
        <v>0</v>
      </c>
      <c r="AB114" s="20">
        <f>'Life plan1'!AB114*'Policy Input'!$R$5+'TPD plan1'!AB114*'Policy Input'!$S$5</f>
        <v>0</v>
      </c>
      <c r="AC114" s="20">
        <f>'Life plan1'!AC114*'Policy Input'!$R$5+'TPD plan1'!AC114*'Policy Input'!$S$5</f>
        <v>0</v>
      </c>
      <c r="AD114" s="20">
        <f>'Life plan1'!AD114*'Policy Input'!$R$5+'TPD plan1'!AD114*'Policy Input'!$S$5</f>
        <v>0</v>
      </c>
      <c r="AE114" s="20">
        <f>'Life plan1'!AE114*'Policy Input'!$R$5+'TPD plan1'!AE114*'Policy Input'!$S$5</f>
        <v>0</v>
      </c>
    </row>
    <row r="115" spans="1:31">
      <c r="A115" s="19">
        <v>63</v>
      </c>
      <c r="B115" s="20">
        <f>'Life plan1'!B115*'Policy Input'!$R$5+'TPD plan1'!B115*'Policy Input'!$S$5</f>
        <v>10.130000000000001</v>
      </c>
      <c r="C115" s="20">
        <f>'Life plan1'!C115*'Policy Input'!$R$5+'TPD plan1'!C115*'Policy Input'!$S$5</f>
        <v>20.43</v>
      </c>
      <c r="D115" s="20">
        <f>'Life plan1'!D115*'Policy Input'!$R$5+'TPD plan1'!D115*'Policy Input'!$S$5</f>
        <v>31.720000000000002</v>
      </c>
      <c r="E115" s="20">
        <f>'Life plan1'!E115*'Policy Input'!$R$5+'TPD plan1'!E115*'Policy Input'!$S$5</f>
        <v>33.94</v>
      </c>
      <c r="F115" s="20">
        <f>'Life plan1'!F115*'Policy Input'!$R$5+'TPD plan1'!F115*'Policy Input'!$S$5</f>
        <v>44.449999999999996</v>
      </c>
      <c r="G115" s="20">
        <f>'Life plan1'!G115*'Policy Input'!$R$5+'TPD plan1'!G115*'Policy Input'!$S$5</f>
        <v>56.04</v>
      </c>
      <c r="H115" s="20">
        <f>'Life plan1'!H115*'Policy Input'!$R$5+'TPD plan1'!H115*'Policy Input'!$S$5</f>
        <v>63.91</v>
      </c>
      <c r="I115" s="20">
        <f>'Life plan1'!I115*'Policy Input'!$R$5+'TPD plan1'!I115*'Policy Input'!$S$5</f>
        <v>0</v>
      </c>
      <c r="J115" s="20">
        <f>'Life plan1'!J115*'Policy Input'!$R$5+'TPD plan1'!J115*'Policy Input'!$S$5</f>
        <v>0</v>
      </c>
      <c r="K115" s="20">
        <f>'Life plan1'!K115*'Policy Input'!$R$5+'TPD plan1'!K115*'Policy Input'!$S$5</f>
        <v>0</v>
      </c>
      <c r="L115" s="20">
        <f>'Life plan1'!L115*'Policy Input'!$R$5+'TPD plan1'!L115*'Policy Input'!$S$5</f>
        <v>0</v>
      </c>
      <c r="M115" s="20">
        <f>'Life plan1'!M115*'Policy Input'!$R$5+'TPD plan1'!M115*'Policy Input'!$S$5</f>
        <v>0</v>
      </c>
      <c r="N115" s="20">
        <f>'Life plan1'!N115*'Policy Input'!$R$5+'TPD plan1'!N115*'Policy Input'!$S$5</f>
        <v>0</v>
      </c>
      <c r="O115" s="20">
        <f>'Life plan1'!O115*'Policy Input'!$R$5+'TPD plan1'!O115*'Policy Input'!$S$5</f>
        <v>0</v>
      </c>
      <c r="P115" s="20">
        <f>'Life plan1'!P115*'Policy Input'!$R$5+'TPD plan1'!P115*'Policy Input'!$S$5</f>
        <v>0</v>
      </c>
      <c r="Q115" s="20">
        <f>'Life plan1'!Q115*'Policy Input'!$R$5+'TPD plan1'!Q115*'Policy Input'!$S$5</f>
        <v>0</v>
      </c>
      <c r="R115" s="20">
        <f>'Life plan1'!R115*'Policy Input'!$R$5+'TPD plan1'!R115*'Policy Input'!$S$5</f>
        <v>0</v>
      </c>
      <c r="S115" s="20">
        <f>'Life plan1'!S115*'Policy Input'!$R$5+'TPD plan1'!S115*'Policy Input'!$S$5</f>
        <v>0</v>
      </c>
      <c r="T115" s="20">
        <f>'Life plan1'!T115*'Policy Input'!$R$5+'TPD plan1'!T115*'Policy Input'!$S$5</f>
        <v>0</v>
      </c>
      <c r="U115" s="20">
        <f>'Life plan1'!U115*'Policy Input'!$R$5+'TPD plan1'!U115*'Policy Input'!$S$5</f>
        <v>0</v>
      </c>
      <c r="V115" s="20">
        <f>'Life plan1'!V115*'Policy Input'!$R$5+'TPD plan1'!V115*'Policy Input'!$S$5</f>
        <v>0</v>
      </c>
      <c r="W115" s="20">
        <f>'Life plan1'!W115*'Policy Input'!$R$5+'TPD plan1'!W115*'Policy Input'!$S$5</f>
        <v>0</v>
      </c>
      <c r="X115" s="20">
        <f>'Life plan1'!X115*'Policy Input'!$R$5+'TPD plan1'!X115*'Policy Input'!$S$5</f>
        <v>0</v>
      </c>
      <c r="Y115" s="20">
        <f>'Life plan1'!Y115*'Policy Input'!$R$5+'TPD plan1'!Y115*'Policy Input'!$S$5</f>
        <v>0</v>
      </c>
      <c r="Z115" s="20">
        <f>'Life plan1'!Z115*'Policy Input'!$R$5+'TPD plan1'!Z115*'Policy Input'!$S$5</f>
        <v>0</v>
      </c>
      <c r="AA115" s="20">
        <f>'Life plan1'!AA115*'Policy Input'!$R$5+'TPD plan1'!AA115*'Policy Input'!$S$5</f>
        <v>0</v>
      </c>
      <c r="AB115" s="20">
        <f>'Life plan1'!AB115*'Policy Input'!$R$5+'TPD plan1'!AB115*'Policy Input'!$S$5</f>
        <v>0</v>
      </c>
      <c r="AC115" s="20">
        <f>'Life plan1'!AC115*'Policy Input'!$R$5+'TPD plan1'!AC115*'Policy Input'!$S$5</f>
        <v>0</v>
      </c>
      <c r="AD115" s="20">
        <f>'Life plan1'!AD115*'Policy Input'!$R$5+'TPD plan1'!AD115*'Policy Input'!$S$5</f>
        <v>0</v>
      </c>
      <c r="AE115" s="20">
        <f>'Life plan1'!AE115*'Policy Input'!$R$5+'TPD plan1'!AE115*'Policy Input'!$S$5</f>
        <v>0</v>
      </c>
    </row>
    <row r="116" spans="1:31">
      <c r="A116" s="19">
        <v>64</v>
      </c>
      <c r="B116" s="20">
        <f>'Life plan1'!B116*'Policy Input'!$R$5+'TPD plan1'!B116*'Policy Input'!$S$5</f>
        <v>11.41</v>
      </c>
      <c r="C116" s="20">
        <f>'Life plan1'!C116*'Policy Input'!$R$5+'TPD plan1'!C116*'Policy Input'!$S$5</f>
        <v>23.020000000000003</v>
      </c>
      <c r="D116" s="20">
        <f>'Life plan1'!D116*'Policy Input'!$R$5+'TPD plan1'!D116*'Policy Input'!$S$5</f>
        <v>35.79</v>
      </c>
      <c r="E116" s="20">
        <f>'Life plan1'!E116*'Policy Input'!$R$5+'TPD plan1'!E116*'Policy Input'!$S$5</f>
        <v>38.35</v>
      </c>
      <c r="F116" s="20">
        <f>'Life plan1'!F116*'Policy Input'!$R$5+'TPD plan1'!F116*'Policy Input'!$S$5</f>
        <v>50.29</v>
      </c>
      <c r="G116" s="20">
        <f>'Life plan1'!G116*'Policy Input'!$R$5+'TPD plan1'!G116*'Policy Input'!$S$5</f>
        <v>63.46</v>
      </c>
      <c r="H116" s="20">
        <f>'Life plan1'!H116*'Policy Input'!$R$5+'TPD plan1'!H116*'Policy Input'!$S$5</f>
        <v>0</v>
      </c>
      <c r="I116" s="20">
        <f>'Life plan1'!I116*'Policy Input'!$R$5+'TPD plan1'!I116*'Policy Input'!$S$5</f>
        <v>0</v>
      </c>
      <c r="J116" s="20">
        <f>'Life plan1'!J116*'Policy Input'!$R$5+'TPD plan1'!J116*'Policy Input'!$S$5</f>
        <v>0</v>
      </c>
      <c r="K116" s="20">
        <f>'Life plan1'!K116*'Policy Input'!$R$5+'TPD plan1'!K116*'Policy Input'!$S$5</f>
        <v>0</v>
      </c>
      <c r="L116" s="20">
        <f>'Life plan1'!L116*'Policy Input'!$R$5+'TPD plan1'!L116*'Policy Input'!$S$5</f>
        <v>0</v>
      </c>
      <c r="M116" s="20">
        <f>'Life plan1'!M116*'Policy Input'!$R$5+'TPD plan1'!M116*'Policy Input'!$S$5</f>
        <v>0</v>
      </c>
      <c r="N116" s="20">
        <f>'Life plan1'!N116*'Policy Input'!$R$5+'TPD plan1'!N116*'Policy Input'!$S$5</f>
        <v>0</v>
      </c>
      <c r="O116" s="20">
        <f>'Life plan1'!O116*'Policy Input'!$R$5+'TPD plan1'!O116*'Policy Input'!$S$5</f>
        <v>0</v>
      </c>
      <c r="P116" s="20">
        <f>'Life plan1'!P116*'Policy Input'!$R$5+'TPD plan1'!P116*'Policy Input'!$S$5</f>
        <v>0</v>
      </c>
      <c r="Q116" s="20">
        <f>'Life plan1'!Q116*'Policy Input'!$R$5+'TPD plan1'!Q116*'Policy Input'!$S$5</f>
        <v>0</v>
      </c>
      <c r="R116" s="20">
        <f>'Life plan1'!R116*'Policy Input'!$R$5+'TPD plan1'!R116*'Policy Input'!$S$5</f>
        <v>0</v>
      </c>
      <c r="S116" s="20">
        <f>'Life plan1'!S116*'Policy Input'!$R$5+'TPD plan1'!S116*'Policy Input'!$S$5</f>
        <v>0</v>
      </c>
      <c r="T116" s="20">
        <f>'Life plan1'!T116*'Policy Input'!$R$5+'TPD plan1'!T116*'Policy Input'!$S$5</f>
        <v>0</v>
      </c>
      <c r="U116" s="20">
        <f>'Life plan1'!U116*'Policy Input'!$R$5+'TPD plan1'!U116*'Policy Input'!$S$5</f>
        <v>0</v>
      </c>
      <c r="V116" s="20">
        <f>'Life plan1'!V116*'Policy Input'!$R$5+'TPD plan1'!V116*'Policy Input'!$S$5</f>
        <v>0</v>
      </c>
      <c r="W116" s="20">
        <f>'Life plan1'!W116*'Policy Input'!$R$5+'TPD plan1'!W116*'Policy Input'!$S$5</f>
        <v>0</v>
      </c>
      <c r="X116" s="20">
        <f>'Life plan1'!X116*'Policy Input'!$R$5+'TPD plan1'!X116*'Policy Input'!$S$5</f>
        <v>0</v>
      </c>
      <c r="Y116" s="20">
        <f>'Life plan1'!Y116*'Policy Input'!$R$5+'TPD plan1'!Y116*'Policy Input'!$S$5</f>
        <v>0</v>
      </c>
      <c r="Z116" s="20">
        <f>'Life plan1'!Z116*'Policy Input'!$R$5+'TPD plan1'!Z116*'Policy Input'!$S$5</f>
        <v>0</v>
      </c>
      <c r="AA116" s="20">
        <f>'Life plan1'!AA116*'Policy Input'!$R$5+'TPD plan1'!AA116*'Policy Input'!$S$5</f>
        <v>0</v>
      </c>
      <c r="AB116" s="20">
        <f>'Life plan1'!AB116*'Policy Input'!$R$5+'TPD plan1'!AB116*'Policy Input'!$S$5</f>
        <v>0</v>
      </c>
      <c r="AC116" s="20">
        <f>'Life plan1'!AC116*'Policy Input'!$R$5+'TPD plan1'!AC116*'Policy Input'!$S$5</f>
        <v>0</v>
      </c>
      <c r="AD116" s="20">
        <f>'Life plan1'!AD116*'Policy Input'!$R$5+'TPD plan1'!AD116*'Policy Input'!$S$5</f>
        <v>0</v>
      </c>
      <c r="AE116" s="20">
        <f>'Life plan1'!AE116*'Policy Input'!$R$5+'TPD plan1'!AE116*'Policy Input'!$S$5</f>
        <v>0</v>
      </c>
    </row>
    <row r="117" spans="1:31">
      <c r="A117" s="21">
        <v>65</v>
      </c>
      <c r="B117" s="22">
        <f>'Life plan1'!B117*'Policy Input'!$R$5+'TPD plan1'!B117*'Policy Input'!$S$5</f>
        <v>12.91</v>
      </c>
      <c r="C117" s="22">
        <f>'Life plan1'!C117*'Policy Input'!$R$5+'TPD plan1'!C117*'Policy Input'!$S$5</f>
        <v>26.07</v>
      </c>
      <c r="D117" s="22">
        <f>'Life plan1'!D117*'Policy Input'!$R$5+'TPD plan1'!D117*'Policy Input'!$S$5</f>
        <v>40.58</v>
      </c>
      <c r="E117" s="22">
        <f>'Life plan1'!E117*'Policy Input'!$R$5+'TPD plan1'!E117*'Policy Input'!$S$5</f>
        <v>43.53</v>
      </c>
      <c r="F117" s="22">
        <f>'Life plan1'!F117*'Policy Input'!$R$5+'TPD plan1'!F117*'Policy Input'!$S$5</f>
        <v>57.12</v>
      </c>
      <c r="G117" s="22">
        <f>'Life plan1'!G117*'Policy Input'!$R$5+'TPD plan1'!G117*'Policy Input'!$S$5</f>
        <v>0</v>
      </c>
      <c r="H117" s="22">
        <f>'Life plan1'!H117*'Policy Input'!$R$5+'TPD plan1'!H117*'Policy Input'!$S$5</f>
        <v>0</v>
      </c>
      <c r="I117" s="22">
        <f>'Life plan1'!I117*'Policy Input'!$R$5+'TPD plan1'!I117*'Policy Input'!$S$5</f>
        <v>0</v>
      </c>
      <c r="J117" s="22">
        <f>'Life plan1'!J117*'Policy Input'!$R$5+'TPD plan1'!J117*'Policy Input'!$S$5</f>
        <v>0</v>
      </c>
      <c r="K117" s="22">
        <f>'Life plan1'!K117*'Policy Input'!$R$5+'TPD plan1'!K117*'Policy Input'!$S$5</f>
        <v>0</v>
      </c>
      <c r="L117" s="22">
        <f>'Life plan1'!L117*'Policy Input'!$R$5+'TPD plan1'!L117*'Policy Input'!$S$5</f>
        <v>0</v>
      </c>
      <c r="M117" s="22">
        <f>'Life plan1'!M117*'Policy Input'!$R$5+'TPD plan1'!M117*'Policy Input'!$S$5</f>
        <v>0</v>
      </c>
      <c r="N117" s="22">
        <f>'Life plan1'!N117*'Policy Input'!$R$5+'TPD plan1'!N117*'Policy Input'!$S$5</f>
        <v>0</v>
      </c>
      <c r="O117" s="22">
        <f>'Life plan1'!O117*'Policy Input'!$R$5+'TPD plan1'!O117*'Policy Input'!$S$5</f>
        <v>0</v>
      </c>
      <c r="P117" s="22">
        <f>'Life plan1'!P117*'Policy Input'!$R$5+'TPD plan1'!P117*'Policy Input'!$S$5</f>
        <v>0</v>
      </c>
      <c r="Q117" s="22">
        <f>'Life plan1'!Q117*'Policy Input'!$R$5+'TPD plan1'!Q117*'Policy Input'!$S$5</f>
        <v>0</v>
      </c>
      <c r="R117" s="22">
        <f>'Life plan1'!R117*'Policy Input'!$R$5+'TPD plan1'!R117*'Policy Input'!$S$5</f>
        <v>0</v>
      </c>
      <c r="S117" s="22">
        <f>'Life plan1'!S117*'Policy Input'!$R$5+'TPD plan1'!S117*'Policy Input'!$S$5</f>
        <v>0</v>
      </c>
      <c r="T117" s="22">
        <f>'Life plan1'!T117*'Policy Input'!$R$5+'TPD plan1'!T117*'Policy Input'!$S$5</f>
        <v>0</v>
      </c>
      <c r="U117" s="22">
        <f>'Life plan1'!U117*'Policy Input'!$R$5+'TPD plan1'!U117*'Policy Input'!$S$5</f>
        <v>0</v>
      </c>
      <c r="V117" s="22">
        <f>'Life plan1'!V117*'Policy Input'!$R$5+'TPD plan1'!V117*'Policy Input'!$S$5</f>
        <v>0</v>
      </c>
      <c r="W117" s="22">
        <f>'Life plan1'!W117*'Policy Input'!$R$5+'TPD plan1'!W117*'Policy Input'!$S$5</f>
        <v>0</v>
      </c>
      <c r="X117" s="22">
        <f>'Life plan1'!X117*'Policy Input'!$R$5+'TPD plan1'!X117*'Policy Input'!$S$5</f>
        <v>0</v>
      </c>
      <c r="Y117" s="22">
        <f>'Life plan1'!Y117*'Policy Input'!$R$5+'TPD plan1'!Y117*'Policy Input'!$S$5</f>
        <v>0</v>
      </c>
      <c r="Z117" s="22">
        <f>'Life plan1'!Z117*'Policy Input'!$R$5+'TPD plan1'!Z117*'Policy Input'!$S$5</f>
        <v>0</v>
      </c>
      <c r="AA117" s="22">
        <f>'Life plan1'!AA117*'Policy Input'!$R$5+'TPD plan1'!AA117*'Policy Input'!$S$5</f>
        <v>0</v>
      </c>
      <c r="AB117" s="22">
        <f>'Life plan1'!AB117*'Policy Input'!$R$5+'TPD plan1'!AB117*'Policy Input'!$S$5</f>
        <v>0</v>
      </c>
      <c r="AC117" s="22">
        <f>'Life plan1'!AC117*'Policy Input'!$R$5+'TPD plan1'!AC117*'Policy Input'!$S$5</f>
        <v>0</v>
      </c>
      <c r="AD117" s="22">
        <f>'Life plan1'!AD117*'Policy Input'!$R$5+'TPD plan1'!AD117*'Policy Input'!$S$5</f>
        <v>0</v>
      </c>
      <c r="AE117" s="22">
        <f>'Life plan1'!AE117*'Policy Input'!$R$5+'TPD plan1'!AE117*'Policy Input'!$S$5</f>
        <v>0</v>
      </c>
    </row>
    <row r="118" spans="1:31">
      <c r="A118" s="17">
        <v>66</v>
      </c>
      <c r="B118" s="18">
        <f>'Life plan1'!B118*'Policy Input'!$R$5+'TPD plan1'!B118*'Policy Input'!$S$5</f>
        <v>0</v>
      </c>
      <c r="C118" s="18">
        <f>'Life plan1'!C118*'Policy Input'!$R$5+'TPD plan1'!C118*'Policy Input'!$S$5</f>
        <v>0</v>
      </c>
      <c r="D118" s="18">
        <f>'Life plan1'!D118*'Policy Input'!$R$5+'TPD plan1'!D118*'Policy Input'!$S$5</f>
        <v>0</v>
      </c>
      <c r="E118" s="18">
        <f>'Life plan1'!E118*'Policy Input'!$R$5+'TPD plan1'!E118*'Policy Input'!$S$5</f>
        <v>0</v>
      </c>
      <c r="F118" s="18">
        <f>'Life plan1'!F118*'Policy Input'!$R$5+'TPD plan1'!F118*'Policy Input'!$S$5</f>
        <v>0</v>
      </c>
      <c r="G118" s="18">
        <f>'Life plan1'!G118*'Policy Input'!$R$5+'TPD plan1'!G118*'Policy Input'!$S$5</f>
        <v>0</v>
      </c>
      <c r="H118" s="18">
        <f>'Life plan1'!H118*'Policy Input'!$R$5+'TPD plan1'!H118*'Policy Input'!$S$5</f>
        <v>0</v>
      </c>
      <c r="I118" s="18">
        <f>'Life plan1'!I118*'Policy Input'!$R$5+'TPD plan1'!I118*'Policy Input'!$S$5</f>
        <v>0</v>
      </c>
      <c r="J118" s="18">
        <f>'Life plan1'!J118*'Policy Input'!$R$5+'TPD plan1'!J118*'Policy Input'!$S$5</f>
        <v>0</v>
      </c>
      <c r="K118" s="18">
        <f>'Life plan1'!K118*'Policy Input'!$R$5+'TPD plan1'!K118*'Policy Input'!$S$5</f>
        <v>0</v>
      </c>
      <c r="L118" s="18">
        <f>'Life plan1'!L118*'Policy Input'!$R$5+'TPD plan1'!L118*'Policy Input'!$S$5</f>
        <v>0</v>
      </c>
      <c r="M118" s="18">
        <f>'Life plan1'!M118*'Policy Input'!$R$5+'TPD plan1'!M118*'Policy Input'!$S$5</f>
        <v>0</v>
      </c>
      <c r="N118" s="18">
        <f>'Life plan1'!N118*'Policy Input'!$R$5+'TPD plan1'!N118*'Policy Input'!$S$5</f>
        <v>0</v>
      </c>
      <c r="O118" s="18">
        <f>'Life plan1'!O118*'Policy Input'!$R$5+'TPD plan1'!O118*'Policy Input'!$S$5</f>
        <v>0</v>
      </c>
      <c r="P118" s="18">
        <f>'Life plan1'!P118*'Policy Input'!$R$5+'TPD plan1'!P118*'Policy Input'!$S$5</f>
        <v>0</v>
      </c>
      <c r="Q118" s="18">
        <f>'Life plan1'!Q118*'Policy Input'!$R$5+'TPD plan1'!Q118*'Policy Input'!$S$5</f>
        <v>0</v>
      </c>
      <c r="R118" s="18">
        <f>'Life plan1'!R118*'Policy Input'!$R$5+'TPD plan1'!R118*'Policy Input'!$S$5</f>
        <v>0</v>
      </c>
      <c r="S118" s="18">
        <f>'Life plan1'!S118*'Policy Input'!$R$5+'TPD plan1'!S118*'Policy Input'!$S$5</f>
        <v>0</v>
      </c>
      <c r="T118" s="18">
        <f>'Life plan1'!T118*'Policy Input'!$R$5+'TPD plan1'!T118*'Policy Input'!$S$5</f>
        <v>0</v>
      </c>
      <c r="U118" s="18">
        <f>'Life plan1'!U118*'Policy Input'!$R$5+'TPD plan1'!U118*'Policy Input'!$S$5</f>
        <v>0</v>
      </c>
      <c r="V118" s="18">
        <f>'Life plan1'!V118*'Policy Input'!$R$5+'TPD plan1'!V118*'Policy Input'!$S$5</f>
        <v>0</v>
      </c>
      <c r="W118" s="18">
        <f>'Life plan1'!W118*'Policy Input'!$R$5+'TPD plan1'!W118*'Policy Input'!$S$5</f>
        <v>0</v>
      </c>
      <c r="X118" s="18">
        <f>'Life plan1'!X118*'Policy Input'!$R$5+'TPD plan1'!X118*'Policy Input'!$S$5</f>
        <v>0</v>
      </c>
      <c r="Y118" s="18">
        <f>'Life plan1'!Y118*'Policy Input'!$R$5+'TPD plan1'!Y118*'Policy Input'!$S$5</f>
        <v>0</v>
      </c>
      <c r="Z118" s="18">
        <f>'Life plan1'!Z118*'Policy Input'!$R$5+'TPD plan1'!Z118*'Policy Input'!$S$5</f>
        <v>0</v>
      </c>
      <c r="AA118" s="18">
        <f>'Life plan1'!AA118*'Policy Input'!$R$5+'TPD plan1'!AA118*'Policy Input'!$S$5</f>
        <v>0</v>
      </c>
      <c r="AB118" s="18">
        <f>'Life plan1'!AB118*'Policy Input'!$R$5+'TPD plan1'!AB118*'Policy Input'!$S$5</f>
        <v>0</v>
      </c>
      <c r="AC118" s="18">
        <f>'Life plan1'!AC118*'Policy Input'!$R$5+'TPD plan1'!AC118*'Policy Input'!$S$5</f>
        <v>0</v>
      </c>
      <c r="AD118" s="18">
        <f>'Life plan1'!AD118*'Policy Input'!$R$5+'TPD plan1'!AD118*'Policy Input'!$S$5</f>
        <v>0</v>
      </c>
      <c r="AE118" s="18">
        <f>'Life plan1'!AE118*'Policy Input'!$R$5+'TPD plan1'!AE118*'Policy Input'!$S$5</f>
        <v>0</v>
      </c>
    </row>
    <row r="119" spans="1:31">
      <c r="A119" s="19">
        <v>67</v>
      </c>
      <c r="B119" s="20">
        <f>'Life plan1'!B119*'Policy Input'!$R$5+'TPD plan1'!B119*'Policy Input'!$S$5</f>
        <v>0</v>
      </c>
      <c r="C119" s="20">
        <f>'Life plan1'!C119*'Policy Input'!$R$5+'TPD plan1'!C119*'Policy Input'!$S$5</f>
        <v>0</v>
      </c>
      <c r="D119" s="20">
        <f>'Life plan1'!D119*'Policy Input'!$R$5+'TPD plan1'!D119*'Policy Input'!$S$5</f>
        <v>0</v>
      </c>
      <c r="E119" s="20">
        <f>'Life plan1'!E119*'Policy Input'!$R$5+'TPD plan1'!E119*'Policy Input'!$S$5</f>
        <v>0</v>
      </c>
      <c r="F119" s="20">
        <f>'Life plan1'!F119*'Policy Input'!$R$5+'TPD plan1'!F119*'Policy Input'!$S$5</f>
        <v>0</v>
      </c>
      <c r="G119" s="20">
        <f>'Life plan1'!G119*'Policy Input'!$R$5+'TPD plan1'!G119*'Policy Input'!$S$5</f>
        <v>0</v>
      </c>
      <c r="H119" s="20">
        <f>'Life plan1'!H119*'Policy Input'!$R$5+'TPD plan1'!H119*'Policy Input'!$S$5</f>
        <v>0</v>
      </c>
      <c r="I119" s="20">
        <f>'Life plan1'!I119*'Policy Input'!$R$5+'TPD plan1'!I119*'Policy Input'!$S$5</f>
        <v>0</v>
      </c>
      <c r="J119" s="20">
        <f>'Life plan1'!J119*'Policy Input'!$R$5+'TPD plan1'!J119*'Policy Input'!$S$5</f>
        <v>0</v>
      </c>
      <c r="K119" s="20">
        <f>'Life plan1'!K119*'Policy Input'!$R$5+'TPD plan1'!K119*'Policy Input'!$S$5</f>
        <v>0</v>
      </c>
      <c r="L119" s="20">
        <f>'Life plan1'!L119*'Policy Input'!$R$5+'TPD plan1'!L119*'Policy Input'!$S$5</f>
        <v>0</v>
      </c>
      <c r="M119" s="20">
        <f>'Life plan1'!M119*'Policy Input'!$R$5+'TPD plan1'!M119*'Policy Input'!$S$5</f>
        <v>0</v>
      </c>
      <c r="N119" s="20">
        <f>'Life plan1'!N119*'Policy Input'!$R$5+'TPD plan1'!N119*'Policy Input'!$S$5</f>
        <v>0</v>
      </c>
      <c r="O119" s="20">
        <f>'Life plan1'!O119*'Policy Input'!$R$5+'TPD plan1'!O119*'Policy Input'!$S$5</f>
        <v>0</v>
      </c>
      <c r="P119" s="20">
        <f>'Life plan1'!P119*'Policy Input'!$R$5+'TPD plan1'!P119*'Policy Input'!$S$5</f>
        <v>0</v>
      </c>
      <c r="Q119" s="20">
        <f>'Life plan1'!Q119*'Policy Input'!$R$5+'TPD plan1'!Q119*'Policy Input'!$S$5</f>
        <v>0</v>
      </c>
      <c r="R119" s="20">
        <f>'Life plan1'!R119*'Policy Input'!$R$5+'TPD plan1'!R119*'Policy Input'!$S$5</f>
        <v>0</v>
      </c>
      <c r="S119" s="20">
        <f>'Life plan1'!S119*'Policy Input'!$R$5+'TPD plan1'!S119*'Policy Input'!$S$5</f>
        <v>0</v>
      </c>
      <c r="T119" s="20">
        <f>'Life plan1'!T119*'Policy Input'!$R$5+'TPD plan1'!T119*'Policy Input'!$S$5</f>
        <v>0</v>
      </c>
      <c r="U119" s="20">
        <f>'Life plan1'!U119*'Policy Input'!$R$5+'TPD plan1'!U119*'Policy Input'!$S$5</f>
        <v>0</v>
      </c>
      <c r="V119" s="20">
        <f>'Life plan1'!V119*'Policy Input'!$R$5+'TPD plan1'!V119*'Policy Input'!$S$5</f>
        <v>0</v>
      </c>
      <c r="W119" s="20">
        <f>'Life plan1'!W119*'Policy Input'!$R$5+'TPD plan1'!W119*'Policy Input'!$S$5</f>
        <v>0</v>
      </c>
      <c r="X119" s="20">
        <f>'Life plan1'!X119*'Policy Input'!$R$5+'TPD plan1'!X119*'Policy Input'!$S$5</f>
        <v>0</v>
      </c>
      <c r="Y119" s="20">
        <f>'Life plan1'!Y119*'Policy Input'!$R$5+'TPD plan1'!Y119*'Policy Input'!$S$5</f>
        <v>0</v>
      </c>
      <c r="Z119" s="20">
        <f>'Life plan1'!Z119*'Policy Input'!$R$5+'TPD plan1'!Z119*'Policy Input'!$S$5</f>
        <v>0</v>
      </c>
      <c r="AA119" s="20">
        <f>'Life plan1'!AA119*'Policy Input'!$R$5+'TPD plan1'!AA119*'Policy Input'!$S$5</f>
        <v>0</v>
      </c>
      <c r="AB119" s="20">
        <f>'Life plan1'!AB119*'Policy Input'!$R$5+'TPD plan1'!AB119*'Policy Input'!$S$5</f>
        <v>0</v>
      </c>
      <c r="AC119" s="20">
        <f>'Life plan1'!AC119*'Policy Input'!$R$5+'TPD plan1'!AC119*'Policy Input'!$S$5</f>
        <v>0</v>
      </c>
      <c r="AD119" s="20">
        <f>'Life plan1'!AD119*'Policy Input'!$R$5+'TPD plan1'!AD119*'Policy Input'!$S$5</f>
        <v>0</v>
      </c>
      <c r="AE119" s="20">
        <f>'Life plan1'!AE119*'Policy Input'!$R$5+'TPD plan1'!AE119*'Policy Input'!$S$5</f>
        <v>0</v>
      </c>
    </row>
    <row r="120" spans="1:31">
      <c r="A120" s="19">
        <v>68</v>
      </c>
      <c r="B120" s="20">
        <f>'Life plan1'!B120*'Policy Input'!$R$5+'TPD plan1'!B120*'Policy Input'!$S$5</f>
        <v>0</v>
      </c>
      <c r="C120" s="20">
        <f>'Life plan1'!C120*'Policy Input'!$R$5+'TPD plan1'!C120*'Policy Input'!$S$5</f>
        <v>0</v>
      </c>
      <c r="D120" s="20">
        <f>'Life plan1'!D120*'Policy Input'!$R$5+'TPD plan1'!D120*'Policy Input'!$S$5</f>
        <v>0</v>
      </c>
      <c r="E120" s="20">
        <f>'Life plan1'!E120*'Policy Input'!$R$5+'TPD plan1'!E120*'Policy Input'!$S$5</f>
        <v>0</v>
      </c>
      <c r="F120" s="20">
        <f>'Life plan1'!F120*'Policy Input'!$R$5+'TPD plan1'!F120*'Policy Input'!$S$5</f>
        <v>0</v>
      </c>
      <c r="G120" s="20">
        <f>'Life plan1'!G120*'Policy Input'!$R$5+'TPD plan1'!G120*'Policy Input'!$S$5</f>
        <v>0</v>
      </c>
      <c r="H120" s="20">
        <f>'Life plan1'!H120*'Policy Input'!$R$5+'TPD plan1'!H120*'Policy Input'!$S$5</f>
        <v>0</v>
      </c>
      <c r="I120" s="20">
        <f>'Life plan1'!I120*'Policy Input'!$R$5+'TPD plan1'!I120*'Policy Input'!$S$5</f>
        <v>0</v>
      </c>
      <c r="J120" s="20">
        <f>'Life plan1'!J120*'Policy Input'!$R$5+'TPD plan1'!J120*'Policy Input'!$S$5</f>
        <v>0</v>
      </c>
      <c r="K120" s="20">
        <f>'Life plan1'!K120*'Policy Input'!$R$5+'TPD plan1'!K120*'Policy Input'!$S$5</f>
        <v>0</v>
      </c>
      <c r="L120" s="20">
        <f>'Life plan1'!L120*'Policy Input'!$R$5+'TPD plan1'!L120*'Policy Input'!$S$5</f>
        <v>0</v>
      </c>
      <c r="M120" s="20">
        <f>'Life plan1'!M120*'Policy Input'!$R$5+'TPD plan1'!M120*'Policy Input'!$S$5</f>
        <v>0</v>
      </c>
      <c r="N120" s="20">
        <f>'Life plan1'!N120*'Policy Input'!$R$5+'TPD plan1'!N120*'Policy Input'!$S$5</f>
        <v>0</v>
      </c>
      <c r="O120" s="20">
        <f>'Life plan1'!O120*'Policy Input'!$R$5+'TPD plan1'!O120*'Policy Input'!$S$5</f>
        <v>0</v>
      </c>
      <c r="P120" s="20">
        <f>'Life plan1'!P120*'Policy Input'!$R$5+'TPD plan1'!P120*'Policy Input'!$S$5</f>
        <v>0</v>
      </c>
      <c r="Q120" s="20">
        <f>'Life plan1'!Q120*'Policy Input'!$R$5+'TPD plan1'!Q120*'Policy Input'!$S$5</f>
        <v>0</v>
      </c>
      <c r="R120" s="20">
        <f>'Life plan1'!R120*'Policy Input'!$R$5+'TPD plan1'!R120*'Policy Input'!$S$5</f>
        <v>0</v>
      </c>
      <c r="S120" s="20">
        <f>'Life plan1'!S120*'Policy Input'!$R$5+'TPD plan1'!S120*'Policy Input'!$S$5</f>
        <v>0</v>
      </c>
      <c r="T120" s="20">
        <f>'Life plan1'!T120*'Policy Input'!$R$5+'TPD plan1'!T120*'Policy Input'!$S$5</f>
        <v>0</v>
      </c>
      <c r="U120" s="20">
        <f>'Life plan1'!U120*'Policy Input'!$R$5+'TPD plan1'!U120*'Policy Input'!$S$5</f>
        <v>0</v>
      </c>
      <c r="V120" s="20">
        <f>'Life plan1'!V120*'Policy Input'!$R$5+'TPD plan1'!V120*'Policy Input'!$S$5</f>
        <v>0</v>
      </c>
      <c r="W120" s="20">
        <f>'Life plan1'!W120*'Policy Input'!$R$5+'TPD plan1'!W120*'Policy Input'!$S$5</f>
        <v>0</v>
      </c>
      <c r="X120" s="20">
        <f>'Life plan1'!X120*'Policy Input'!$R$5+'TPD plan1'!X120*'Policy Input'!$S$5</f>
        <v>0</v>
      </c>
      <c r="Y120" s="20">
        <f>'Life plan1'!Y120*'Policy Input'!$R$5+'TPD plan1'!Y120*'Policy Input'!$S$5</f>
        <v>0</v>
      </c>
      <c r="Z120" s="20">
        <f>'Life plan1'!Z120*'Policy Input'!$R$5+'TPD plan1'!Z120*'Policy Input'!$S$5</f>
        <v>0</v>
      </c>
      <c r="AA120" s="20">
        <f>'Life plan1'!AA120*'Policy Input'!$R$5+'TPD plan1'!AA120*'Policy Input'!$S$5</f>
        <v>0</v>
      </c>
      <c r="AB120" s="20">
        <f>'Life plan1'!AB120*'Policy Input'!$R$5+'TPD plan1'!AB120*'Policy Input'!$S$5</f>
        <v>0</v>
      </c>
      <c r="AC120" s="20">
        <f>'Life plan1'!AC120*'Policy Input'!$R$5+'TPD plan1'!AC120*'Policy Input'!$S$5</f>
        <v>0</v>
      </c>
      <c r="AD120" s="20">
        <f>'Life plan1'!AD120*'Policy Input'!$R$5+'TPD plan1'!AD120*'Policy Input'!$S$5</f>
        <v>0</v>
      </c>
      <c r="AE120" s="20">
        <f>'Life plan1'!AE120*'Policy Input'!$R$5+'TPD plan1'!AE120*'Policy Input'!$S$5</f>
        <v>0</v>
      </c>
    </row>
    <row r="121" spans="1:31">
      <c r="A121" s="19">
        <v>69</v>
      </c>
      <c r="B121" s="20">
        <f>'Life plan1'!B121*'Policy Input'!$R$5+'TPD plan1'!B121*'Policy Input'!$S$5</f>
        <v>0</v>
      </c>
      <c r="C121" s="20">
        <f>'Life plan1'!C121*'Policy Input'!$R$5+'TPD plan1'!C121*'Policy Input'!$S$5</f>
        <v>0</v>
      </c>
      <c r="D121" s="20">
        <f>'Life plan1'!D121*'Policy Input'!$R$5+'TPD plan1'!D121*'Policy Input'!$S$5</f>
        <v>0</v>
      </c>
      <c r="E121" s="20">
        <f>'Life plan1'!E121*'Policy Input'!$R$5+'TPD plan1'!E121*'Policy Input'!$S$5</f>
        <v>0</v>
      </c>
      <c r="F121" s="20">
        <f>'Life plan1'!F121*'Policy Input'!$R$5+'TPD plan1'!F121*'Policy Input'!$S$5</f>
        <v>0</v>
      </c>
      <c r="G121" s="20">
        <f>'Life plan1'!G121*'Policy Input'!$R$5+'TPD plan1'!G121*'Policy Input'!$S$5</f>
        <v>0</v>
      </c>
      <c r="H121" s="20">
        <f>'Life plan1'!H121*'Policy Input'!$R$5+'TPD plan1'!H121*'Policy Input'!$S$5</f>
        <v>0</v>
      </c>
      <c r="I121" s="20">
        <f>'Life plan1'!I121*'Policy Input'!$R$5+'TPD plan1'!I121*'Policy Input'!$S$5</f>
        <v>0</v>
      </c>
      <c r="J121" s="20">
        <f>'Life plan1'!J121*'Policy Input'!$R$5+'TPD plan1'!J121*'Policy Input'!$S$5</f>
        <v>0</v>
      </c>
      <c r="K121" s="20">
        <f>'Life plan1'!K121*'Policy Input'!$R$5+'TPD plan1'!K121*'Policy Input'!$S$5</f>
        <v>0</v>
      </c>
      <c r="L121" s="20">
        <f>'Life plan1'!L121*'Policy Input'!$R$5+'TPD plan1'!L121*'Policy Input'!$S$5</f>
        <v>0</v>
      </c>
      <c r="M121" s="20">
        <f>'Life plan1'!M121*'Policy Input'!$R$5+'TPD plan1'!M121*'Policy Input'!$S$5</f>
        <v>0</v>
      </c>
      <c r="N121" s="20">
        <f>'Life plan1'!N121*'Policy Input'!$R$5+'TPD plan1'!N121*'Policy Input'!$S$5</f>
        <v>0</v>
      </c>
      <c r="O121" s="20">
        <f>'Life plan1'!O121*'Policy Input'!$R$5+'TPD plan1'!O121*'Policy Input'!$S$5</f>
        <v>0</v>
      </c>
      <c r="P121" s="20">
        <f>'Life plan1'!P121*'Policy Input'!$R$5+'TPD plan1'!P121*'Policy Input'!$S$5</f>
        <v>0</v>
      </c>
      <c r="Q121" s="20">
        <f>'Life plan1'!Q121*'Policy Input'!$R$5+'TPD plan1'!Q121*'Policy Input'!$S$5</f>
        <v>0</v>
      </c>
      <c r="R121" s="20">
        <f>'Life plan1'!R121*'Policy Input'!$R$5+'TPD plan1'!R121*'Policy Input'!$S$5</f>
        <v>0</v>
      </c>
      <c r="S121" s="20">
        <f>'Life plan1'!S121*'Policy Input'!$R$5+'TPD plan1'!S121*'Policy Input'!$S$5</f>
        <v>0</v>
      </c>
      <c r="T121" s="20">
        <f>'Life plan1'!T121*'Policy Input'!$R$5+'TPD plan1'!T121*'Policy Input'!$S$5</f>
        <v>0</v>
      </c>
      <c r="U121" s="20">
        <f>'Life plan1'!U121*'Policy Input'!$R$5+'TPD plan1'!U121*'Policy Input'!$S$5</f>
        <v>0</v>
      </c>
      <c r="V121" s="20">
        <f>'Life plan1'!V121*'Policy Input'!$R$5+'TPD plan1'!V121*'Policy Input'!$S$5</f>
        <v>0</v>
      </c>
      <c r="W121" s="20">
        <f>'Life plan1'!W121*'Policy Input'!$R$5+'TPD plan1'!W121*'Policy Input'!$S$5</f>
        <v>0</v>
      </c>
      <c r="X121" s="20">
        <f>'Life plan1'!X121*'Policy Input'!$R$5+'TPD plan1'!X121*'Policy Input'!$S$5</f>
        <v>0</v>
      </c>
      <c r="Y121" s="20">
        <f>'Life plan1'!Y121*'Policy Input'!$R$5+'TPD plan1'!Y121*'Policy Input'!$S$5</f>
        <v>0</v>
      </c>
      <c r="Z121" s="20">
        <f>'Life plan1'!Z121*'Policy Input'!$R$5+'TPD plan1'!Z121*'Policy Input'!$S$5</f>
        <v>0</v>
      </c>
      <c r="AA121" s="20">
        <f>'Life plan1'!AA121*'Policy Input'!$R$5+'TPD plan1'!AA121*'Policy Input'!$S$5</f>
        <v>0</v>
      </c>
      <c r="AB121" s="20">
        <f>'Life plan1'!AB121*'Policy Input'!$R$5+'TPD plan1'!AB121*'Policy Input'!$S$5</f>
        <v>0</v>
      </c>
      <c r="AC121" s="20">
        <f>'Life plan1'!AC121*'Policy Input'!$R$5+'TPD plan1'!AC121*'Policy Input'!$S$5</f>
        <v>0</v>
      </c>
      <c r="AD121" s="20">
        <f>'Life plan1'!AD121*'Policy Input'!$R$5+'TPD plan1'!AD121*'Policy Input'!$S$5</f>
        <v>0</v>
      </c>
      <c r="AE121" s="20">
        <f>'Life plan1'!AE121*'Policy Input'!$R$5+'TPD plan1'!AE121*'Policy Input'!$S$5</f>
        <v>0</v>
      </c>
    </row>
    <row r="122" spans="1:31">
      <c r="A122" s="21">
        <v>70</v>
      </c>
      <c r="B122" s="22">
        <f>'Life plan1'!B122*'Policy Input'!$R$5+'TPD plan1'!B122*'Policy Input'!$S$5</f>
        <v>0</v>
      </c>
      <c r="C122" s="22">
        <f>'Life plan1'!C122*'Policy Input'!$R$5+'TPD plan1'!C122*'Policy Input'!$S$5</f>
        <v>0</v>
      </c>
      <c r="D122" s="22">
        <f>'Life plan1'!D122*'Policy Input'!$R$5+'TPD plan1'!D122*'Policy Input'!$S$5</f>
        <v>0</v>
      </c>
      <c r="E122" s="22">
        <f>'Life plan1'!E122*'Policy Input'!$R$5+'TPD plan1'!E122*'Policy Input'!$S$5</f>
        <v>0</v>
      </c>
      <c r="F122" s="22">
        <f>'Life plan1'!F122*'Policy Input'!$R$5+'TPD plan1'!F122*'Policy Input'!$S$5</f>
        <v>0</v>
      </c>
      <c r="G122" s="22">
        <f>'Life plan1'!G122*'Policy Input'!$R$5+'TPD plan1'!G122*'Policy Input'!$S$5</f>
        <v>0</v>
      </c>
      <c r="H122" s="22">
        <f>'Life plan1'!H122*'Policy Input'!$R$5+'TPD plan1'!H122*'Policy Input'!$S$5</f>
        <v>0</v>
      </c>
      <c r="I122" s="22">
        <f>'Life plan1'!I122*'Policy Input'!$R$5+'TPD plan1'!I122*'Policy Input'!$S$5</f>
        <v>0</v>
      </c>
      <c r="J122" s="22">
        <f>'Life plan1'!J122*'Policy Input'!$R$5+'TPD plan1'!J122*'Policy Input'!$S$5</f>
        <v>0</v>
      </c>
      <c r="K122" s="22">
        <f>'Life plan1'!K122*'Policy Input'!$R$5+'TPD plan1'!K122*'Policy Input'!$S$5</f>
        <v>0</v>
      </c>
      <c r="L122" s="22">
        <f>'Life plan1'!L122*'Policy Input'!$R$5+'TPD plan1'!L122*'Policy Input'!$S$5</f>
        <v>0</v>
      </c>
      <c r="M122" s="22">
        <f>'Life plan1'!M122*'Policy Input'!$R$5+'TPD plan1'!M122*'Policy Input'!$S$5</f>
        <v>0</v>
      </c>
      <c r="N122" s="22">
        <f>'Life plan1'!N122*'Policy Input'!$R$5+'TPD plan1'!N122*'Policy Input'!$S$5</f>
        <v>0</v>
      </c>
      <c r="O122" s="22">
        <f>'Life plan1'!O122*'Policy Input'!$R$5+'TPD plan1'!O122*'Policy Input'!$S$5</f>
        <v>0</v>
      </c>
      <c r="P122" s="22">
        <f>'Life plan1'!P122*'Policy Input'!$R$5+'TPD plan1'!P122*'Policy Input'!$S$5</f>
        <v>0</v>
      </c>
      <c r="Q122" s="22">
        <f>'Life plan1'!Q122*'Policy Input'!$R$5+'TPD plan1'!Q122*'Policy Input'!$S$5</f>
        <v>0</v>
      </c>
      <c r="R122" s="22">
        <f>'Life plan1'!R122*'Policy Input'!$R$5+'TPD plan1'!R122*'Policy Input'!$S$5</f>
        <v>0</v>
      </c>
      <c r="S122" s="22">
        <f>'Life plan1'!S122*'Policy Input'!$R$5+'TPD plan1'!S122*'Policy Input'!$S$5</f>
        <v>0</v>
      </c>
      <c r="T122" s="22">
        <f>'Life plan1'!T122*'Policy Input'!$R$5+'TPD plan1'!T122*'Policy Input'!$S$5</f>
        <v>0</v>
      </c>
      <c r="U122" s="22">
        <f>'Life plan1'!U122*'Policy Input'!$R$5+'TPD plan1'!U122*'Policy Input'!$S$5</f>
        <v>0</v>
      </c>
      <c r="V122" s="22">
        <f>'Life plan1'!V122*'Policy Input'!$R$5+'TPD plan1'!V122*'Policy Input'!$S$5</f>
        <v>0</v>
      </c>
      <c r="W122" s="22">
        <f>'Life plan1'!W122*'Policy Input'!$R$5+'TPD plan1'!W122*'Policy Input'!$S$5</f>
        <v>0</v>
      </c>
      <c r="X122" s="22">
        <f>'Life plan1'!X122*'Policy Input'!$R$5+'TPD plan1'!X122*'Policy Input'!$S$5</f>
        <v>0</v>
      </c>
      <c r="Y122" s="22">
        <f>'Life plan1'!Y122*'Policy Input'!$R$5+'TPD plan1'!Y122*'Policy Input'!$S$5</f>
        <v>0</v>
      </c>
      <c r="Z122" s="22">
        <f>'Life plan1'!Z122*'Policy Input'!$R$5+'TPD plan1'!Z122*'Policy Input'!$S$5</f>
        <v>0</v>
      </c>
      <c r="AA122" s="22">
        <f>'Life plan1'!AA122*'Policy Input'!$R$5+'TPD plan1'!AA122*'Policy Input'!$S$5</f>
        <v>0</v>
      </c>
      <c r="AB122" s="22">
        <f>'Life plan1'!AB122*'Policy Input'!$R$5+'TPD plan1'!AB122*'Policy Input'!$S$5</f>
        <v>0</v>
      </c>
      <c r="AC122" s="22">
        <f>'Life plan1'!AC122*'Policy Input'!$R$5+'TPD plan1'!AC122*'Policy Input'!$S$5</f>
        <v>0</v>
      </c>
      <c r="AD122" s="22">
        <f>'Life plan1'!AD122*'Policy Input'!$R$5+'TPD plan1'!AD122*'Policy Input'!$S$5</f>
        <v>0</v>
      </c>
      <c r="AE122" s="22">
        <f>'Life plan1'!AE122*'Policy Input'!$R$5+'TPD plan1'!AE122*'Policy Input'!$S$5</f>
        <v>0</v>
      </c>
    </row>
    <row r="123" spans="1:31">
      <c r="A123" s="17">
        <v>71</v>
      </c>
      <c r="B123" s="18">
        <f>'Life plan1'!B123*'Policy Input'!$R$5+'TPD plan1'!B123*'Policy Input'!$S$5</f>
        <v>0</v>
      </c>
      <c r="C123" s="18">
        <f>'Life plan1'!C123*'Policy Input'!$R$5+'TPD plan1'!C123*'Policy Input'!$S$5</f>
        <v>0</v>
      </c>
      <c r="D123" s="18">
        <f>'Life plan1'!D123*'Policy Input'!$R$5+'TPD plan1'!D123*'Policy Input'!$S$5</f>
        <v>0</v>
      </c>
      <c r="E123" s="18">
        <f>'Life plan1'!E123*'Policy Input'!$R$5+'TPD plan1'!E123*'Policy Input'!$S$5</f>
        <v>0</v>
      </c>
      <c r="F123" s="18">
        <f>'Life plan1'!F123*'Policy Input'!$R$5+'TPD plan1'!F123*'Policy Input'!$S$5</f>
        <v>0</v>
      </c>
      <c r="G123" s="18">
        <f>'Life plan1'!G123*'Policy Input'!$R$5+'TPD plan1'!G123*'Policy Input'!$S$5</f>
        <v>0</v>
      </c>
      <c r="H123" s="18">
        <f>'Life plan1'!H123*'Policy Input'!$R$5+'TPD plan1'!H123*'Policy Input'!$S$5</f>
        <v>0</v>
      </c>
      <c r="I123" s="18">
        <f>'Life plan1'!I123*'Policy Input'!$R$5+'TPD plan1'!I123*'Policy Input'!$S$5</f>
        <v>0</v>
      </c>
      <c r="J123" s="18">
        <f>'Life plan1'!J123*'Policy Input'!$R$5+'TPD plan1'!J123*'Policy Input'!$S$5</f>
        <v>0</v>
      </c>
      <c r="K123" s="18">
        <f>'Life plan1'!K123*'Policy Input'!$R$5+'TPD plan1'!K123*'Policy Input'!$S$5</f>
        <v>0</v>
      </c>
      <c r="L123" s="18">
        <f>'Life plan1'!L123*'Policy Input'!$R$5+'TPD plan1'!L123*'Policy Input'!$S$5</f>
        <v>0</v>
      </c>
      <c r="M123" s="18">
        <f>'Life plan1'!M123*'Policy Input'!$R$5+'TPD plan1'!M123*'Policy Input'!$S$5</f>
        <v>0</v>
      </c>
      <c r="N123" s="18">
        <f>'Life plan1'!N123*'Policy Input'!$R$5+'TPD plan1'!N123*'Policy Input'!$S$5</f>
        <v>0</v>
      </c>
      <c r="O123" s="18">
        <f>'Life plan1'!O123*'Policy Input'!$R$5+'TPD plan1'!O123*'Policy Input'!$S$5</f>
        <v>0</v>
      </c>
      <c r="P123" s="18">
        <f>'Life plan1'!P123*'Policy Input'!$R$5+'TPD plan1'!P123*'Policy Input'!$S$5</f>
        <v>0</v>
      </c>
      <c r="Q123" s="18">
        <f>'Life plan1'!Q123*'Policy Input'!$R$5+'TPD plan1'!Q123*'Policy Input'!$S$5</f>
        <v>0</v>
      </c>
      <c r="R123" s="18">
        <f>'Life plan1'!R123*'Policy Input'!$R$5+'TPD plan1'!R123*'Policy Input'!$S$5</f>
        <v>0</v>
      </c>
      <c r="S123" s="18">
        <f>'Life plan1'!S123*'Policy Input'!$R$5+'TPD plan1'!S123*'Policy Input'!$S$5</f>
        <v>0</v>
      </c>
      <c r="T123" s="18">
        <f>'Life plan1'!T123*'Policy Input'!$R$5+'TPD plan1'!T123*'Policy Input'!$S$5</f>
        <v>0</v>
      </c>
      <c r="U123" s="18">
        <f>'Life plan1'!U123*'Policy Input'!$R$5+'TPD plan1'!U123*'Policy Input'!$S$5</f>
        <v>0</v>
      </c>
      <c r="V123" s="18">
        <f>'Life plan1'!V123*'Policy Input'!$R$5+'TPD plan1'!V123*'Policy Input'!$S$5</f>
        <v>0</v>
      </c>
      <c r="W123" s="18">
        <f>'Life plan1'!W123*'Policy Input'!$R$5+'TPD plan1'!W123*'Policy Input'!$S$5</f>
        <v>0</v>
      </c>
      <c r="X123" s="18">
        <f>'Life plan1'!X123*'Policy Input'!$R$5+'TPD plan1'!X123*'Policy Input'!$S$5</f>
        <v>0</v>
      </c>
      <c r="Y123" s="18">
        <f>'Life plan1'!Y123*'Policy Input'!$R$5+'TPD plan1'!Y123*'Policy Input'!$S$5</f>
        <v>0</v>
      </c>
      <c r="Z123" s="18">
        <f>'Life plan1'!Z123*'Policy Input'!$R$5+'TPD plan1'!Z123*'Policy Input'!$S$5</f>
        <v>0</v>
      </c>
      <c r="AA123" s="18">
        <f>'Life plan1'!AA123*'Policy Input'!$R$5+'TPD plan1'!AA123*'Policy Input'!$S$5</f>
        <v>0</v>
      </c>
      <c r="AB123" s="18">
        <f>'Life plan1'!AB123*'Policy Input'!$R$5+'TPD plan1'!AB123*'Policy Input'!$S$5</f>
        <v>0</v>
      </c>
      <c r="AC123" s="18">
        <f>'Life plan1'!AC123*'Policy Input'!$R$5+'TPD plan1'!AC123*'Policy Input'!$S$5</f>
        <v>0</v>
      </c>
      <c r="AD123" s="18">
        <f>'Life plan1'!AD123*'Policy Input'!$R$5+'TPD plan1'!AD123*'Policy Input'!$S$5</f>
        <v>0</v>
      </c>
      <c r="AE123" s="18">
        <f>'Life plan1'!AE123*'Policy Input'!$R$5+'TPD plan1'!AE123*'Policy Input'!$S$5</f>
        <v>0</v>
      </c>
    </row>
    <row r="124" spans="1:31">
      <c r="A124" s="19">
        <v>72</v>
      </c>
      <c r="B124" s="20">
        <f>'Life plan1'!B124*'Policy Input'!$R$5+'TPD plan1'!B124*'Policy Input'!$S$5</f>
        <v>0</v>
      </c>
      <c r="C124" s="20">
        <f>'Life plan1'!C124*'Policy Input'!$R$5+'TPD plan1'!C124*'Policy Input'!$S$5</f>
        <v>0</v>
      </c>
      <c r="D124" s="20">
        <f>'Life plan1'!D124*'Policy Input'!$R$5+'TPD plan1'!D124*'Policy Input'!$S$5</f>
        <v>0</v>
      </c>
      <c r="E124" s="20">
        <f>'Life plan1'!E124*'Policy Input'!$R$5+'TPD plan1'!E124*'Policy Input'!$S$5</f>
        <v>0</v>
      </c>
      <c r="F124" s="20">
        <f>'Life plan1'!F124*'Policy Input'!$R$5+'TPD plan1'!F124*'Policy Input'!$S$5</f>
        <v>0</v>
      </c>
      <c r="G124" s="20">
        <f>'Life plan1'!G124*'Policy Input'!$R$5+'TPD plan1'!G124*'Policy Input'!$S$5</f>
        <v>0</v>
      </c>
      <c r="H124" s="20">
        <f>'Life plan1'!H124*'Policy Input'!$R$5+'TPD plan1'!H124*'Policy Input'!$S$5</f>
        <v>0</v>
      </c>
      <c r="I124" s="20">
        <f>'Life plan1'!I124*'Policy Input'!$R$5+'TPD plan1'!I124*'Policy Input'!$S$5</f>
        <v>0</v>
      </c>
      <c r="J124" s="20">
        <f>'Life plan1'!J124*'Policy Input'!$R$5+'TPD plan1'!J124*'Policy Input'!$S$5</f>
        <v>0</v>
      </c>
      <c r="K124" s="20">
        <f>'Life plan1'!K124*'Policy Input'!$R$5+'TPD plan1'!K124*'Policy Input'!$S$5</f>
        <v>0</v>
      </c>
      <c r="L124" s="20">
        <f>'Life plan1'!L124*'Policy Input'!$R$5+'TPD plan1'!L124*'Policy Input'!$S$5</f>
        <v>0</v>
      </c>
      <c r="M124" s="20">
        <f>'Life plan1'!M124*'Policy Input'!$R$5+'TPD plan1'!M124*'Policy Input'!$S$5</f>
        <v>0</v>
      </c>
      <c r="N124" s="20">
        <f>'Life plan1'!N124*'Policy Input'!$R$5+'TPD plan1'!N124*'Policy Input'!$S$5</f>
        <v>0</v>
      </c>
      <c r="O124" s="20">
        <f>'Life plan1'!O124*'Policy Input'!$R$5+'TPD plan1'!O124*'Policy Input'!$S$5</f>
        <v>0</v>
      </c>
      <c r="P124" s="20">
        <f>'Life plan1'!P124*'Policy Input'!$R$5+'TPD plan1'!P124*'Policy Input'!$S$5</f>
        <v>0</v>
      </c>
      <c r="Q124" s="20">
        <f>'Life plan1'!Q124*'Policy Input'!$R$5+'TPD plan1'!Q124*'Policy Input'!$S$5</f>
        <v>0</v>
      </c>
      <c r="R124" s="20">
        <f>'Life plan1'!R124*'Policy Input'!$R$5+'TPD plan1'!R124*'Policy Input'!$S$5</f>
        <v>0</v>
      </c>
      <c r="S124" s="20">
        <f>'Life plan1'!S124*'Policy Input'!$R$5+'TPD plan1'!S124*'Policy Input'!$S$5</f>
        <v>0</v>
      </c>
      <c r="T124" s="20">
        <f>'Life plan1'!T124*'Policy Input'!$R$5+'TPD plan1'!T124*'Policy Input'!$S$5</f>
        <v>0</v>
      </c>
      <c r="U124" s="20">
        <f>'Life plan1'!U124*'Policy Input'!$R$5+'TPD plan1'!U124*'Policy Input'!$S$5</f>
        <v>0</v>
      </c>
      <c r="V124" s="20">
        <f>'Life plan1'!V124*'Policy Input'!$R$5+'TPD plan1'!V124*'Policy Input'!$S$5</f>
        <v>0</v>
      </c>
      <c r="W124" s="20">
        <f>'Life plan1'!W124*'Policy Input'!$R$5+'TPD plan1'!W124*'Policy Input'!$S$5</f>
        <v>0</v>
      </c>
      <c r="X124" s="20">
        <f>'Life plan1'!X124*'Policy Input'!$R$5+'TPD plan1'!X124*'Policy Input'!$S$5</f>
        <v>0</v>
      </c>
      <c r="Y124" s="20">
        <f>'Life plan1'!Y124*'Policy Input'!$R$5+'TPD plan1'!Y124*'Policy Input'!$S$5</f>
        <v>0</v>
      </c>
      <c r="Z124" s="20">
        <f>'Life plan1'!Z124*'Policy Input'!$R$5+'TPD plan1'!Z124*'Policy Input'!$S$5</f>
        <v>0</v>
      </c>
      <c r="AA124" s="20">
        <f>'Life plan1'!AA124*'Policy Input'!$R$5+'TPD plan1'!AA124*'Policy Input'!$S$5</f>
        <v>0</v>
      </c>
      <c r="AB124" s="20">
        <f>'Life plan1'!AB124*'Policy Input'!$R$5+'TPD plan1'!AB124*'Policy Input'!$S$5</f>
        <v>0</v>
      </c>
      <c r="AC124" s="20">
        <f>'Life plan1'!AC124*'Policy Input'!$R$5+'TPD plan1'!AC124*'Policy Input'!$S$5</f>
        <v>0</v>
      </c>
      <c r="AD124" s="20">
        <f>'Life plan1'!AD124*'Policy Input'!$R$5+'TPD plan1'!AD124*'Policy Input'!$S$5</f>
        <v>0</v>
      </c>
      <c r="AE124" s="20">
        <f>'Life plan1'!AE124*'Policy Input'!$R$5+'TPD plan1'!AE124*'Policy Input'!$S$5</f>
        <v>0</v>
      </c>
    </row>
    <row r="125" spans="1:31">
      <c r="A125" s="19">
        <v>73</v>
      </c>
      <c r="B125" s="20">
        <f>'Life plan1'!B125*'Policy Input'!$R$5+'TPD plan1'!B125*'Policy Input'!$S$5</f>
        <v>0</v>
      </c>
      <c r="C125" s="20">
        <f>'Life plan1'!C125*'Policy Input'!$R$5+'TPD plan1'!C125*'Policy Input'!$S$5</f>
        <v>0</v>
      </c>
      <c r="D125" s="20">
        <f>'Life plan1'!D125*'Policy Input'!$R$5+'TPD plan1'!D125*'Policy Input'!$S$5</f>
        <v>0</v>
      </c>
      <c r="E125" s="20">
        <f>'Life plan1'!E125*'Policy Input'!$R$5+'TPD plan1'!E125*'Policy Input'!$S$5</f>
        <v>0</v>
      </c>
      <c r="F125" s="20">
        <f>'Life plan1'!F125*'Policy Input'!$R$5+'TPD plan1'!F125*'Policy Input'!$S$5</f>
        <v>0</v>
      </c>
      <c r="G125" s="20">
        <f>'Life plan1'!G125*'Policy Input'!$R$5+'TPD plan1'!G125*'Policy Input'!$S$5</f>
        <v>0</v>
      </c>
      <c r="H125" s="20">
        <f>'Life plan1'!H125*'Policy Input'!$R$5+'TPD plan1'!H125*'Policy Input'!$S$5</f>
        <v>0</v>
      </c>
      <c r="I125" s="20">
        <f>'Life plan1'!I125*'Policy Input'!$R$5+'TPD plan1'!I125*'Policy Input'!$S$5</f>
        <v>0</v>
      </c>
      <c r="J125" s="20">
        <f>'Life plan1'!J125*'Policy Input'!$R$5+'TPD plan1'!J125*'Policy Input'!$S$5</f>
        <v>0</v>
      </c>
      <c r="K125" s="20">
        <f>'Life plan1'!K125*'Policy Input'!$R$5+'TPD plan1'!K125*'Policy Input'!$S$5</f>
        <v>0</v>
      </c>
      <c r="L125" s="20">
        <f>'Life plan1'!L125*'Policy Input'!$R$5+'TPD plan1'!L125*'Policy Input'!$S$5</f>
        <v>0</v>
      </c>
      <c r="M125" s="20">
        <f>'Life plan1'!M125*'Policy Input'!$R$5+'TPD plan1'!M125*'Policy Input'!$S$5</f>
        <v>0</v>
      </c>
      <c r="N125" s="20">
        <f>'Life plan1'!N125*'Policy Input'!$R$5+'TPD plan1'!N125*'Policy Input'!$S$5</f>
        <v>0</v>
      </c>
      <c r="O125" s="20">
        <f>'Life plan1'!O125*'Policy Input'!$R$5+'TPD plan1'!O125*'Policy Input'!$S$5</f>
        <v>0</v>
      </c>
      <c r="P125" s="20">
        <f>'Life plan1'!P125*'Policy Input'!$R$5+'TPD plan1'!P125*'Policy Input'!$S$5</f>
        <v>0</v>
      </c>
      <c r="Q125" s="20">
        <f>'Life plan1'!Q125*'Policy Input'!$R$5+'TPD plan1'!Q125*'Policy Input'!$S$5</f>
        <v>0</v>
      </c>
      <c r="R125" s="20">
        <f>'Life plan1'!R125*'Policy Input'!$R$5+'TPD plan1'!R125*'Policy Input'!$S$5</f>
        <v>0</v>
      </c>
      <c r="S125" s="20">
        <f>'Life plan1'!S125*'Policy Input'!$R$5+'TPD plan1'!S125*'Policy Input'!$S$5</f>
        <v>0</v>
      </c>
      <c r="T125" s="20">
        <f>'Life plan1'!T125*'Policy Input'!$R$5+'TPD plan1'!T125*'Policy Input'!$S$5</f>
        <v>0</v>
      </c>
      <c r="U125" s="20">
        <f>'Life plan1'!U125*'Policy Input'!$R$5+'TPD plan1'!U125*'Policy Input'!$S$5</f>
        <v>0</v>
      </c>
      <c r="V125" s="20">
        <f>'Life plan1'!V125*'Policy Input'!$R$5+'TPD plan1'!V125*'Policy Input'!$S$5</f>
        <v>0</v>
      </c>
      <c r="W125" s="20">
        <f>'Life plan1'!W125*'Policy Input'!$R$5+'TPD plan1'!W125*'Policy Input'!$S$5</f>
        <v>0</v>
      </c>
      <c r="X125" s="20">
        <f>'Life plan1'!X125*'Policy Input'!$R$5+'TPD plan1'!X125*'Policy Input'!$S$5</f>
        <v>0</v>
      </c>
      <c r="Y125" s="20">
        <f>'Life plan1'!Y125*'Policy Input'!$R$5+'TPD plan1'!Y125*'Policy Input'!$S$5</f>
        <v>0</v>
      </c>
      <c r="Z125" s="20">
        <f>'Life plan1'!Z125*'Policy Input'!$R$5+'TPD plan1'!Z125*'Policy Input'!$S$5</f>
        <v>0</v>
      </c>
      <c r="AA125" s="20">
        <f>'Life plan1'!AA125*'Policy Input'!$R$5+'TPD plan1'!AA125*'Policy Input'!$S$5</f>
        <v>0</v>
      </c>
      <c r="AB125" s="20">
        <f>'Life plan1'!AB125*'Policy Input'!$R$5+'TPD plan1'!AB125*'Policy Input'!$S$5</f>
        <v>0</v>
      </c>
      <c r="AC125" s="20">
        <f>'Life plan1'!AC125*'Policy Input'!$R$5+'TPD plan1'!AC125*'Policy Input'!$S$5</f>
        <v>0</v>
      </c>
      <c r="AD125" s="20">
        <f>'Life plan1'!AD125*'Policy Input'!$R$5+'TPD plan1'!AD125*'Policy Input'!$S$5</f>
        <v>0</v>
      </c>
      <c r="AE125" s="20">
        <f>'Life plan1'!AE125*'Policy Input'!$R$5+'TPD plan1'!AE125*'Policy Input'!$S$5</f>
        <v>0</v>
      </c>
    </row>
    <row r="126" spans="1:31">
      <c r="A126" s="19">
        <v>74</v>
      </c>
      <c r="B126" s="20">
        <f>'Life plan1'!B126*'Policy Input'!$R$5+'TPD plan1'!B126*'Policy Input'!$S$5</f>
        <v>0</v>
      </c>
      <c r="C126" s="20">
        <f>'Life plan1'!C126*'Policy Input'!$R$5+'TPD plan1'!C126*'Policy Input'!$S$5</f>
        <v>0</v>
      </c>
      <c r="D126" s="20">
        <f>'Life plan1'!D126*'Policy Input'!$R$5+'TPD plan1'!D126*'Policy Input'!$S$5</f>
        <v>0</v>
      </c>
      <c r="E126" s="20">
        <f>'Life plan1'!E126*'Policy Input'!$R$5+'TPD plan1'!E126*'Policy Input'!$S$5</f>
        <v>0</v>
      </c>
      <c r="F126" s="20">
        <f>'Life plan1'!F126*'Policy Input'!$R$5+'TPD plan1'!F126*'Policy Input'!$S$5</f>
        <v>0</v>
      </c>
      <c r="G126" s="20">
        <f>'Life plan1'!G126*'Policy Input'!$R$5+'TPD plan1'!G126*'Policy Input'!$S$5</f>
        <v>0</v>
      </c>
      <c r="H126" s="20">
        <f>'Life plan1'!H126*'Policy Input'!$R$5+'TPD plan1'!H126*'Policy Input'!$S$5</f>
        <v>0</v>
      </c>
      <c r="I126" s="20">
        <f>'Life plan1'!I126*'Policy Input'!$R$5+'TPD plan1'!I126*'Policy Input'!$S$5</f>
        <v>0</v>
      </c>
      <c r="J126" s="20">
        <f>'Life plan1'!J126*'Policy Input'!$R$5+'TPD plan1'!J126*'Policy Input'!$S$5</f>
        <v>0</v>
      </c>
      <c r="K126" s="20">
        <f>'Life plan1'!K126*'Policy Input'!$R$5+'TPD plan1'!K126*'Policy Input'!$S$5</f>
        <v>0</v>
      </c>
      <c r="L126" s="20">
        <f>'Life plan1'!L126*'Policy Input'!$R$5+'TPD plan1'!L126*'Policy Input'!$S$5</f>
        <v>0</v>
      </c>
      <c r="M126" s="20">
        <f>'Life plan1'!M126*'Policy Input'!$R$5+'TPD plan1'!M126*'Policy Input'!$S$5</f>
        <v>0</v>
      </c>
      <c r="N126" s="20">
        <f>'Life plan1'!N126*'Policy Input'!$R$5+'TPD plan1'!N126*'Policy Input'!$S$5</f>
        <v>0</v>
      </c>
      <c r="O126" s="20">
        <f>'Life plan1'!O126*'Policy Input'!$R$5+'TPD plan1'!O126*'Policy Input'!$S$5</f>
        <v>0</v>
      </c>
      <c r="P126" s="20">
        <f>'Life plan1'!P126*'Policy Input'!$R$5+'TPD plan1'!P126*'Policy Input'!$S$5</f>
        <v>0</v>
      </c>
      <c r="Q126" s="20">
        <f>'Life plan1'!Q126*'Policy Input'!$R$5+'TPD plan1'!Q126*'Policy Input'!$S$5</f>
        <v>0</v>
      </c>
      <c r="R126" s="20">
        <f>'Life plan1'!R126*'Policy Input'!$R$5+'TPD plan1'!R126*'Policy Input'!$S$5</f>
        <v>0</v>
      </c>
      <c r="S126" s="20">
        <f>'Life plan1'!S126*'Policy Input'!$R$5+'TPD plan1'!S126*'Policy Input'!$S$5</f>
        <v>0</v>
      </c>
      <c r="T126" s="20">
        <f>'Life plan1'!T126*'Policy Input'!$R$5+'TPD plan1'!T126*'Policy Input'!$S$5</f>
        <v>0</v>
      </c>
      <c r="U126" s="20">
        <f>'Life plan1'!U126*'Policy Input'!$R$5+'TPD plan1'!U126*'Policy Input'!$S$5</f>
        <v>0</v>
      </c>
      <c r="V126" s="20">
        <f>'Life plan1'!V126*'Policy Input'!$R$5+'TPD plan1'!V126*'Policy Input'!$S$5</f>
        <v>0</v>
      </c>
      <c r="W126" s="20">
        <f>'Life plan1'!W126*'Policy Input'!$R$5+'TPD plan1'!W126*'Policy Input'!$S$5</f>
        <v>0</v>
      </c>
      <c r="X126" s="20">
        <f>'Life plan1'!X126*'Policy Input'!$R$5+'TPD plan1'!X126*'Policy Input'!$S$5</f>
        <v>0</v>
      </c>
      <c r="Y126" s="20">
        <f>'Life plan1'!Y126*'Policy Input'!$R$5+'TPD plan1'!Y126*'Policy Input'!$S$5</f>
        <v>0</v>
      </c>
      <c r="Z126" s="20">
        <f>'Life plan1'!Z126*'Policy Input'!$R$5+'TPD plan1'!Z126*'Policy Input'!$S$5</f>
        <v>0</v>
      </c>
      <c r="AA126" s="20">
        <f>'Life plan1'!AA126*'Policy Input'!$R$5+'TPD plan1'!AA126*'Policy Input'!$S$5</f>
        <v>0</v>
      </c>
      <c r="AB126" s="20">
        <f>'Life plan1'!AB126*'Policy Input'!$R$5+'TPD plan1'!AB126*'Policy Input'!$S$5</f>
        <v>0</v>
      </c>
      <c r="AC126" s="20">
        <f>'Life plan1'!AC126*'Policy Input'!$R$5+'TPD plan1'!AC126*'Policy Input'!$S$5</f>
        <v>0</v>
      </c>
      <c r="AD126" s="20">
        <f>'Life plan1'!AD126*'Policy Input'!$R$5+'TPD plan1'!AD126*'Policy Input'!$S$5</f>
        <v>0</v>
      </c>
      <c r="AE126" s="20">
        <f>'Life plan1'!AE126*'Policy Input'!$R$5+'TPD plan1'!AE126*'Policy Input'!$S$5</f>
        <v>0</v>
      </c>
    </row>
    <row r="127" spans="1:31">
      <c r="A127" s="21">
        <v>75</v>
      </c>
      <c r="B127" s="22">
        <f>'Life plan1'!B127*'Policy Input'!$R$5+'TPD plan1'!B127*'Policy Input'!$S$5</f>
        <v>0</v>
      </c>
      <c r="C127" s="22">
        <f>'Life plan1'!C127*'Policy Input'!$R$5+'TPD plan1'!C127*'Policy Input'!$S$5</f>
        <v>0</v>
      </c>
      <c r="D127" s="22">
        <f>'Life plan1'!D127*'Policy Input'!$R$5+'TPD plan1'!D127*'Policy Input'!$S$5</f>
        <v>0</v>
      </c>
      <c r="E127" s="22">
        <f>'Life plan1'!E127*'Policy Input'!$R$5+'TPD plan1'!E127*'Policy Input'!$S$5</f>
        <v>0</v>
      </c>
      <c r="F127" s="22">
        <f>'Life plan1'!F127*'Policy Input'!$R$5+'TPD plan1'!F127*'Policy Input'!$S$5</f>
        <v>0</v>
      </c>
      <c r="G127" s="22">
        <f>'Life plan1'!G127*'Policy Input'!$R$5+'TPD plan1'!G127*'Policy Input'!$S$5</f>
        <v>0</v>
      </c>
      <c r="H127" s="22">
        <f>'Life plan1'!H127*'Policy Input'!$R$5+'TPD plan1'!H127*'Policy Input'!$S$5</f>
        <v>0</v>
      </c>
      <c r="I127" s="22">
        <f>'Life plan1'!I127*'Policy Input'!$R$5+'TPD plan1'!I127*'Policy Input'!$S$5</f>
        <v>0</v>
      </c>
      <c r="J127" s="22">
        <f>'Life plan1'!J127*'Policy Input'!$R$5+'TPD plan1'!J127*'Policy Input'!$S$5</f>
        <v>0</v>
      </c>
      <c r="K127" s="22">
        <f>'Life plan1'!K127*'Policy Input'!$R$5+'TPD plan1'!K127*'Policy Input'!$S$5</f>
        <v>0</v>
      </c>
      <c r="L127" s="22">
        <f>'Life plan1'!L127*'Policy Input'!$R$5+'TPD plan1'!L127*'Policy Input'!$S$5</f>
        <v>0</v>
      </c>
      <c r="M127" s="22">
        <f>'Life plan1'!M127*'Policy Input'!$R$5+'TPD plan1'!M127*'Policy Input'!$S$5</f>
        <v>0</v>
      </c>
      <c r="N127" s="22">
        <f>'Life plan1'!N127*'Policy Input'!$R$5+'TPD plan1'!N127*'Policy Input'!$S$5</f>
        <v>0</v>
      </c>
      <c r="O127" s="22">
        <f>'Life plan1'!O127*'Policy Input'!$R$5+'TPD plan1'!O127*'Policy Input'!$S$5</f>
        <v>0</v>
      </c>
      <c r="P127" s="22">
        <f>'Life plan1'!P127*'Policy Input'!$R$5+'TPD plan1'!P127*'Policy Input'!$S$5</f>
        <v>0</v>
      </c>
      <c r="Q127" s="22">
        <f>'Life plan1'!Q127*'Policy Input'!$R$5+'TPD plan1'!Q127*'Policy Input'!$S$5</f>
        <v>0</v>
      </c>
      <c r="R127" s="22">
        <f>'Life plan1'!R127*'Policy Input'!$R$5+'TPD plan1'!R127*'Policy Input'!$S$5</f>
        <v>0</v>
      </c>
      <c r="S127" s="22">
        <f>'Life plan1'!S127*'Policy Input'!$R$5+'TPD plan1'!S127*'Policy Input'!$S$5</f>
        <v>0</v>
      </c>
      <c r="T127" s="22">
        <f>'Life plan1'!T127*'Policy Input'!$R$5+'TPD plan1'!T127*'Policy Input'!$S$5</f>
        <v>0</v>
      </c>
      <c r="U127" s="22">
        <f>'Life plan1'!U127*'Policy Input'!$R$5+'TPD plan1'!U127*'Policy Input'!$S$5</f>
        <v>0</v>
      </c>
      <c r="V127" s="22">
        <f>'Life plan1'!V127*'Policy Input'!$R$5+'TPD plan1'!V127*'Policy Input'!$S$5</f>
        <v>0</v>
      </c>
      <c r="W127" s="22">
        <f>'Life plan1'!W127*'Policy Input'!$R$5+'TPD plan1'!W127*'Policy Input'!$S$5</f>
        <v>0</v>
      </c>
      <c r="X127" s="22">
        <f>'Life plan1'!X127*'Policy Input'!$R$5+'TPD plan1'!X127*'Policy Input'!$S$5</f>
        <v>0</v>
      </c>
      <c r="Y127" s="22">
        <f>'Life plan1'!Y127*'Policy Input'!$R$5+'TPD plan1'!Y127*'Policy Input'!$S$5</f>
        <v>0</v>
      </c>
      <c r="Z127" s="22">
        <f>'Life plan1'!Z127*'Policy Input'!$R$5+'TPD plan1'!Z127*'Policy Input'!$S$5</f>
        <v>0</v>
      </c>
      <c r="AA127" s="22">
        <f>'Life plan1'!AA127*'Policy Input'!$R$5+'TPD plan1'!AA127*'Policy Input'!$S$5</f>
        <v>0</v>
      </c>
      <c r="AB127" s="22">
        <f>'Life plan1'!AB127*'Policy Input'!$R$5+'TPD plan1'!AB127*'Policy Input'!$S$5</f>
        <v>0</v>
      </c>
      <c r="AC127" s="22">
        <f>'Life plan1'!AC127*'Policy Input'!$R$5+'TPD plan1'!AC127*'Policy Input'!$S$5</f>
        <v>0</v>
      </c>
      <c r="AD127" s="22">
        <f>'Life plan1'!AD127*'Policy Input'!$R$5+'TPD plan1'!AD127*'Policy Input'!$S$5</f>
        <v>0</v>
      </c>
      <c r="AE127" s="22">
        <f>'Life plan1'!AE127*'Policy Input'!$R$5+'TPD plan1'!AE127*'Policy Input'!$S$5</f>
        <v>0</v>
      </c>
    </row>
    <row r="128" spans="1:3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:3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</sheetPr>
  <dimension ref="A1:AU1981"/>
  <sheetViews>
    <sheetView zoomScale="70" zoomScaleNormal="70" workbookViewId="0">
      <selection activeCell="G5" sqref="G5"/>
    </sheetView>
  </sheetViews>
  <sheetFormatPr defaultRowHeight="15"/>
  <cols>
    <col min="1" max="1" width="22.7109375" customWidth="1"/>
    <col min="36" max="36" width="3" style="34" customWidth="1"/>
    <col min="37" max="37" width="25" bestFit="1" customWidth="1"/>
    <col min="38" max="38" width="18.28515625" bestFit="1" customWidth="1"/>
    <col min="39" max="39" width="24" bestFit="1" customWidth="1"/>
    <col min="40" max="40" width="19.28515625" bestFit="1" customWidth="1"/>
    <col min="41" max="41" width="16.85546875" bestFit="1" customWidth="1"/>
    <col min="42" max="42" width="5.42578125" bestFit="1" customWidth="1"/>
    <col min="43" max="43" width="11.42578125" bestFit="1" customWidth="1"/>
    <col min="44" max="44" width="5.7109375" bestFit="1" customWidth="1"/>
    <col min="45" max="45" width="18.85546875" bestFit="1" customWidth="1"/>
    <col min="46" max="47" width="16.7109375" bestFit="1" customWidth="1"/>
  </cols>
  <sheetData>
    <row r="1" spans="1:47" ht="29.25">
      <c r="A1" s="26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K1" s="36" t="s">
        <v>35</v>
      </c>
      <c r="AL1" s="36" t="s">
        <v>36</v>
      </c>
      <c r="AM1" s="36" t="s">
        <v>37</v>
      </c>
      <c r="AN1" s="36" t="s">
        <v>38</v>
      </c>
      <c r="AO1" s="36" t="s">
        <v>39</v>
      </c>
      <c r="AP1" s="36" t="s">
        <v>40</v>
      </c>
      <c r="AQ1" s="36" t="s">
        <v>41</v>
      </c>
      <c r="AR1" s="36" t="s">
        <v>42</v>
      </c>
      <c r="AS1" s="36" t="s">
        <v>43</v>
      </c>
      <c r="AT1" s="36" t="s">
        <v>44</v>
      </c>
      <c r="AU1" s="36" t="s">
        <v>45</v>
      </c>
    </row>
    <row r="2" spans="1:47" ht="29.25">
      <c r="A2" s="26" t="s">
        <v>55</v>
      </c>
      <c r="B2" s="29"/>
      <c r="C2" s="30"/>
      <c r="D2" s="29"/>
      <c r="E2" s="30"/>
      <c r="F2" s="30"/>
      <c r="G2" s="30"/>
      <c r="H2" s="30"/>
      <c r="I2" s="30"/>
      <c r="J2" s="30"/>
      <c r="K2" s="30"/>
      <c r="L2" s="30"/>
      <c r="M2" s="7"/>
      <c r="N2" s="7"/>
      <c r="O2" s="7"/>
      <c r="P2" s="7"/>
      <c r="Q2" s="30"/>
      <c r="R2" s="30"/>
      <c r="S2" s="29"/>
      <c r="T2" s="30"/>
      <c r="U2" s="30"/>
      <c r="V2" s="30"/>
      <c r="W2" s="30"/>
      <c r="X2" s="30"/>
      <c r="Y2" s="30"/>
      <c r="Z2" s="30"/>
      <c r="AA2" s="7"/>
      <c r="AB2" s="8"/>
      <c r="AC2" s="8"/>
      <c r="AD2" s="8"/>
      <c r="AE2" s="8"/>
      <c r="AL2" t="s">
        <v>46</v>
      </c>
      <c r="AM2" t="s">
        <v>53</v>
      </c>
      <c r="AN2">
        <v>501</v>
      </c>
      <c r="AO2">
        <v>10</v>
      </c>
      <c r="AP2" t="s">
        <v>47</v>
      </c>
      <c r="AR2">
        <v>18</v>
      </c>
      <c r="AS2">
        <v>1</v>
      </c>
      <c r="AT2">
        <v>1.19</v>
      </c>
      <c r="AU2" t="s">
        <v>48</v>
      </c>
    </row>
    <row r="3" spans="1:47">
      <c r="A3" s="9"/>
      <c r="B3" s="9"/>
      <c r="C3" s="9"/>
      <c r="D3" s="9"/>
      <c r="E3" s="9"/>
      <c r="F3" s="9"/>
      <c r="G3" s="9"/>
      <c r="H3" s="10"/>
      <c r="I3" s="11"/>
      <c r="J3" s="9"/>
      <c r="K3" s="10"/>
      <c r="L3" s="10"/>
      <c r="M3" s="12"/>
      <c r="N3" s="9"/>
      <c r="O3" s="9"/>
      <c r="P3" s="9"/>
      <c r="Q3" s="10"/>
      <c r="R3" s="13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t="s">
        <v>46</v>
      </c>
      <c r="AM3" t="s">
        <v>53</v>
      </c>
      <c r="AN3">
        <v>501</v>
      </c>
      <c r="AO3">
        <v>10</v>
      </c>
      <c r="AP3" t="s">
        <v>47</v>
      </c>
      <c r="AR3">
        <v>19</v>
      </c>
      <c r="AS3">
        <v>1</v>
      </c>
      <c r="AT3">
        <v>1.28</v>
      </c>
      <c r="AU3" t="s">
        <v>48</v>
      </c>
    </row>
    <row r="4" spans="1:47" ht="15.75">
      <c r="A4" s="27" t="s">
        <v>13</v>
      </c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  <c r="K4" s="14">
        <v>10</v>
      </c>
      <c r="L4" s="14">
        <v>11</v>
      </c>
      <c r="M4" s="14">
        <v>12</v>
      </c>
      <c r="N4" s="14">
        <v>13</v>
      </c>
      <c r="O4" s="14">
        <v>14</v>
      </c>
      <c r="P4" s="14">
        <v>15</v>
      </c>
      <c r="Q4" s="14">
        <v>16</v>
      </c>
      <c r="R4" s="14">
        <v>17</v>
      </c>
      <c r="S4" s="14">
        <v>18</v>
      </c>
      <c r="T4" s="14">
        <v>19</v>
      </c>
      <c r="U4" s="14">
        <v>20</v>
      </c>
      <c r="V4" s="14">
        <v>21</v>
      </c>
      <c r="W4" s="14">
        <v>22</v>
      </c>
      <c r="X4" s="14">
        <v>23</v>
      </c>
      <c r="Y4" s="14">
        <v>24</v>
      </c>
      <c r="Z4" s="14">
        <v>25</v>
      </c>
      <c r="AA4" s="14">
        <v>26</v>
      </c>
      <c r="AB4" s="14">
        <v>27</v>
      </c>
      <c r="AC4" s="14">
        <v>28</v>
      </c>
      <c r="AD4" s="14">
        <v>29</v>
      </c>
      <c r="AE4" s="14">
        <v>30</v>
      </c>
      <c r="AL4" t="s">
        <v>46</v>
      </c>
      <c r="AM4" t="s">
        <v>53</v>
      </c>
      <c r="AN4">
        <v>501</v>
      </c>
      <c r="AO4">
        <v>10</v>
      </c>
      <c r="AP4" t="s">
        <v>47</v>
      </c>
      <c r="AR4">
        <v>20</v>
      </c>
      <c r="AS4">
        <v>1</v>
      </c>
      <c r="AT4">
        <v>1.35</v>
      </c>
      <c r="AU4" t="s">
        <v>48</v>
      </c>
    </row>
    <row r="5" spans="1:47">
      <c r="A5" s="15" t="s">
        <v>11</v>
      </c>
      <c r="B5" s="15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L5" t="s">
        <v>46</v>
      </c>
      <c r="AM5" t="s">
        <v>53</v>
      </c>
      <c r="AN5">
        <v>501</v>
      </c>
      <c r="AO5">
        <v>10</v>
      </c>
      <c r="AP5" t="s">
        <v>47</v>
      </c>
      <c r="AR5">
        <v>21</v>
      </c>
      <c r="AS5">
        <v>1</v>
      </c>
      <c r="AT5">
        <v>1.4</v>
      </c>
      <c r="AU5" t="s">
        <v>48</v>
      </c>
    </row>
    <row r="6" spans="1:47">
      <c r="A6" s="17">
        <v>18</v>
      </c>
      <c r="B6" s="18">
        <f>SUMIFS($AT:$AT,$AP:$AP,"M",$AR:$AR,$A6,$AS:$AS,B$4)</f>
        <v>1.19</v>
      </c>
      <c r="C6" s="18">
        <f t="shared" ref="C6:R21" si="0">SUMIFS($AT:$AT,$AP:$AP,"M",$AR:$AR,$A6,$AS:$AS,C$4)</f>
        <v>2.37</v>
      </c>
      <c r="D6" s="18">
        <f t="shared" si="0"/>
        <v>3.62</v>
      </c>
      <c r="E6" s="18">
        <f t="shared" si="0"/>
        <v>4.18</v>
      </c>
      <c r="F6" s="18">
        <f t="shared" si="0"/>
        <v>5.33</v>
      </c>
      <c r="G6" s="18">
        <f t="shared" si="0"/>
        <v>6.53</v>
      </c>
      <c r="H6" s="18">
        <f t="shared" si="0"/>
        <v>7.21</v>
      </c>
      <c r="I6" s="18">
        <f t="shared" si="0"/>
        <v>8.3800000000000008</v>
      </c>
      <c r="J6" s="18">
        <f t="shared" si="0"/>
        <v>9.58</v>
      </c>
      <c r="K6" s="18">
        <f t="shared" si="0"/>
        <v>10.8</v>
      </c>
      <c r="L6" s="18">
        <f t="shared" si="0"/>
        <v>12.04</v>
      </c>
      <c r="M6" s="18">
        <f t="shared" si="0"/>
        <v>13.31</v>
      </c>
      <c r="N6" s="18">
        <f t="shared" si="0"/>
        <v>14.59</v>
      </c>
      <c r="O6" s="18">
        <f t="shared" si="0"/>
        <v>15.9</v>
      </c>
      <c r="P6" s="18">
        <f t="shared" si="0"/>
        <v>17.23</v>
      </c>
      <c r="Q6" s="18">
        <f t="shared" si="0"/>
        <v>18.600000000000001</v>
      </c>
      <c r="R6" s="18">
        <f t="shared" si="0"/>
        <v>19.989999999999998</v>
      </c>
      <c r="S6" s="18">
        <f t="shared" ref="S6:AE21" si="1">SUMIFS($AT:$AT,$AP:$AP,"M",$AR:$AR,$A6,$AS:$AS,S$4)</f>
        <v>21.43</v>
      </c>
      <c r="T6" s="18">
        <f t="shared" si="1"/>
        <v>22.9</v>
      </c>
      <c r="U6" s="18">
        <f t="shared" si="1"/>
        <v>24.42</v>
      </c>
      <c r="V6" s="18">
        <f t="shared" si="1"/>
        <v>25.98</v>
      </c>
      <c r="W6" s="18">
        <f t="shared" si="1"/>
        <v>27.6</v>
      </c>
      <c r="X6" s="18">
        <f t="shared" si="1"/>
        <v>29.27</v>
      </c>
      <c r="Y6" s="18">
        <f t="shared" si="1"/>
        <v>30.99</v>
      </c>
      <c r="Z6" s="18">
        <f t="shared" si="1"/>
        <v>32.78</v>
      </c>
      <c r="AA6" s="18">
        <f t="shared" si="1"/>
        <v>0</v>
      </c>
      <c r="AB6" s="18">
        <f t="shared" si="1"/>
        <v>0</v>
      </c>
      <c r="AC6" s="18">
        <f t="shared" si="1"/>
        <v>0</v>
      </c>
      <c r="AD6" s="18">
        <f t="shared" si="1"/>
        <v>0</v>
      </c>
      <c r="AE6" s="18">
        <f t="shared" si="1"/>
        <v>0</v>
      </c>
      <c r="AL6" t="s">
        <v>46</v>
      </c>
      <c r="AM6" t="s">
        <v>53</v>
      </c>
      <c r="AN6">
        <v>501</v>
      </c>
      <c r="AO6">
        <v>10</v>
      </c>
      <c r="AP6" t="s">
        <v>47</v>
      </c>
      <c r="AR6">
        <v>22</v>
      </c>
      <c r="AS6">
        <v>1</v>
      </c>
      <c r="AT6">
        <v>1.44</v>
      </c>
      <c r="AU6" t="s">
        <v>48</v>
      </c>
    </row>
    <row r="7" spans="1:47">
      <c r="A7" s="19">
        <v>19</v>
      </c>
      <c r="B7" s="20">
        <f t="shared" ref="B7:Q22" si="2">SUMIFS($AT:$AT,$AP:$AP,"M",$AR:$AR,$A7,$AS:$AS,B$4)</f>
        <v>1.28</v>
      </c>
      <c r="C7" s="20">
        <f t="shared" si="0"/>
        <v>2.5299999999999998</v>
      </c>
      <c r="D7" s="20">
        <f t="shared" si="0"/>
        <v>3.85</v>
      </c>
      <c r="E7" s="20">
        <f t="shared" si="0"/>
        <v>4.42</v>
      </c>
      <c r="F7" s="20">
        <f t="shared" si="0"/>
        <v>5.62</v>
      </c>
      <c r="G7" s="20">
        <f t="shared" si="0"/>
        <v>6.85</v>
      </c>
      <c r="H7" s="20">
        <f t="shared" si="0"/>
        <v>7.53</v>
      </c>
      <c r="I7" s="20">
        <f t="shared" si="0"/>
        <v>8.73</v>
      </c>
      <c r="J7" s="20">
        <f t="shared" si="0"/>
        <v>9.9499999999999993</v>
      </c>
      <c r="K7" s="20">
        <f t="shared" si="0"/>
        <v>11.19</v>
      </c>
      <c r="L7" s="20">
        <f t="shared" si="0"/>
        <v>12.45</v>
      </c>
      <c r="M7" s="20">
        <f t="shared" si="0"/>
        <v>13.73</v>
      </c>
      <c r="N7" s="20">
        <f t="shared" si="0"/>
        <v>15.04</v>
      </c>
      <c r="O7" s="20">
        <f t="shared" si="0"/>
        <v>16.38</v>
      </c>
      <c r="P7" s="20">
        <f t="shared" si="0"/>
        <v>17.75</v>
      </c>
      <c r="Q7" s="20">
        <f t="shared" si="0"/>
        <v>19.149999999999999</v>
      </c>
      <c r="R7" s="20">
        <f t="shared" si="0"/>
        <v>20.59</v>
      </c>
      <c r="S7" s="20">
        <f t="shared" si="1"/>
        <v>22.08</v>
      </c>
      <c r="T7" s="20">
        <f t="shared" si="1"/>
        <v>23.61</v>
      </c>
      <c r="U7" s="20">
        <f t="shared" si="1"/>
        <v>25.18</v>
      </c>
      <c r="V7" s="20">
        <f t="shared" si="1"/>
        <v>26.81</v>
      </c>
      <c r="W7" s="20">
        <f t="shared" si="1"/>
        <v>28.5</v>
      </c>
      <c r="X7" s="20">
        <f t="shared" si="1"/>
        <v>30.24</v>
      </c>
      <c r="Y7" s="20">
        <f t="shared" si="1"/>
        <v>32.049999999999997</v>
      </c>
      <c r="Z7" s="20">
        <f t="shared" si="1"/>
        <v>33.92</v>
      </c>
      <c r="AA7" s="20">
        <f t="shared" si="1"/>
        <v>0</v>
      </c>
      <c r="AB7" s="20">
        <f t="shared" si="1"/>
        <v>0</v>
      </c>
      <c r="AC7" s="20">
        <f t="shared" si="1"/>
        <v>0</v>
      </c>
      <c r="AD7" s="20">
        <f t="shared" si="1"/>
        <v>0</v>
      </c>
      <c r="AE7" s="20">
        <f t="shared" si="1"/>
        <v>0</v>
      </c>
      <c r="AL7" t="s">
        <v>46</v>
      </c>
      <c r="AM7" t="s">
        <v>53</v>
      </c>
      <c r="AN7">
        <v>501</v>
      </c>
      <c r="AO7">
        <v>10</v>
      </c>
      <c r="AP7" t="s">
        <v>47</v>
      </c>
      <c r="AR7">
        <v>23</v>
      </c>
      <c r="AS7">
        <v>1</v>
      </c>
      <c r="AT7">
        <v>1.47</v>
      </c>
      <c r="AU7" t="s">
        <v>48</v>
      </c>
    </row>
    <row r="8" spans="1:47">
      <c r="A8" s="21">
        <v>20</v>
      </c>
      <c r="B8" s="22">
        <f t="shared" si="2"/>
        <v>1.35</v>
      </c>
      <c r="C8" s="22">
        <f t="shared" si="0"/>
        <v>2.66</v>
      </c>
      <c r="D8" s="22">
        <f t="shared" si="0"/>
        <v>4.03</v>
      </c>
      <c r="E8" s="22">
        <f t="shared" si="0"/>
        <v>4.6100000000000003</v>
      </c>
      <c r="F8" s="22">
        <f t="shared" si="0"/>
        <v>5.83</v>
      </c>
      <c r="G8" s="22">
        <f t="shared" si="0"/>
        <v>7.09</v>
      </c>
      <c r="H8" s="22">
        <f t="shared" si="0"/>
        <v>7.78</v>
      </c>
      <c r="I8" s="22">
        <f t="shared" si="0"/>
        <v>8.99</v>
      </c>
      <c r="J8" s="22">
        <f t="shared" si="0"/>
        <v>10.23</v>
      </c>
      <c r="K8" s="22">
        <f t="shared" si="0"/>
        <v>11.49</v>
      </c>
      <c r="L8" s="22">
        <f t="shared" si="0"/>
        <v>12.77</v>
      </c>
      <c r="M8" s="22">
        <f t="shared" si="0"/>
        <v>14.08</v>
      </c>
      <c r="N8" s="22">
        <f t="shared" si="0"/>
        <v>15.42</v>
      </c>
      <c r="O8" s="22">
        <f t="shared" si="0"/>
        <v>16.79</v>
      </c>
      <c r="P8" s="22">
        <f t="shared" si="0"/>
        <v>18.2</v>
      </c>
      <c r="Q8" s="22">
        <f t="shared" si="0"/>
        <v>19.649999999999999</v>
      </c>
      <c r="R8" s="22">
        <f t="shared" si="0"/>
        <v>21.14</v>
      </c>
      <c r="S8" s="22">
        <f t="shared" si="1"/>
        <v>22.68</v>
      </c>
      <c r="T8" s="22">
        <f t="shared" si="1"/>
        <v>24.27</v>
      </c>
      <c r="U8" s="22">
        <f t="shared" si="1"/>
        <v>25.91</v>
      </c>
      <c r="V8" s="22">
        <f t="shared" si="1"/>
        <v>27.61</v>
      </c>
      <c r="W8" s="22">
        <f t="shared" si="1"/>
        <v>29.38</v>
      </c>
      <c r="X8" s="22">
        <f t="shared" si="1"/>
        <v>31.2</v>
      </c>
      <c r="Y8" s="22">
        <f t="shared" si="1"/>
        <v>33.1</v>
      </c>
      <c r="Z8" s="22">
        <f t="shared" si="1"/>
        <v>35.07</v>
      </c>
      <c r="AA8" s="22">
        <f t="shared" si="1"/>
        <v>0</v>
      </c>
      <c r="AB8" s="22">
        <f t="shared" si="1"/>
        <v>0</v>
      </c>
      <c r="AC8" s="22">
        <f t="shared" si="1"/>
        <v>0</v>
      </c>
      <c r="AD8" s="22">
        <f t="shared" si="1"/>
        <v>0</v>
      </c>
      <c r="AE8" s="22">
        <f t="shared" si="1"/>
        <v>0</v>
      </c>
      <c r="AL8" t="s">
        <v>46</v>
      </c>
      <c r="AM8" t="s">
        <v>53</v>
      </c>
      <c r="AN8">
        <v>501</v>
      </c>
      <c r="AO8">
        <v>10</v>
      </c>
      <c r="AP8" t="s">
        <v>47</v>
      </c>
      <c r="AR8">
        <v>24</v>
      </c>
      <c r="AS8">
        <v>1</v>
      </c>
      <c r="AT8">
        <v>1.5</v>
      </c>
      <c r="AU8" t="s">
        <v>48</v>
      </c>
    </row>
    <row r="9" spans="1:47">
      <c r="A9" s="17">
        <v>21</v>
      </c>
      <c r="B9" s="18">
        <f t="shared" si="2"/>
        <v>1.4</v>
      </c>
      <c r="C9" s="18">
        <f t="shared" si="0"/>
        <v>2.76</v>
      </c>
      <c r="D9" s="18">
        <f t="shared" si="0"/>
        <v>4.17</v>
      </c>
      <c r="E9" s="18">
        <f t="shared" si="0"/>
        <v>4.75</v>
      </c>
      <c r="F9" s="18">
        <f t="shared" si="0"/>
        <v>6</v>
      </c>
      <c r="G9" s="18">
        <f t="shared" si="0"/>
        <v>7.28</v>
      </c>
      <c r="H9" s="18">
        <f t="shared" si="0"/>
        <v>7.97</v>
      </c>
      <c r="I9" s="18">
        <f t="shared" si="0"/>
        <v>9.1999999999999993</v>
      </c>
      <c r="J9" s="18">
        <f t="shared" si="0"/>
        <v>10.45</v>
      </c>
      <c r="K9" s="18">
        <f t="shared" si="0"/>
        <v>11.73</v>
      </c>
      <c r="L9" s="18">
        <f t="shared" si="0"/>
        <v>13.04</v>
      </c>
      <c r="M9" s="18">
        <f t="shared" si="0"/>
        <v>14.38</v>
      </c>
      <c r="N9" s="18">
        <f t="shared" si="0"/>
        <v>15.75</v>
      </c>
      <c r="O9" s="18">
        <f t="shared" si="0"/>
        <v>17.16</v>
      </c>
      <c r="P9" s="18">
        <f t="shared" si="0"/>
        <v>18.61</v>
      </c>
      <c r="Q9" s="18">
        <f t="shared" si="0"/>
        <v>20.11</v>
      </c>
      <c r="R9" s="18">
        <f t="shared" si="0"/>
        <v>21.66</v>
      </c>
      <c r="S9" s="18">
        <f t="shared" si="1"/>
        <v>23.26</v>
      </c>
      <c r="T9" s="18">
        <f t="shared" si="1"/>
        <v>24.92</v>
      </c>
      <c r="U9" s="18">
        <f t="shared" si="1"/>
        <v>26.64</v>
      </c>
      <c r="V9" s="18">
        <f t="shared" si="1"/>
        <v>28.42</v>
      </c>
      <c r="W9" s="18">
        <f t="shared" si="1"/>
        <v>30.27</v>
      </c>
      <c r="X9" s="18">
        <f t="shared" si="1"/>
        <v>32.19</v>
      </c>
      <c r="Y9" s="18">
        <f t="shared" si="1"/>
        <v>34.18</v>
      </c>
      <c r="Z9" s="18">
        <f t="shared" si="1"/>
        <v>36.26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L9" t="s">
        <v>46</v>
      </c>
      <c r="AM9" t="s">
        <v>53</v>
      </c>
      <c r="AN9">
        <v>501</v>
      </c>
      <c r="AO9">
        <v>10</v>
      </c>
      <c r="AP9" t="s">
        <v>47</v>
      </c>
      <c r="AR9">
        <v>25</v>
      </c>
      <c r="AS9">
        <v>1</v>
      </c>
      <c r="AT9">
        <v>1.51</v>
      </c>
      <c r="AU9" t="s">
        <v>48</v>
      </c>
    </row>
    <row r="10" spans="1:47">
      <c r="A10" s="19">
        <v>22</v>
      </c>
      <c r="B10" s="20">
        <f t="shared" si="2"/>
        <v>1.44</v>
      </c>
      <c r="C10" s="20">
        <f t="shared" si="0"/>
        <v>2.84</v>
      </c>
      <c r="D10" s="20">
        <f t="shared" si="0"/>
        <v>4.2699999999999996</v>
      </c>
      <c r="E10" s="20">
        <f t="shared" si="0"/>
        <v>4.8499999999999996</v>
      </c>
      <c r="F10" s="20">
        <f t="shared" si="0"/>
        <v>6.12</v>
      </c>
      <c r="G10" s="20">
        <f t="shared" si="0"/>
        <v>7.42</v>
      </c>
      <c r="H10" s="20">
        <f t="shared" si="0"/>
        <v>8.11</v>
      </c>
      <c r="I10" s="20">
        <f t="shared" si="0"/>
        <v>9.36</v>
      </c>
      <c r="J10" s="20">
        <f t="shared" si="0"/>
        <v>10.63</v>
      </c>
      <c r="K10" s="20">
        <f t="shared" si="0"/>
        <v>11.94</v>
      </c>
      <c r="L10" s="20">
        <f t="shared" si="0"/>
        <v>13.27</v>
      </c>
      <c r="M10" s="20">
        <f t="shared" si="0"/>
        <v>14.65</v>
      </c>
      <c r="N10" s="20">
        <f t="shared" si="0"/>
        <v>16.059999999999999</v>
      </c>
      <c r="O10" s="20">
        <f t="shared" si="0"/>
        <v>17.52</v>
      </c>
      <c r="P10" s="20">
        <f t="shared" si="0"/>
        <v>19.02</v>
      </c>
      <c r="Q10" s="20">
        <f t="shared" si="0"/>
        <v>20.58</v>
      </c>
      <c r="R10" s="20">
        <f t="shared" si="0"/>
        <v>22.19</v>
      </c>
      <c r="S10" s="20">
        <f t="shared" si="1"/>
        <v>23.86</v>
      </c>
      <c r="T10" s="20">
        <f t="shared" si="1"/>
        <v>25.6</v>
      </c>
      <c r="U10" s="20">
        <f t="shared" si="1"/>
        <v>27.39</v>
      </c>
      <c r="V10" s="20">
        <f t="shared" si="1"/>
        <v>29.26</v>
      </c>
      <c r="W10" s="20">
        <f t="shared" si="1"/>
        <v>31.2</v>
      </c>
      <c r="X10" s="20">
        <f t="shared" si="1"/>
        <v>33.22</v>
      </c>
      <c r="Y10" s="20">
        <f t="shared" si="1"/>
        <v>35.33</v>
      </c>
      <c r="Z10" s="20">
        <f t="shared" si="1"/>
        <v>37.53</v>
      </c>
      <c r="AA10" s="20">
        <f t="shared" si="1"/>
        <v>0</v>
      </c>
      <c r="AB10" s="20">
        <f t="shared" si="1"/>
        <v>0</v>
      </c>
      <c r="AC10" s="20">
        <f t="shared" si="1"/>
        <v>0</v>
      </c>
      <c r="AD10" s="20">
        <f t="shared" si="1"/>
        <v>0</v>
      </c>
      <c r="AE10" s="20">
        <f t="shared" si="1"/>
        <v>0</v>
      </c>
      <c r="AL10" t="s">
        <v>46</v>
      </c>
      <c r="AM10" t="s">
        <v>53</v>
      </c>
      <c r="AN10">
        <v>501</v>
      </c>
      <c r="AO10">
        <v>10</v>
      </c>
      <c r="AP10" t="s">
        <v>47</v>
      </c>
      <c r="AR10">
        <v>26</v>
      </c>
      <c r="AS10">
        <v>1</v>
      </c>
      <c r="AT10">
        <v>1.53</v>
      </c>
      <c r="AU10" t="s">
        <v>48</v>
      </c>
    </row>
    <row r="11" spans="1:47">
      <c r="A11" s="19">
        <v>23</v>
      </c>
      <c r="B11" s="20">
        <f t="shared" si="2"/>
        <v>1.47</v>
      </c>
      <c r="C11" s="20">
        <f t="shared" si="0"/>
        <v>2.89</v>
      </c>
      <c r="D11" s="20">
        <f t="shared" si="0"/>
        <v>4.34</v>
      </c>
      <c r="E11" s="20">
        <f t="shared" si="0"/>
        <v>4.93</v>
      </c>
      <c r="F11" s="20">
        <f t="shared" si="0"/>
        <v>6.22</v>
      </c>
      <c r="G11" s="20">
        <f t="shared" si="0"/>
        <v>7.53</v>
      </c>
      <c r="H11" s="20">
        <f t="shared" si="0"/>
        <v>8.23</v>
      </c>
      <c r="I11" s="20">
        <f t="shared" si="0"/>
        <v>9.5</v>
      </c>
      <c r="J11" s="20">
        <f t="shared" si="0"/>
        <v>10.8</v>
      </c>
      <c r="K11" s="20">
        <f t="shared" si="0"/>
        <v>12.13</v>
      </c>
      <c r="L11" s="20">
        <f t="shared" si="0"/>
        <v>13.5</v>
      </c>
      <c r="M11" s="20">
        <f t="shared" si="0"/>
        <v>14.92</v>
      </c>
      <c r="N11" s="20">
        <f t="shared" si="0"/>
        <v>16.38</v>
      </c>
      <c r="O11" s="20">
        <f t="shared" si="0"/>
        <v>17.89</v>
      </c>
      <c r="P11" s="20">
        <f t="shared" si="0"/>
        <v>19.46</v>
      </c>
      <c r="Q11" s="20">
        <f t="shared" si="0"/>
        <v>21.08</v>
      </c>
      <c r="R11" s="20">
        <f t="shared" si="0"/>
        <v>22.76</v>
      </c>
      <c r="S11" s="20">
        <f t="shared" si="1"/>
        <v>24.51</v>
      </c>
      <c r="T11" s="20">
        <f t="shared" si="1"/>
        <v>26.32</v>
      </c>
      <c r="U11" s="20">
        <f t="shared" si="1"/>
        <v>28.21</v>
      </c>
      <c r="V11" s="20">
        <f t="shared" si="1"/>
        <v>30.18</v>
      </c>
      <c r="W11" s="20">
        <f t="shared" si="1"/>
        <v>32.22</v>
      </c>
      <c r="X11" s="20">
        <f t="shared" si="1"/>
        <v>34.35</v>
      </c>
      <c r="Y11" s="20">
        <f t="shared" si="1"/>
        <v>36.58</v>
      </c>
      <c r="Z11" s="20">
        <f t="shared" si="1"/>
        <v>38.9</v>
      </c>
      <c r="AA11" s="20">
        <f t="shared" si="1"/>
        <v>0</v>
      </c>
      <c r="AB11" s="20">
        <f t="shared" si="1"/>
        <v>0</v>
      </c>
      <c r="AC11" s="20">
        <f t="shared" si="1"/>
        <v>0</v>
      </c>
      <c r="AD11" s="20">
        <f t="shared" si="1"/>
        <v>0</v>
      </c>
      <c r="AE11" s="20">
        <f t="shared" si="1"/>
        <v>0</v>
      </c>
      <c r="AL11" t="s">
        <v>46</v>
      </c>
      <c r="AM11" t="s">
        <v>53</v>
      </c>
      <c r="AN11">
        <v>501</v>
      </c>
      <c r="AO11">
        <v>10</v>
      </c>
      <c r="AP11" t="s">
        <v>47</v>
      </c>
      <c r="AR11">
        <v>27</v>
      </c>
      <c r="AS11">
        <v>1</v>
      </c>
      <c r="AT11">
        <v>1.54</v>
      </c>
      <c r="AU11" t="s">
        <v>48</v>
      </c>
    </row>
    <row r="12" spans="1:47">
      <c r="A12" s="19">
        <v>24</v>
      </c>
      <c r="B12" s="20">
        <f t="shared" si="2"/>
        <v>1.5</v>
      </c>
      <c r="C12" s="20">
        <f t="shared" si="0"/>
        <v>2.93</v>
      </c>
      <c r="D12" s="20">
        <f t="shared" si="0"/>
        <v>4.4000000000000004</v>
      </c>
      <c r="E12" s="20">
        <f t="shared" si="0"/>
        <v>5</v>
      </c>
      <c r="F12" s="20">
        <f t="shared" si="0"/>
        <v>6.3</v>
      </c>
      <c r="G12" s="20">
        <f t="shared" si="0"/>
        <v>7.62</v>
      </c>
      <c r="H12" s="20">
        <f t="shared" si="0"/>
        <v>8.34</v>
      </c>
      <c r="I12" s="20">
        <f t="shared" si="0"/>
        <v>9.6300000000000008</v>
      </c>
      <c r="J12" s="20">
        <f t="shared" si="0"/>
        <v>10.96</v>
      </c>
      <c r="K12" s="20">
        <f t="shared" si="0"/>
        <v>12.33</v>
      </c>
      <c r="L12" s="20">
        <f t="shared" si="0"/>
        <v>13.75</v>
      </c>
      <c r="M12" s="20">
        <f t="shared" si="0"/>
        <v>15.21</v>
      </c>
      <c r="N12" s="20">
        <f t="shared" si="0"/>
        <v>16.73</v>
      </c>
      <c r="O12" s="20">
        <f t="shared" si="0"/>
        <v>18.3</v>
      </c>
      <c r="P12" s="20">
        <f t="shared" si="0"/>
        <v>19.940000000000001</v>
      </c>
      <c r="Q12" s="20">
        <f t="shared" si="0"/>
        <v>21.63</v>
      </c>
      <c r="R12" s="20">
        <f t="shared" si="0"/>
        <v>23.39</v>
      </c>
      <c r="S12" s="20">
        <f t="shared" si="1"/>
        <v>25.22</v>
      </c>
      <c r="T12" s="20">
        <f t="shared" si="1"/>
        <v>27.13</v>
      </c>
      <c r="U12" s="20">
        <f t="shared" si="1"/>
        <v>29.12</v>
      </c>
      <c r="V12" s="20">
        <f t="shared" si="1"/>
        <v>31.19</v>
      </c>
      <c r="W12" s="20">
        <f t="shared" si="1"/>
        <v>33.35</v>
      </c>
      <c r="X12" s="20">
        <f t="shared" si="1"/>
        <v>35.6</v>
      </c>
      <c r="Y12" s="20">
        <f t="shared" si="1"/>
        <v>37.96</v>
      </c>
      <c r="Z12" s="20">
        <f t="shared" si="1"/>
        <v>40.43</v>
      </c>
      <c r="AA12" s="20">
        <f t="shared" si="1"/>
        <v>0</v>
      </c>
      <c r="AB12" s="20">
        <f t="shared" si="1"/>
        <v>0</v>
      </c>
      <c r="AC12" s="20">
        <f t="shared" si="1"/>
        <v>0</v>
      </c>
      <c r="AD12" s="20">
        <f t="shared" si="1"/>
        <v>0</v>
      </c>
      <c r="AE12" s="20">
        <f t="shared" si="1"/>
        <v>0</v>
      </c>
      <c r="AL12" t="s">
        <v>46</v>
      </c>
      <c r="AM12" t="s">
        <v>53</v>
      </c>
      <c r="AN12">
        <v>501</v>
      </c>
      <c r="AO12">
        <v>10</v>
      </c>
      <c r="AP12" t="s">
        <v>47</v>
      </c>
      <c r="AR12">
        <v>28</v>
      </c>
      <c r="AS12">
        <v>1</v>
      </c>
      <c r="AT12">
        <v>1.57</v>
      </c>
      <c r="AU12" t="s">
        <v>48</v>
      </c>
    </row>
    <row r="13" spans="1:47">
      <c r="A13" s="21">
        <v>25</v>
      </c>
      <c r="B13" s="22">
        <f t="shared" si="2"/>
        <v>1.51</v>
      </c>
      <c r="C13" s="22">
        <f t="shared" si="0"/>
        <v>2.97</v>
      </c>
      <c r="D13" s="22">
        <f t="shared" si="0"/>
        <v>4.45</v>
      </c>
      <c r="E13" s="22">
        <f t="shared" si="0"/>
        <v>5.05</v>
      </c>
      <c r="F13" s="22">
        <f t="shared" si="0"/>
        <v>6.37</v>
      </c>
      <c r="G13" s="22">
        <f t="shared" si="0"/>
        <v>7.72</v>
      </c>
      <c r="H13" s="22">
        <f t="shared" si="0"/>
        <v>8.4499999999999993</v>
      </c>
      <c r="I13" s="22">
        <f t="shared" si="0"/>
        <v>9.7799999999999994</v>
      </c>
      <c r="J13" s="22">
        <f t="shared" si="0"/>
        <v>11.15</v>
      </c>
      <c r="K13" s="22">
        <f t="shared" si="0"/>
        <v>12.56</v>
      </c>
      <c r="L13" s="22">
        <f t="shared" si="0"/>
        <v>14.03</v>
      </c>
      <c r="M13" s="22">
        <f t="shared" si="0"/>
        <v>15.55</v>
      </c>
      <c r="N13" s="22">
        <f t="shared" si="0"/>
        <v>17.13</v>
      </c>
      <c r="O13" s="22">
        <f t="shared" si="0"/>
        <v>18.77</v>
      </c>
      <c r="P13" s="22">
        <f t="shared" si="0"/>
        <v>20.48</v>
      </c>
      <c r="Q13" s="22">
        <f t="shared" si="0"/>
        <v>22.26</v>
      </c>
      <c r="R13" s="22">
        <f t="shared" si="0"/>
        <v>24.1</v>
      </c>
      <c r="S13" s="22">
        <f t="shared" si="1"/>
        <v>26.03</v>
      </c>
      <c r="T13" s="22">
        <f t="shared" si="1"/>
        <v>28.04</v>
      </c>
      <c r="U13" s="22">
        <f t="shared" si="1"/>
        <v>30.13</v>
      </c>
      <c r="V13" s="22">
        <f t="shared" si="1"/>
        <v>32.32</v>
      </c>
      <c r="W13" s="22">
        <f t="shared" si="1"/>
        <v>34.6</v>
      </c>
      <c r="X13" s="22">
        <f t="shared" si="1"/>
        <v>36.99</v>
      </c>
      <c r="Y13" s="22">
        <f t="shared" si="1"/>
        <v>39.5</v>
      </c>
      <c r="Z13" s="22">
        <f t="shared" si="1"/>
        <v>42.12</v>
      </c>
      <c r="AA13" s="22">
        <f t="shared" si="1"/>
        <v>0</v>
      </c>
      <c r="AB13" s="22">
        <f t="shared" si="1"/>
        <v>0</v>
      </c>
      <c r="AC13" s="22">
        <f t="shared" si="1"/>
        <v>0</v>
      </c>
      <c r="AD13" s="22">
        <f t="shared" si="1"/>
        <v>0</v>
      </c>
      <c r="AE13" s="22">
        <f t="shared" si="1"/>
        <v>0</v>
      </c>
      <c r="AL13" t="s">
        <v>46</v>
      </c>
      <c r="AM13" t="s">
        <v>53</v>
      </c>
      <c r="AN13">
        <v>501</v>
      </c>
      <c r="AO13">
        <v>10</v>
      </c>
      <c r="AP13" t="s">
        <v>47</v>
      </c>
      <c r="AR13">
        <v>29</v>
      </c>
      <c r="AS13">
        <v>1</v>
      </c>
      <c r="AT13">
        <v>1.6</v>
      </c>
      <c r="AU13" t="s">
        <v>48</v>
      </c>
    </row>
    <row r="14" spans="1:47">
      <c r="A14" s="17">
        <v>26</v>
      </c>
      <c r="B14" s="18">
        <f t="shared" si="2"/>
        <v>1.53</v>
      </c>
      <c r="C14" s="18">
        <f t="shared" si="0"/>
        <v>3</v>
      </c>
      <c r="D14" s="18">
        <f t="shared" si="0"/>
        <v>4.5</v>
      </c>
      <c r="E14" s="18">
        <f t="shared" si="0"/>
        <v>5.1100000000000003</v>
      </c>
      <c r="F14" s="18">
        <f t="shared" si="0"/>
        <v>6.45</v>
      </c>
      <c r="G14" s="18">
        <f t="shared" si="0"/>
        <v>7.83</v>
      </c>
      <c r="H14" s="18">
        <f t="shared" si="0"/>
        <v>8.59</v>
      </c>
      <c r="I14" s="18">
        <f t="shared" si="0"/>
        <v>9.9600000000000009</v>
      </c>
      <c r="J14" s="18">
        <f t="shared" si="0"/>
        <v>11.37</v>
      </c>
      <c r="K14" s="18">
        <f t="shared" si="0"/>
        <v>12.84</v>
      </c>
      <c r="L14" s="18">
        <f t="shared" si="0"/>
        <v>14.37</v>
      </c>
      <c r="M14" s="18">
        <f t="shared" si="0"/>
        <v>15.95</v>
      </c>
      <c r="N14" s="18">
        <f t="shared" si="0"/>
        <v>17.600000000000001</v>
      </c>
      <c r="O14" s="18">
        <f t="shared" si="0"/>
        <v>19.32</v>
      </c>
      <c r="P14" s="18">
        <f t="shared" si="0"/>
        <v>21.11</v>
      </c>
      <c r="Q14" s="18">
        <f t="shared" si="0"/>
        <v>22.98</v>
      </c>
      <c r="R14" s="18">
        <f t="shared" si="0"/>
        <v>24.92</v>
      </c>
      <c r="S14" s="18">
        <f t="shared" si="1"/>
        <v>26.95</v>
      </c>
      <c r="T14" s="18">
        <f t="shared" si="1"/>
        <v>29.06</v>
      </c>
      <c r="U14" s="18">
        <f t="shared" si="1"/>
        <v>31.28</v>
      </c>
      <c r="V14" s="18">
        <f t="shared" si="1"/>
        <v>33.590000000000003</v>
      </c>
      <c r="W14" s="18">
        <f t="shared" si="1"/>
        <v>36.020000000000003</v>
      </c>
      <c r="X14" s="18">
        <f t="shared" si="1"/>
        <v>38.56</v>
      </c>
      <c r="Y14" s="18">
        <f t="shared" si="1"/>
        <v>41.22</v>
      </c>
      <c r="Z14" s="18">
        <f t="shared" si="1"/>
        <v>44.01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L14" t="s">
        <v>46</v>
      </c>
      <c r="AM14" t="s">
        <v>53</v>
      </c>
      <c r="AN14">
        <v>501</v>
      </c>
      <c r="AO14">
        <v>10</v>
      </c>
      <c r="AP14" t="s">
        <v>47</v>
      </c>
      <c r="AR14">
        <v>30</v>
      </c>
      <c r="AS14">
        <v>1</v>
      </c>
      <c r="AT14">
        <v>1.64</v>
      </c>
      <c r="AU14" t="s">
        <v>48</v>
      </c>
    </row>
    <row r="15" spans="1:47">
      <c r="A15" s="19">
        <v>27</v>
      </c>
      <c r="B15" s="20">
        <f t="shared" si="2"/>
        <v>1.54</v>
      </c>
      <c r="C15" s="20">
        <f t="shared" si="0"/>
        <v>3.03</v>
      </c>
      <c r="D15" s="20">
        <f t="shared" si="0"/>
        <v>4.5599999999999996</v>
      </c>
      <c r="E15" s="20">
        <f t="shared" si="0"/>
        <v>5.18</v>
      </c>
      <c r="F15" s="20">
        <f t="shared" si="0"/>
        <v>6.56</v>
      </c>
      <c r="G15" s="20">
        <f t="shared" si="0"/>
        <v>7.97</v>
      </c>
      <c r="H15" s="20">
        <f t="shared" si="0"/>
        <v>8.77</v>
      </c>
      <c r="I15" s="20">
        <f t="shared" si="0"/>
        <v>10.18</v>
      </c>
      <c r="J15" s="20">
        <f t="shared" si="0"/>
        <v>11.65</v>
      </c>
      <c r="K15" s="20">
        <f t="shared" si="0"/>
        <v>13.18</v>
      </c>
      <c r="L15" s="20">
        <f t="shared" si="0"/>
        <v>14.77</v>
      </c>
      <c r="M15" s="20">
        <f t="shared" si="0"/>
        <v>16.43</v>
      </c>
      <c r="N15" s="20">
        <f t="shared" si="0"/>
        <v>18.16</v>
      </c>
      <c r="O15" s="20">
        <f t="shared" si="0"/>
        <v>19.96</v>
      </c>
      <c r="P15" s="20">
        <f t="shared" si="0"/>
        <v>21.85</v>
      </c>
      <c r="Q15" s="20">
        <f t="shared" si="0"/>
        <v>23.81</v>
      </c>
      <c r="R15" s="20">
        <f t="shared" si="0"/>
        <v>25.86</v>
      </c>
      <c r="S15" s="20">
        <f t="shared" si="1"/>
        <v>28</v>
      </c>
      <c r="T15" s="20">
        <f t="shared" si="1"/>
        <v>30.24</v>
      </c>
      <c r="U15" s="20">
        <f t="shared" si="1"/>
        <v>32.58</v>
      </c>
      <c r="V15" s="20">
        <f t="shared" si="1"/>
        <v>35.04</v>
      </c>
      <c r="W15" s="20">
        <f t="shared" si="1"/>
        <v>37.61</v>
      </c>
      <c r="X15" s="20">
        <f t="shared" si="1"/>
        <v>40.31</v>
      </c>
      <c r="Y15" s="20">
        <f t="shared" si="1"/>
        <v>43.15</v>
      </c>
      <c r="Z15" s="20">
        <f t="shared" si="1"/>
        <v>46.13</v>
      </c>
      <c r="AA15" s="20">
        <f t="shared" si="1"/>
        <v>0</v>
      </c>
      <c r="AB15" s="20">
        <f t="shared" si="1"/>
        <v>0</v>
      </c>
      <c r="AC15" s="20">
        <f t="shared" si="1"/>
        <v>0</v>
      </c>
      <c r="AD15" s="20">
        <f t="shared" si="1"/>
        <v>0</v>
      </c>
      <c r="AE15" s="20">
        <f t="shared" si="1"/>
        <v>0</v>
      </c>
      <c r="AL15" t="s">
        <v>46</v>
      </c>
      <c r="AM15" t="s">
        <v>53</v>
      </c>
      <c r="AN15">
        <v>501</v>
      </c>
      <c r="AO15">
        <v>10</v>
      </c>
      <c r="AP15" t="s">
        <v>47</v>
      </c>
      <c r="AR15">
        <v>31</v>
      </c>
      <c r="AS15">
        <v>1</v>
      </c>
      <c r="AT15">
        <v>1.69</v>
      </c>
      <c r="AU15" t="s">
        <v>48</v>
      </c>
    </row>
    <row r="16" spans="1:47">
      <c r="A16" s="19">
        <v>28</v>
      </c>
      <c r="B16" s="20">
        <f t="shared" si="2"/>
        <v>1.57</v>
      </c>
      <c r="C16" s="20">
        <f t="shared" si="0"/>
        <v>3.08</v>
      </c>
      <c r="D16" s="20">
        <f t="shared" si="0"/>
        <v>4.63</v>
      </c>
      <c r="E16" s="20">
        <f t="shared" si="0"/>
        <v>5.28</v>
      </c>
      <c r="F16" s="20">
        <f t="shared" si="0"/>
        <v>6.7</v>
      </c>
      <c r="G16" s="20">
        <f t="shared" si="0"/>
        <v>8.16</v>
      </c>
      <c r="H16" s="20">
        <f t="shared" si="0"/>
        <v>8.99</v>
      </c>
      <c r="I16" s="20">
        <f t="shared" si="0"/>
        <v>10.46</v>
      </c>
      <c r="J16" s="20">
        <f t="shared" si="0"/>
        <v>12</v>
      </c>
      <c r="K16" s="20">
        <f t="shared" si="0"/>
        <v>13.6</v>
      </c>
      <c r="L16" s="20">
        <f t="shared" si="0"/>
        <v>15.26</v>
      </c>
      <c r="M16" s="20">
        <f t="shared" si="0"/>
        <v>17</v>
      </c>
      <c r="N16" s="20">
        <f t="shared" si="0"/>
        <v>18.82</v>
      </c>
      <c r="O16" s="20">
        <f t="shared" si="0"/>
        <v>20.72</v>
      </c>
      <c r="P16" s="20">
        <f t="shared" si="0"/>
        <v>22.7</v>
      </c>
      <c r="Q16" s="20">
        <f t="shared" si="0"/>
        <v>24.77</v>
      </c>
      <c r="R16" s="20">
        <f t="shared" si="0"/>
        <v>26.93</v>
      </c>
      <c r="S16" s="20">
        <f t="shared" si="1"/>
        <v>29.19</v>
      </c>
      <c r="T16" s="20">
        <f t="shared" si="1"/>
        <v>31.57</v>
      </c>
      <c r="U16" s="20">
        <f t="shared" si="1"/>
        <v>34.049999999999997</v>
      </c>
      <c r="V16" s="20">
        <f t="shared" si="1"/>
        <v>36.67</v>
      </c>
      <c r="W16" s="20">
        <f t="shared" si="1"/>
        <v>39.409999999999997</v>
      </c>
      <c r="X16" s="20">
        <f t="shared" si="1"/>
        <v>42.29</v>
      </c>
      <c r="Y16" s="20">
        <f t="shared" si="1"/>
        <v>45.31</v>
      </c>
      <c r="Z16" s="20">
        <f t="shared" si="1"/>
        <v>48.5</v>
      </c>
      <c r="AA16" s="20">
        <f t="shared" si="1"/>
        <v>0</v>
      </c>
      <c r="AB16" s="20">
        <f t="shared" si="1"/>
        <v>0</v>
      </c>
      <c r="AC16" s="20">
        <f t="shared" si="1"/>
        <v>0</v>
      </c>
      <c r="AD16" s="20">
        <f t="shared" si="1"/>
        <v>0</v>
      </c>
      <c r="AE16" s="20">
        <f t="shared" si="1"/>
        <v>0</v>
      </c>
      <c r="AL16" t="s">
        <v>46</v>
      </c>
      <c r="AM16" t="s">
        <v>53</v>
      </c>
      <c r="AN16">
        <v>501</v>
      </c>
      <c r="AO16">
        <v>10</v>
      </c>
      <c r="AP16" t="s">
        <v>47</v>
      </c>
      <c r="AR16">
        <v>32</v>
      </c>
      <c r="AS16">
        <v>1</v>
      </c>
      <c r="AT16">
        <v>1.75</v>
      </c>
      <c r="AU16" t="s">
        <v>48</v>
      </c>
    </row>
    <row r="17" spans="1:47">
      <c r="A17" s="19">
        <v>29</v>
      </c>
      <c r="B17" s="20">
        <f t="shared" si="2"/>
        <v>1.6</v>
      </c>
      <c r="C17" s="20">
        <f t="shared" si="0"/>
        <v>3.14</v>
      </c>
      <c r="D17" s="20">
        <f t="shared" si="0"/>
        <v>4.74</v>
      </c>
      <c r="E17" s="20">
        <f t="shared" si="0"/>
        <v>5.42</v>
      </c>
      <c r="F17" s="20">
        <f t="shared" si="0"/>
        <v>6.88</v>
      </c>
      <c r="G17" s="20">
        <f t="shared" si="0"/>
        <v>8.4</v>
      </c>
      <c r="H17" s="20">
        <f t="shared" si="0"/>
        <v>9.27</v>
      </c>
      <c r="I17" s="20">
        <f t="shared" si="0"/>
        <v>10.81</v>
      </c>
      <c r="J17" s="20">
        <f t="shared" si="0"/>
        <v>12.42</v>
      </c>
      <c r="K17" s="20">
        <f t="shared" si="0"/>
        <v>14.09</v>
      </c>
      <c r="L17" s="20">
        <f t="shared" si="0"/>
        <v>15.84</v>
      </c>
      <c r="M17" s="20">
        <f t="shared" si="0"/>
        <v>17.670000000000002</v>
      </c>
      <c r="N17" s="20">
        <f t="shared" si="0"/>
        <v>19.579999999999998</v>
      </c>
      <c r="O17" s="20">
        <f t="shared" si="0"/>
        <v>21.58</v>
      </c>
      <c r="P17" s="20">
        <f t="shared" si="0"/>
        <v>23.67</v>
      </c>
      <c r="Q17" s="20">
        <f t="shared" si="0"/>
        <v>25.86</v>
      </c>
      <c r="R17" s="20">
        <f t="shared" si="0"/>
        <v>28.15</v>
      </c>
      <c r="S17" s="20">
        <f t="shared" si="1"/>
        <v>30.55</v>
      </c>
      <c r="T17" s="20">
        <f t="shared" si="1"/>
        <v>33.07</v>
      </c>
      <c r="U17" s="20">
        <f t="shared" si="1"/>
        <v>35.72</v>
      </c>
      <c r="V17" s="20">
        <f t="shared" si="1"/>
        <v>38.5</v>
      </c>
      <c r="W17" s="20">
        <f t="shared" si="1"/>
        <v>41.42</v>
      </c>
      <c r="X17" s="20">
        <f t="shared" si="1"/>
        <v>44.49</v>
      </c>
      <c r="Y17" s="20">
        <f t="shared" si="1"/>
        <v>47.72</v>
      </c>
      <c r="Z17" s="20">
        <f t="shared" si="1"/>
        <v>51.12</v>
      </c>
      <c r="AA17" s="20">
        <f t="shared" si="1"/>
        <v>0</v>
      </c>
      <c r="AB17" s="20">
        <f t="shared" si="1"/>
        <v>0</v>
      </c>
      <c r="AC17" s="20">
        <f t="shared" si="1"/>
        <v>0</v>
      </c>
      <c r="AD17" s="20">
        <f t="shared" si="1"/>
        <v>0</v>
      </c>
      <c r="AE17" s="20">
        <f t="shared" si="1"/>
        <v>0</v>
      </c>
      <c r="AL17" t="s">
        <v>46</v>
      </c>
      <c r="AM17" t="s">
        <v>53</v>
      </c>
      <c r="AN17">
        <v>501</v>
      </c>
      <c r="AO17">
        <v>10</v>
      </c>
      <c r="AP17" t="s">
        <v>47</v>
      </c>
      <c r="AR17">
        <v>33</v>
      </c>
      <c r="AS17">
        <v>1</v>
      </c>
      <c r="AT17">
        <v>1.83</v>
      </c>
      <c r="AU17" t="s">
        <v>48</v>
      </c>
    </row>
    <row r="18" spans="1:47">
      <c r="A18" s="21">
        <v>30</v>
      </c>
      <c r="B18" s="22">
        <f t="shared" si="2"/>
        <v>1.64</v>
      </c>
      <c r="C18" s="22">
        <f t="shared" si="0"/>
        <v>3.23</v>
      </c>
      <c r="D18" s="22">
        <f t="shared" si="0"/>
        <v>4.88</v>
      </c>
      <c r="E18" s="22">
        <f t="shared" si="0"/>
        <v>5.59</v>
      </c>
      <c r="F18" s="22">
        <f t="shared" si="0"/>
        <v>7.11</v>
      </c>
      <c r="G18" s="22">
        <f t="shared" si="0"/>
        <v>8.6999999999999993</v>
      </c>
      <c r="H18" s="22">
        <f t="shared" si="0"/>
        <v>9.6199999999999992</v>
      </c>
      <c r="I18" s="22">
        <f t="shared" si="0"/>
        <v>11.23</v>
      </c>
      <c r="J18" s="22">
        <f t="shared" si="0"/>
        <v>12.91</v>
      </c>
      <c r="K18" s="22">
        <f t="shared" si="0"/>
        <v>14.67</v>
      </c>
      <c r="L18" s="22">
        <f t="shared" si="0"/>
        <v>16.510000000000002</v>
      </c>
      <c r="M18" s="22">
        <f t="shared" si="0"/>
        <v>18.440000000000001</v>
      </c>
      <c r="N18" s="22">
        <f t="shared" si="0"/>
        <v>20.45</v>
      </c>
      <c r="O18" s="22">
        <f t="shared" si="0"/>
        <v>22.56</v>
      </c>
      <c r="P18" s="22">
        <f t="shared" si="0"/>
        <v>24.77</v>
      </c>
      <c r="Q18" s="22">
        <f t="shared" si="0"/>
        <v>27.09</v>
      </c>
      <c r="R18" s="22">
        <f t="shared" si="0"/>
        <v>29.52</v>
      </c>
      <c r="S18" s="22">
        <f t="shared" si="1"/>
        <v>32.07</v>
      </c>
      <c r="T18" s="22">
        <f t="shared" si="1"/>
        <v>34.75</v>
      </c>
      <c r="U18" s="22">
        <f t="shared" si="1"/>
        <v>37.57</v>
      </c>
      <c r="V18" s="22">
        <f t="shared" si="1"/>
        <v>40.53</v>
      </c>
      <c r="W18" s="22">
        <f t="shared" si="1"/>
        <v>43.65</v>
      </c>
      <c r="X18" s="22">
        <f t="shared" si="1"/>
        <v>46.94</v>
      </c>
      <c r="Y18" s="22">
        <f t="shared" si="1"/>
        <v>50.39</v>
      </c>
      <c r="Z18" s="22">
        <f t="shared" si="1"/>
        <v>54.02</v>
      </c>
      <c r="AA18" s="22">
        <f t="shared" si="1"/>
        <v>0</v>
      </c>
      <c r="AB18" s="22">
        <f t="shared" si="1"/>
        <v>0</v>
      </c>
      <c r="AC18" s="22">
        <f t="shared" si="1"/>
        <v>0</v>
      </c>
      <c r="AD18" s="22">
        <f t="shared" si="1"/>
        <v>0</v>
      </c>
      <c r="AE18" s="22">
        <f t="shared" si="1"/>
        <v>0</v>
      </c>
      <c r="AL18" t="s">
        <v>46</v>
      </c>
      <c r="AM18" t="s">
        <v>53</v>
      </c>
      <c r="AN18">
        <v>501</v>
      </c>
      <c r="AO18">
        <v>10</v>
      </c>
      <c r="AP18" t="s">
        <v>47</v>
      </c>
      <c r="AR18">
        <v>34</v>
      </c>
      <c r="AS18">
        <v>1</v>
      </c>
      <c r="AT18">
        <v>1.92</v>
      </c>
      <c r="AU18" t="s">
        <v>48</v>
      </c>
    </row>
    <row r="19" spans="1:47">
      <c r="A19" s="17">
        <v>31</v>
      </c>
      <c r="B19" s="18">
        <f t="shared" si="2"/>
        <v>1.69</v>
      </c>
      <c r="C19" s="18">
        <f t="shared" si="0"/>
        <v>3.34</v>
      </c>
      <c r="D19" s="18">
        <f t="shared" si="0"/>
        <v>5.0599999999999996</v>
      </c>
      <c r="E19" s="18">
        <f t="shared" si="0"/>
        <v>5.8</v>
      </c>
      <c r="F19" s="18">
        <f t="shared" si="0"/>
        <v>7.39</v>
      </c>
      <c r="G19" s="18">
        <f t="shared" si="0"/>
        <v>9.0500000000000007</v>
      </c>
      <c r="H19" s="18">
        <f t="shared" si="0"/>
        <v>10.02</v>
      </c>
      <c r="I19" s="18">
        <f t="shared" si="0"/>
        <v>11.71</v>
      </c>
      <c r="J19" s="18">
        <f t="shared" si="0"/>
        <v>13.48</v>
      </c>
      <c r="K19" s="18">
        <f t="shared" si="0"/>
        <v>15.34</v>
      </c>
      <c r="L19" s="18">
        <f t="shared" si="0"/>
        <v>17.28</v>
      </c>
      <c r="M19" s="18">
        <f t="shared" si="0"/>
        <v>19.309999999999999</v>
      </c>
      <c r="N19" s="18">
        <f t="shared" si="0"/>
        <v>21.44</v>
      </c>
      <c r="O19" s="18">
        <f t="shared" si="0"/>
        <v>23.67</v>
      </c>
      <c r="P19" s="18">
        <f t="shared" si="0"/>
        <v>26.01</v>
      </c>
      <c r="Q19" s="18">
        <f t="shared" si="0"/>
        <v>28.47</v>
      </c>
      <c r="R19" s="18">
        <f t="shared" si="0"/>
        <v>31.05</v>
      </c>
      <c r="S19" s="18">
        <f t="shared" si="1"/>
        <v>33.76</v>
      </c>
      <c r="T19" s="18">
        <f t="shared" si="1"/>
        <v>36.619999999999997</v>
      </c>
      <c r="U19" s="18">
        <f t="shared" si="1"/>
        <v>39.630000000000003</v>
      </c>
      <c r="V19" s="18">
        <f t="shared" si="1"/>
        <v>42.79</v>
      </c>
      <c r="W19" s="18">
        <f t="shared" si="1"/>
        <v>46.12</v>
      </c>
      <c r="X19" s="18">
        <f t="shared" si="1"/>
        <v>49.63</v>
      </c>
      <c r="Y19" s="18">
        <f t="shared" si="1"/>
        <v>53.32</v>
      </c>
      <c r="Z19" s="18">
        <f t="shared" si="1"/>
        <v>57.21</v>
      </c>
      <c r="AA19" s="18">
        <f t="shared" si="1"/>
        <v>0</v>
      </c>
      <c r="AB19" s="18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0</v>
      </c>
      <c r="AL19" t="s">
        <v>46</v>
      </c>
      <c r="AM19" t="s">
        <v>53</v>
      </c>
      <c r="AN19">
        <v>501</v>
      </c>
      <c r="AO19">
        <v>10</v>
      </c>
      <c r="AP19" t="s">
        <v>47</v>
      </c>
      <c r="AR19">
        <v>35</v>
      </c>
      <c r="AS19">
        <v>1</v>
      </c>
      <c r="AT19">
        <v>2.0099999999999998</v>
      </c>
      <c r="AU19" t="s">
        <v>48</v>
      </c>
    </row>
    <row r="20" spans="1:47">
      <c r="A20" s="19">
        <v>32</v>
      </c>
      <c r="B20" s="20">
        <f t="shared" si="2"/>
        <v>1.75</v>
      </c>
      <c r="C20" s="20">
        <f t="shared" si="0"/>
        <v>3.47</v>
      </c>
      <c r="D20" s="20">
        <f t="shared" si="0"/>
        <v>5.26</v>
      </c>
      <c r="E20" s="20">
        <f t="shared" si="0"/>
        <v>6.05</v>
      </c>
      <c r="F20" s="20">
        <f t="shared" si="0"/>
        <v>7.71</v>
      </c>
      <c r="G20" s="20">
        <f t="shared" si="0"/>
        <v>9.4600000000000009</v>
      </c>
      <c r="H20" s="20">
        <f t="shared" si="0"/>
        <v>10.48</v>
      </c>
      <c r="I20" s="20">
        <f t="shared" si="0"/>
        <v>12.26</v>
      </c>
      <c r="J20" s="20">
        <f t="shared" si="0"/>
        <v>14.13</v>
      </c>
      <c r="K20" s="20">
        <f t="shared" si="0"/>
        <v>16.079999999999998</v>
      </c>
      <c r="L20" s="20">
        <f t="shared" si="0"/>
        <v>18.13</v>
      </c>
      <c r="M20" s="20">
        <f t="shared" si="0"/>
        <v>20.27</v>
      </c>
      <c r="N20" s="20">
        <f t="shared" si="0"/>
        <v>22.53</v>
      </c>
      <c r="O20" s="20">
        <f t="shared" si="0"/>
        <v>24.89</v>
      </c>
      <c r="P20" s="20">
        <f t="shared" si="0"/>
        <v>27.38</v>
      </c>
      <c r="Q20" s="20">
        <f t="shared" si="0"/>
        <v>29.99</v>
      </c>
      <c r="R20" s="20">
        <f t="shared" si="0"/>
        <v>32.74</v>
      </c>
      <c r="S20" s="20">
        <f t="shared" si="1"/>
        <v>35.630000000000003</v>
      </c>
      <c r="T20" s="20">
        <f t="shared" si="1"/>
        <v>38.68</v>
      </c>
      <c r="U20" s="20">
        <f t="shared" si="1"/>
        <v>41.89</v>
      </c>
      <c r="V20" s="20">
        <f t="shared" si="1"/>
        <v>45.28</v>
      </c>
      <c r="W20" s="20">
        <f t="shared" si="1"/>
        <v>48.84</v>
      </c>
      <c r="X20" s="20">
        <f t="shared" si="1"/>
        <v>52.59</v>
      </c>
      <c r="Y20" s="20">
        <f t="shared" si="1"/>
        <v>56.54</v>
      </c>
      <c r="Z20" s="20">
        <f t="shared" si="1"/>
        <v>60.7</v>
      </c>
      <c r="AA20" s="20">
        <f t="shared" si="1"/>
        <v>0</v>
      </c>
      <c r="AB20" s="20">
        <f t="shared" si="1"/>
        <v>0</v>
      </c>
      <c r="AC20" s="20">
        <f t="shared" si="1"/>
        <v>0</v>
      </c>
      <c r="AD20" s="20">
        <f t="shared" si="1"/>
        <v>0</v>
      </c>
      <c r="AE20" s="20">
        <f t="shared" si="1"/>
        <v>0</v>
      </c>
      <c r="AL20" t="s">
        <v>46</v>
      </c>
      <c r="AM20" t="s">
        <v>53</v>
      </c>
      <c r="AN20">
        <v>501</v>
      </c>
      <c r="AO20">
        <v>10</v>
      </c>
      <c r="AP20" t="s">
        <v>47</v>
      </c>
      <c r="AR20">
        <v>36</v>
      </c>
      <c r="AS20">
        <v>1</v>
      </c>
      <c r="AT20">
        <v>2.12</v>
      </c>
      <c r="AU20" t="s">
        <v>48</v>
      </c>
    </row>
    <row r="21" spans="1:47">
      <c r="A21" s="19">
        <v>33</v>
      </c>
      <c r="B21" s="20">
        <f t="shared" si="2"/>
        <v>1.83</v>
      </c>
      <c r="C21" s="20">
        <f t="shared" si="0"/>
        <v>3.62</v>
      </c>
      <c r="D21" s="20">
        <f t="shared" si="0"/>
        <v>5.51</v>
      </c>
      <c r="E21" s="20">
        <f t="shared" si="0"/>
        <v>6.33</v>
      </c>
      <c r="F21" s="20">
        <f t="shared" si="0"/>
        <v>8.08</v>
      </c>
      <c r="G21" s="20">
        <f t="shared" si="0"/>
        <v>9.91</v>
      </c>
      <c r="H21" s="20">
        <f t="shared" si="0"/>
        <v>10.99</v>
      </c>
      <c r="I21" s="20">
        <f t="shared" si="0"/>
        <v>12.87</v>
      </c>
      <c r="J21" s="20">
        <f t="shared" si="0"/>
        <v>14.84</v>
      </c>
      <c r="K21" s="20">
        <f t="shared" si="0"/>
        <v>16.899999999999999</v>
      </c>
      <c r="L21" s="20">
        <f t="shared" si="0"/>
        <v>19.059999999999999</v>
      </c>
      <c r="M21" s="20">
        <f t="shared" si="0"/>
        <v>21.34</v>
      </c>
      <c r="N21" s="20">
        <f t="shared" si="0"/>
        <v>23.73</v>
      </c>
      <c r="O21" s="20">
        <f t="shared" si="0"/>
        <v>26.24</v>
      </c>
      <c r="P21" s="20">
        <f t="shared" si="0"/>
        <v>28.88</v>
      </c>
      <c r="Q21" s="20">
        <f t="shared" si="0"/>
        <v>31.67</v>
      </c>
      <c r="R21" s="20">
        <f t="shared" ref="R21:AE36" si="3">SUMIFS($AT:$AT,$AP:$AP,"M",$AR:$AR,$A21,$AS:$AS,R$4)</f>
        <v>34.6</v>
      </c>
      <c r="S21" s="20">
        <f t="shared" si="1"/>
        <v>37.69</v>
      </c>
      <c r="T21" s="20">
        <f t="shared" si="1"/>
        <v>40.950000000000003</v>
      </c>
      <c r="U21" s="20">
        <f t="shared" si="1"/>
        <v>44.38</v>
      </c>
      <c r="V21" s="20">
        <f t="shared" si="1"/>
        <v>48</v>
      </c>
      <c r="W21" s="20">
        <f t="shared" si="1"/>
        <v>51.81</v>
      </c>
      <c r="X21" s="20">
        <f t="shared" si="1"/>
        <v>55.82</v>
      </c>
      <c r="Y21" s="20">
        <f t="shared" si="1"/>
        <v>60.05</v>
      </c>
      <c r="Z21" s="20">
        <f t="shared" si="1"/>
        <v>64.510000000000005</v>
      </c>
      <c r="AA21" s="20">
        <f t="shared" si="1"/>
        <v>0</v>
      </c>
      <c r="AB21" s="20">
        <f t="shared" si="1"/>
        <v>0</v>
      </c>
      <c r="AC21" s="20">
        <f t="shared" si="1"/>
        <v>0</v>
      </c>
      <c r="AD21" s="20">
        <f t="shared" si="1"/>
        <v>0</v>
      </c>
      <c r="AE21" s="20">
        <f t="shared" si="1"/>
        <v>0</v>
      </c>
      <c r="AL21" t="s">
        <v>46</v>
      </c>
      <c r="AM21" t="s">
        <v>53</v>
      </c>
      <c r="AN21">
        <v>501</v>
      </c>
      <c r="AO21">
        <v>10</v>
      </c>
      <c r="AP21" t="s">
        <v>47</v>
      </c>
      <c r="AR21">
        <v>37</v>
      </c>
      <c r="AS21">
        <v>1</v>
      </c>
      <c r="AT21">
        <v>2.23</v>
      </c>
      <c r="AU21" t="s">
        <v>48</v>
      </c>
    </row>
    <row r="22" spans="1:47">
      <c r="A22" s="19">
        <v>34</v>
      </c>
      <c r="B22" s="20">
        <f t="shared" si="2"/>
        <v>1.92</v>
      </c>
      <c r="C22" s="20">
        <f t="shared" si="2"/>
        <v>3.8</v>
      </c>
      <c r="D22" s="20">
        <f t="shared" si="2"/>
        <v>5.77</v>
      </c>
      <c r="E22" s="20">
        <f t="shared" si="2"/>
        <v>6.64</v>
      </c>
      <c r="F22" s="20">
        <f t="shared" si="2"/>
        <v>8.48</v>
      </c>
      <c r="G22" s="20">
        <f t="shared" si="2"/>
        <v>10.42</v>
      </c>
      <c r="H22" s="20">
        <f t="shared" si="2"/>
        <v>11.56</v>
      </c>
      <c r="I22" s="20">
        <f t="shared" si="2"/>
        <v>13.54</v>
      </c>
      <c r="J22" s="20">
        <f t="shared" si="2"/>
        <v>15.61</v>
      </c>
      <c r="K22" s="20">
        <f t="shared" si="2"/>
        <v>17.8</v>
      </c>
      <c r="L22" s="20">
        <f t="shared" si="2"/>
        <v>20.09</v>
      </c>
      <c r="M22" s="20">
        <f t="shared" si="2"/>
        <v>22.5</v>
      </c>
      <c r="N22" s="20">
        <f t="shared" si="2"/>
        <v>25.04</v>
      </c>
      <c r="O22" s="20">
        <f t="shared" si="2"/>
        <v>27.71</v>
      </c>
      <c r="P22" s="20">
        <f t="shared" si="2"/>
        <v>30.53</v>
      </c>
      <c r="Q22" s="20">
        <f t="shared" si="2"/>
        <v>33.5</v>
      </c>
      <c r="R22" s="20">
        <f t="shared" si="3"/>
        <v>36.630000000000003</v>
      </c>
      <c r="S22" s="20">
        <f t="shared" si="3"/>
        <v>39.94</v>
      </c>
      <c r="T22" s="20">
        <f t="shared" si="3"/>
        <v>43.42</v>
      </c>
      <c r="U22" s="20">
        <f t="shared" si="3"/>
        <v>47.09</v>
      </c>
      <c r="V22" s="20">
        <f t="shared" si="3"/>
        <v>50.96</v>
      </c>
      <c r="W22" s="20">
        <f t="shared" si="3"/>
        <v>55.04</v>
      </c>
      <c r="X22" s="20">
        <f t="shared" si="3"/>
        <v>59.34</v>
      </c>
      <c r="Y22" s="20">
        <f t="shared" si="3"/>
        <v>63.88</v>
      </c>
      <c r="Z22" s="20">
        <f t="shared" si="3"/>
        <v>68.66</v>
      </c>
      <c r="AA22" s="20">
        <f t="shared" si="3"/>
        <v>0</v>
      </c>
      <c r="AB22" s="20">
        <f t="shared" si="3"/>
        <v>0</v>
      </c>
      <c r="AC22" s="20">
        <f t="shared" si="3"/>
        <v>0</v>
      </c>
      <c r="AD22" s="20">
        <f t="shared" si="3"/>
        <v>0</v>
      </c>
      <c r="AE22" s="20">
        <f t="shared" si="3"/>
        <v>0</v>
      </c>
      <c r="AL22" t="s">
        <v>46</v>
      </c>
      <c r="AM22" t="s">
        <v>53</v>
      </c>
      <c r="AN22">
        <v>501</v>
      </c>
      <c r="AO22">
        <v>10</v>
      </c>
      <c r="AP22" t="s">
        <v>47</v>
      </c>
      <c r="AR22">
        <v>38</v>
      </c>
      <c r="AS22">
        <v>1</v>
      </c>
      <c r="AT22">
        <v>2.35</v>
      </c>
      <c r="AU22" t="s">
        <v>48</v>
      </c>
    </row>
    <row r="23" spans="1:47">
      <c r="A23" s="21">
        <v>35</v>
      </c>
      <c r="B23" s="22">
        <f t="shared" ref="B23:Q38" si="4">SUMIFS($AT:$AT,$AP:$AP,"M",$AR:$AR,$A23,$AS:$AS,B$4)</f>
        <v>2.0099999999999998</v>
      </c>
      <c r="C23" s="22">
        <f t="shared" si="4"/>
        <v>3.99</v>
      </c>
      <c r="D23" s="22">
        <f t="shared" si="4"/>
        <v>6.07</v>
      </c>
      <c r="E23" s="22">
        <f t="shared" si="4"/>
        <v>6.98</v>
      </c>
      <c r="F23" s="22">
        <f t="shared" si="4"/>
        <v>8.93</v>
      </c>
      <c r="G23" s="22">
        <f t="shared" si="4"/>
        <v>10.96</v>
      </c>
      <c r="H23" s="22">
        <f t="shared" si="4"/>
        <v>12.17</v>
      </c>
      <c r="I23" s="22">
        <f t="shared" si="4"/>
        <v>14.26</v>
      </c>
      <c r="J23" s="22">
        <f t="shared" si="4"/>
        <v>16.46</v>
      </c>
      <c r="K23" s="22">
        <f t="shared" si="4"/>
        <v>18.77</v>
      </c>
      <c r="L23" s="22">
        <f t="shared" si="4"/>
        <v>21.21</v>
      </c>
      <c r="M23" s="22">
        <f t="shared" si="4"/>
        <v>23.77</v>
      </c>
      <c r="N23" s="22">
        <f t="shared" si="4"/>
        <v>26.47</v>
      </c>
      <c r="O23" s="22">
        <f t="shared" si="4"/>
        <v>29.33</v>
      </c>
      <c r="P23" s="22">
        <f t="shared" si="4"/>
        <v>32.33</v>
      </c>
      <c r="Q23" s="22">
        <f t="shared" si="4"/>
        <v>35.51</v>
      </c>
      <c r="R23" s="22">
        <f t="shared" si="3"/>
        <v>38.85</v>
      </c>
      <c r="S23" s="22">
        <f t="shared" si="3"/>
        <v>42.39</v>
      </c>
      <c r="T23" s="22">
        <f t="shared" si="3"/>
        <v>46.11</v>
      </c>
      <c r="U23" s="22">
        <f t="shared" si="3"/>
        <v>50.04</v>
      </c>
      <c r="V23" s="22">
        <f t="shared" si="3"/>
        <v>54.19</v>
      </c>
      <c r="W23" s="22">
        <f t="shared" si="3"/>
        <v>58.56</v>
      </c>
      <c r="X23" s="22">
        <f t="shared" si="3"/>
        <v>63.17</v>
      </c>
      <c r="Y23" s="22">
        <f t="shared" si="3"/>
        <v>68.040000000000006</v>
      </c>
      <c r="Z23" s="22">
        <f t="shared" si="3"/>
        <v>73.180000000000007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L23" t="s">
        <v>46</v>
      </c>
      <c r="AM23" t="s">
        <v>53</v>
      </c>
      <c r="AN23">
        <v>501</v>
      </c>
      <c r="AO23">
        <v>10</v>
      </c>
      <c r="AP23" t="s">
        <v>47</v>
      </c>
      <c r="AR23">
        <v>39</v>
      </c>
      <c r="AS23">
        <v>1</v>
      </c>
      <c r="AT23">
        <v>2.48</v>
      </c>
      <c r="AU23" t="s">
        <v>48</v>
      </c>
    </row>
    <row r="24" spans="1:47">
      <c r="A24" s="17">
        <v>36</v>
      </c>
      <c r="B24" s="18">
        <f t="shared" si="4"/>
        <v>2.12</v>
      </c>
      <c r="C24" s="18">
        <f t="shared" si="4"/>
        <v>4.2</v>
      </c>
      <c r="D24" s="18">
        <f t="shared" si="4"/>
        <v>6.39</v>
      </c>
      <c r="E24" s="18">
        <f t="shared" si="4"/>
        <v>7.35</v>
      </c>
      <c r="F24" s="18">
        <f t="shared" si="4"/>
        <v>9.4</v>
      </c>
      <c r="G24" s="18">
        <f t="shared" si="4"/>
        <v>11.56</v>
      </c>
      <c r="H24" s="18">
        <f t="shared" si="4"/>
        <v>12.83</v>
      </c>
      <c r="I24" s="18">
        <f t="shared" si="4"/>
        <v>15.05</v>
      </c>
      <c r="J24" s="18">
        <f t="shared" si="4"/>
        <v>17.38</v>
      </c>
      <c r="K24" s="18">
        <f t="shared" si="4"/>
        <v>19.84</v>
      </c>
      <c r="L24" s="18">
        <f t="shared" si="4"/>
        <v>22.43</v>
      </c>
      <c r="M24" s="18">
        <f t="shared" si="4"/>
        <v>25.16</v>
      </c>
      <c r="N24" s="18">
        <f t="shared" si="4"/>
        <v>28.04</v>
      </c>
      <c r="O24" s="18">
        <f t="shared" si="4"/>
        <v>31.09</v>
      </c>
      <c r="P24" s="18">
        <f t="shared" si="4"/>
        <v>34.299999999999997</v>
      </c>
      <c r="Q24" s="18">
        <f t="shared" si="4"/>
        <v>37.69</v>
      </c>
      <c r="R24" s="18">
        <f t="shared" si="3"/>
        <v>41.28</v>
      </c>
      <c r="S24" s="18">
        <f t="shared" si="3"/>
        <v>45.06</v>
      </c>
      <c r="T24" s="18">
        <f t="shared" si="3"/>
        <v>49.05</v>
      </c>
      <c r="U24" s="18">
        <f t="shared" si="3"/>
        <v>53.26</v>
      </c>
      <c r="V24" s="18">
        <f t="shared" si="3"/>
        <v>57.7</v>
      </c>
      <c r="W24" s="18">
        <f t="shared" si="3"/>
        <v>62.38</v>
      </c>
      <c r="X24" s="18">
        <f t="shared" si="3"/>
        <v>67.33</v>
      </c>
      <c r="Y24" s="18">
        <f t="shared" si="3"/>
        <v>72.569999999999993</v>
      </c>
      <c r="Z24" s="18">
        <f t="shared" si="3"/>
        <v>78.099999999999994</v>
      </c>
      <c r="AA24" s="18">
        <f t="shared" si="3"/>
        <v>0</v>
      </c>
      <c r="AB24" s="18">
        <f t="shared" si="3"/>
        <v>0</v>
      </c>
      <c r="AC24" s="18">
        <f t="shared" si="3"/>
        <v>0</v>
      </c>
      <c r="AD24" s="18">
        <f t="shared" si="3"/>
        <v>0</v>
      </c>
      <c r="AE24" s="18">
        <f t="shared" si="3"/>
        <v>0</v>
      </c>
      <c r="AL24" t="s">
        <v>46</v>
      </c>
      <c r="AM24" t="s">
        <v>53</v>
      </c>
      <c r="AN24">
        <v>501</v>
      </c>
      <c r="AO24">
        <v>10</v>
      </c>
      <c r="AP24" t="s">
        <v>47</v>
      </c>
      <c r="AR24">
        <v>40</v>
      </c>
      <c r="AS24">
        <v>1</v>
      </c>
      <c r="AT24">
        <v>2.63</v>
      </c>
      <c r="AU24" t="s">
        <v>48</v>
      </c>
    </row>
    <row r="25" spans="1:47">
      <c r="A25" s="19">
        <v>37</v>
      </c>
      <c r="B25" s="20">
        <f t="shared" si="4"/>
        <v>2.23</v>
      </c>
      <c r="C25" s="20">
        <f t="shared" si="4"/>
        <v>4.42</v>
      </c>
      <c r="D25" s="20">
        <f t="shared" si="4"/>
        <v>6.73</v>
      </c>
      <c r="E25" s="20">
        <f t="shared" si="4"/>
        <v>7.75</v>
      </c>
      <c r="F25" s="20">
        <f t="shared" si="4"/>
        <v>9.92</v>
      </c>
      <c r="G25" s="20">
        <f t="shared" si="4"/>
        <v>12.2</v>
      </c>
      <c r="H25" s="20">
        <f t="shared" si="4"/>
        <v>13.55</v>
      </c>
      <c r="I25" s="20">
        <f t="shared" si="4"/>
        <v>15.9</v>
      </c>
      <c r="J25" s="20">
        <f t="shared" si="4"/>
        <v>18.38</v>
      </c>
      <c r="K25" s="20">
        <f t="shared" si="4"/>
        <v>20.99</v>
      </c>
      <c r="L25" s="20">
        <f t="shared" si="4"/>
        <v>23.76</v>
      </c>
      <c r="M25" s="20">
        <f t="shared" si="4"/>
        <v>26.67</v>
      </c>
      <c r="N25" s="20">
        <f t="shared" si="4"/>
        <v>29.75</v>
      </c>
      <c r="O25" s="20">
        <f t="shared" si="4"/>
        <v>33.01</v>
      </c>
      <c r="P25" s="20">
        <f t="shared" si="4"/>
        <v>36.450000000000003</v>
      </c>
      <c r="Q25" s="20">
        <f t="shared" si="4"/>
        <v>40.08</v>
      </c>
      <c r="R25" s="20">
        <f t="shared" si="3"/>
        <v>43.91</v>
      </c>
      <c r="S25" s="20">
        <f t="shared" si="3"/>
        <v>47.96</v>
      </c>
      <c r="T25" s="20">
        <f t="shared" si="3"/>
        <v>52.24</v>
      </c>
      <c r="U25" s="20">
        <f t="shared" si="3"/>
        <v>56.75</v>
      </c>
      <c r="V25" s="20">
        <f t="shared" si="3"/>
        <v>61.51</v>
      </c>
      <c r="W25" s="20">
        <f t="shared" si="3"/>
        <v>66.55</v>
      </c>
      <c r="X25" s="20">
        <f t="shared" si="3"/>
        <v>71.87</v>
      </c>
      <c r="Y25" s="20">
        <f t="shared" si="3"/>
        <v>77.5</v>
      </c>
      <c r="Z25" s="20">
        <f t="shared" si="3"/>
        <v>83.47</v>
      </c>
      <c r="AA25" s="20">
        <f t="shared" si="3"/>
        <v>0</v>
      </c>
      <c r="AB25" s="20">
        <f t="shared" si="3"/>
        <v>0</v>
      </c>
      <c r="AC25" s="20">
        <f t="shared" si="3"/>
        <v>0</v>
      </c>
      <c r="AD25" s="20">
        <f t="shared" si="3"/>
        <v>0</v>
      </c>
      <c r="AE25" s="20">
        <f t="shared" si="3"/>
        <v>0</v>
      </c>
      <c r="AL25" t="s">
        <v>46</v>
      </c>
      <c r="AM25" t="s">
        <v>53</v>
      </c>
      <c r="AN25">
        <v>501</v>
      </c>
      <c r="AO25">
        <v>10</v>
      </c>
      <c r="AP25" t="s">
        <v>47</v>
      </c>
      <c r="AR25">
        <v>41</v>
      </c>
      <c r="AS25">
        <v>1</v>
      </c>
      <c r="AT25">
        <v>2.78</v>
      </c>
      <c r="AU25" t="s">
        <v>48</v>
      </c>
    </row>
    <row r="26" spans="1:47">
      <c r="A26" s="19">
        <v>38</v>
      </c>
      <c r="B26" s="20">
        <f t="shared" si="4"/>
        <v>2.35</v>
      </c>
      <c r="C26" s="20">
        <f t="shared" si="4"/>
        <v>4.67</v>
      </c>
      <c r="D26" s="20">
        <f t="shared" si="4"/>
        <v>7.1</v>
      </c>
      <c r="E26" s="20">
        <f t="shared" si="4"/>
        <v>8.19</v>
      </c>
      <c r="F26" s="20">
        <f t="shared" si="4"/>
        <v>10.48</v>
      </c>
      <c r="G26" s="20">
        <f t="shared" si="4"/>
        <v>12.89</v>
      </c>
      <c r="H26" s="20">
        <f t="shared" si="4"/>
        <v>14.34</v>
      </c>
      <c r="I26" s="20">
        <f t="shared" si="4"/>
        <v>16.84</v>
      </c>
      <c r="J26" s="20">
        <f t="shared" si="4"/>
        <v>19.47</v>
      </c>
      <c r="K26" s="20">
        <f t="shared" si="4"/>
        <v>22.26</v>
      </c>
      <c r="L26" s="20">
        <f t="shared" si="4"/>
        <v>25.21</v>
      </c>
      <c r="M26" s="20">
        <f t="shared" si="4"/>
        <v>28.33</v>
      </c>
      <c r="N26" s="20">
        <f t="shared" si="4"/>
        <v>31.62</v>
      </c>
      <c r="O26" s="20">
        <f t="shared" si="4"/>
        <v>35.1</v>
      </c>
      <c r="P26" s="20">
        <f t="shared" si="4"/>
        <v>38.79</v>
      </c>
      <c r="Q26" s="20">
        <f t="shared" si="4"/>
        <v>42.68</v>
      </c>
      <c r="R26" s="20">
        <f t="shared" si="3"/>
        <v>46.79</v>
      </c>
      <c r="S26" s="20">
        <f t="shared" si="3"/>
        <v>51.13</v>
      </c>
      <c r="T26" s="20">
        <f t="shared" si="3"/>
        <v>55.71</v>
      </c>
      <c r="U26" s="20">
        <f t="shared" si="3"/>
        <v>60.55</v>
      </c>
      <c r="V26" s="20">
        <f t="shared" si="3"/>
        <v>65.67</v>
      </c>
      <c r="W26" s="20">
        <f t="shared" si="3"/>
        <v>71.08</v>
      </c>
      <c r="X26" s="20">
        <f t="shared" si="3"/>
        <v>76.81</v>
      </c>
      <c r="Y26" s="20">
        <f t="shared" si="3"/>
        <v>82.89</v>
      </c>
      <c r="Z26" s="20">
        <f t="shared" si="3"/>
        <v>89.34</v>
      </c>
      <c r="AA26" s="20">
        <f t="shared" si="3"/>
        <v>0</v>
      </c>
      <c r="AB26" s="20">
        <f t="shared" si="3"/>
        <v>0</v>
      </c>
      <c r="AC26" s="20">
        <f t="shared" si="3"/>
        <v>0</v>
      </c>
      <c r="AD26" s="20">
        <f t="shared" si="3"/>
        <v>0</v>
      </c>
      <c r="AE26" s="20">
        <f t="shared" si="3"/>
        <v>0</v>
      </c>
      <c r="AL26" t="s">
        <v>46</v>
      </c>
      <c r="AM26" t="s">
        <v>53</v>
      </c>
      <c r="AN26">
        <v>501</v>
      </c>
      <c r="AO26">
        <v>10</v>
      </c>
      <c r="AP26" t="s">
        <v>47</v>
      </c>
      <c r="AR26">
        <v>42</v>
      </c>
      <c r="AS26">
        <v>1</v>
      </c>
      <c r="AT26">
        <v>2.95</v>
      </c>
      <c r="AU26" t="s">
        <v>48</v>
      </c>
    </row>
    <row r="27" spans="1:47">
      <c r="A27" s="19">
        <v>39</v>
      </c>
      <c r="B27" s="20">
        <f t="shared" si="4"/>
        <v>2.48</v>
      </c>
      <c r="C27" s="20">
        <f t="shared" si="4"/>
        <v>4.93</v>
      </c>
      <c r="D27" s="20">
        <f t="shared" si="4"/>
        <v>7.51</v>
      </c>
      <c r="E27" s="20">
        <f t="shared" si="4"/>
        <v>8.66</v>
      </c>
      <c r="F27" s="20">
        <f t="shared" si="4"/>
        <v>11.09</v>
      </c>
      <c r="G27" s="20">
        <f t="shared" si="4"/>
        <v>13.65</v>
      </c>
      <c r="H27" s="20">
        <f t="shared" si="4"/>
        <v>15.19</v>
      </c>
      <c r="I27" s="20">
        <f t="shared" si="4"/>
        <v>17.86</v>
      </c>
      <c r="J27" s="20">
        <f t="shared" si="4"/>
        <v>20.67</v>
      </c>
      <c r="K27" s="20">
        <f t="shared" si="4"/>
        <v>23.65</v>
      </c>
      <c r="L27" s="20">
        <f t="shared" si="4"/>
        <v>26.8</v>
      </c>
      <c r="M27" s="20">
        <f t="shared" si="4"/>
        <v>30.14</v>
      </c>
      <c r="N27" s="20">
        <f t="shared" si="4"/>
        <v>33.67</v>
      </c>
      <c r="O27" s="20">
        <f t="shared" si="4"/>
        <v>37.4</v>
      </c>
      <c r="P27" s="20">
        <f t="shared" si="4"/>
        <v>41.34</v>
      </c>
      <c r="Q27" s="20">
        <f t="shared" si="4"/>
        <v>45.51</v>
      </c>
      <c r="R27" s="20">
        <f t="shared" si="3"/>
        <v>49.92</v>
      </c>
      <c r="S27" s="20">
        <f t="shared" si="3"/>
        <v>54.57</v>
      </c>
      <c r="T27" s="20">
        <f t="shared" si="3"/>
        <v>59.49</v>
      </c>
      <c r="U27" s="20">
        <f t="shared" si="3"/>
        <v>64.69</v>
      </c>
      <c r="V27" s="20">
        <f t="shared" si="3"/>
        <v>70.2</v>
      </c>
      <c r="W27" s="20">
        <f t="shared" si="3"/>
        <v>76.03</v>
      </c>
      <c r="X27" s="20">
        <f t="shared" si="3"/>
        <v>82.21</v>
      </c>
      <c r="Y27" s="20">
        <f t="shared" si="3"/>
        <v>88.78</v>
      </c>
      <c r="Z27" s="20">
        <f t="shared" si="3"/>
        <v>95.76</v>
      </c>
      <c r="AA27" s="20">
        <f t="shared" si="3"/>
        <v>0</v>
      </c>
      <c r="AB27" s="20">
        <f t="shared" si="3"/>
        <v>0</v>
      </c>
      <c r="AC27" s="20">
        <f t="shared" si="3"/>
        <v>0</v>
      </c>
      <c r="AD27" s="20">
        <f t="shared" si="3"/>
        <v>0</v>
      </c>
      <c r="AE27" s="20">
        <f t="shared" si="3"/>
        <v>0</v>
      </c>
      <c r="AL27" t="s">
        <v>46</v>
      </c>
      <c r="AM27" t="s">
        <v>53</v>
      </c>
      <c r="AN27">
        <v>501</v>
      </c>
      <c r="AO27">
        <v>10</v>
      </c>
      <c r="AP27" t="s">
        <v>47</v>
      </c>
      <c r="AR27">
        <v>43</v>
      </c>
      <c r="AS27">
        <v>1</v>
      </c>
      <c r="AT27">
        <v>3.14</v>
      </c>
      <c r="AU27" t="s">
        <v>48</v>
      </c>
    </row>
    <row r="28" spans="1:47">
      <c r="A28" s="21">
        <v>40</v>
      </c>
      <c r="B28" s="22">
        <f t="shared" si="4"/>
        <v>2.63</v>
      </c>
      <c r="C28" s="22">
        <f t="shared" si="4"/>
        <v>5.21</v>
      </c>
      <c r="D28" s="22">
        <f t="shared" si="4"/>
        <v>7.95</v>
      </c>
      <c r="E28" s="22">
        <f t="shared" si="4"/>
        <v>9.17</v>
      </c>
      <c r="F28" s="22">
        <f t="shared" si="4"/>
        <v>11.75</v>
      </c>
      <c r="G28" s="22">
        <f t="shared" si="4"/>
        <v>14.48</v>
      </c>
      <c r="H28" s="22">
        <f t="shared" si="4"/>
        <v>16.13</v>
      </c>
      <c r="I28" s="22">
        <f t="shared" si="4"/>
        <v>18.98</v>
      </c>
      <c r="J28" s="22">
        <f t="shared" si="4"/>
        <v>21.99</v>
      </c>
      <c r="K28" s="22">
        <f t="shared" si="4"/>
        <v>25.17</v>
      </c>
      <c r="L28" s="22">
        <f t="shared" si="4"/>
        <v>28.55</v>
      </c>
      <c r="M28" s="22">
        <f t="shared" si="4"/>
        <v>32.119999999999997</v>
      </c>
      <c r="N28" s="22">
        <f t="shared" si="4"/>
        <v>35.909999999999997</v>
      </c>
      <c r="O28" s="22">
        <f t="shared" si="4"/>
        <v>39.9</v>
      </c>
      <c r="P28" s="22">
        <f t="shared" si="4"/>
        <v>44.13</v>
      </c>
      <c r="Q28" s="22">
        <f t="shared" si="4"/>
        <v>48.6</v>
      </c>
      <c r="R28" s="22">
        <f t="shared" si="3"/>
        <v>53.33</v>
      </c>
      <c r="S28" s="22">
        <f t="shared" si="3"/>
        <v>58.33</v>
      </c>
      <c r="T28" s="22">
        <f t="shared" si="3"/>
        <v>63.61</v>
      </c>
      <c r="U28" s="22">
        <f t="shared" si="3"/>
        <v>69.209999999999994</v>
      </c>
      <c r="V28" s="22">
        <f t="shared" si="3"/>
        <v>75.14</v>
      </c>
      <c r="W28" s="22">
        <f t="shared" si="3"/>
        <v>81.430000000000007</v>
      </c>
      <c r="X28" s="22">
        <f t="shared" si="3"/>
        <v>88.12</v>
      </c>
      <c r="Y28" s="22">
        <f t="shared" si="3"/>
        <v>95.23</v>
      </c>
      <c r="Z28" s="22">
        <f t="shared" si="3"/>
        <v>102.8</v>
      </c>
      <c r="AA28" s="22">
        <f t="shared" si="3"/>
        <v>0</v>
      </c>
      <c r="AB28" s="22">
        <f t="shared" si="3"/>
        <v>0</v>
      </c>
      <c r="AC28" s="22">
        <f t="shared" si="3"/>
        <v>0</v>
      </c>
      <c r="AD28" s="22">
        <f t="shared" si="3"/>
        <v>0</v>
      </c>
      <c r="AE28" s="22">
        <f t="shared" si="3"/>
        <v>0</v>
      </c>
      <c r="AL28" t="s">
        <v>46</v>
      </c>
      <c r="AM28" t="s">
        <v>53</v>
      </c>
      <c r="AN28">
        <v>501</v>
      </c>
      <c r="AO28">
        <v>10</v>
      </c>
      <c r="AP28" t="s">
        <v>47</v>
      </c>
      <c r="AR28">
        <v>44</v>
      </c>
      <c r="AS28">
        <v>1</v>
      </c>
      <c r="AT28">
        <v>3.36</v>
      </c>
      <c r="AU28" t="s">
        <v>48</v>
      </c>
    </row>
    <row r="29" spans="1:47">
      <c r="A29" s="17">
        <v>41</v>
      </c>
      <c r="B29" s="18">
        <f t="shared" si="4"/>
        <v>2.78</v>
      </c>
      <c r="C29" s="18">
        <f t="shared" si="4"/>
        <v>5.53</v>
      </c>
      <c r="D29" s="18">
        <f t="shared" si="4"/>
        <v>8.43</v>
      </c>
      <c r="E29" s="18">
        <f t="shared" si="4"/>
        <v>9.73</v>
      </c>
      <c r="F29" s="18">
        <f t="shared" si="4"/>
        <v>12.49</v>
      </c>
      <c r="G29" s="18">
        <f t="shared" si="4"/>
        <v>15.4</v>
      </c>
      <c r="H29" s="18">
        <f t="shared" si="4"/>
        <v>17.170000000000002</v>
      </c>
      <c r="I29" s="18">
        <f t="shared" si="4"/>
        <v>20.21</v>
      </c>
      <c r="J29" s="18">
        <f t="shared" si="4"/>
        <v>23.44</v>
      </c>
      <c r="K29" s="18">
        <f t="shared" si="4"/>
        <v>26.85</v>
      </c>
      <c r="L29" s="18">
        <f t="shared" si="4"/>
        <v>30.47</v>
      </c>
      <c r="M29" s="18">
        <f t="shared" si="4"/>
        <v>34.299999999999997</v>
      </c>
      <c r="N29" s="18">
        <f t="shared" si="4"/>
        <v>38.35</v>
      </c>
      <c r="O29" s="18">
        <f t="shared" si="4"/>
        <v>42.64</v>
      </c>
      <c r="P29" s="18">
        <f t="shared" si="4"/>
        <v>47.18</v>
      </c>
      <c r="Q29" s="18">
        <f t="shared" si="4"/>
        <v>51.97</v>
      </c>
      <c r="R29" s="18">
        <f t="shared" si="3"/>
        <v>57.05</v>
      </c>
      <c r="S29" s="18">
        <f t="shared" si="3"/>
        <v>62.42</v>
      </c>
      <c r="T29" s="18">
        <f t="shared" si="3"/>
        <v>68.11</v>
      </c>
      <c r="U29" s="18">
        <f t="shared" si="3"/>
        <v>74.14</v>
      </c>
      <c r="V29" s="18">
        <f t="shared" si="3"/>
        <v>80.55</v>
      </c>
      <c r="W29" s="18">
        <f t="shared" si="3"/>
        <v>87.35</v>
      </c>
      <c r="X29" s="18">
        <f t="shared" si="3"/>
        <v>94.6</v>
      </c>
      <c r="Y29" s="18">
        <f t="shared" si="3"/>
        <v>102.31</v>
      </c>
      <c r="Z29" s="18">
        <f t="shared" si="3"/>
        <v>110.52</v>
      </c>
      <c r="AA29" s="18">
        <f t="shared" si="3"/>
        <v>0</v>
      </c>
      <c r="AB29" s="18">
        <f t="shared" si="3"/>
        <v>0</v>
      </c>
      <c r="AC29" s="18">
        <f t="shared" si="3"/>
        <v>0</v>
      </c>
      <c r="AD29" s="18">
        <f t="shared" si="3"/>
        <v>0</v>
      </c>
      <c r="AE29" s="18">
        <f t="shared" si="3"/>
        <v>0</v>
      </c>
      <c r="AL29" t="s">
        <v>46</v>
      </c>
      <c r="AM29" t="s">
        <v>53</v>
      </c>
      <c r="AN29">
        <v>501</v>
      </c>
      <c r="AO29">
        <v>10</v>
      </c>
      <c r="AP29" t="s">
        <v>47</v>
      </c>
      <c r="AR29">
        <v>45</v>
      </c>
      <c r="AS29">
        <v>1</v>
      </c>
      <c r="AT29">
        <v>3.59</v>
      </c>
      <c r="AU29" t="s">
        <v>48</v>
      </c>
    </row>
    <row r="30" spans="1:47">
      <c r="A30" s="19">
        <v>42</v>
      </c>
      <c r="B30" s="20">
        <f t="shared" si="4"/>
        <v>2.95</v>
      </c>
      <c r="C30" s="20">
        <f t="shared" si="4"/>
        <v>5.87</v>
      </c>
      <c r="D30" s="20">
        <f t="shared" si="4"/>
        <v>8.9600000000000009</v>
      </c>
      <c r="E30" s="20">
        <f t="shared" si="4"/>
        <v>10.36</v>
      </c>
      <c r="F30" s="20">
        <f t="shared" si="4"/>
        <v>13.3</v>
      </c>
      <c r="G30" s="20">
        <f t="shared" si="4"/>
        <v>16.420000000000002</v>
      </c>
      <c r="H30" s="20">
        <f t="shared" si="4"/>
        <v>18.32</v>
      </c>
      <c r="I30" s="20">
        <f t="shared" si="4"/>
        <v>21.57</v>
      </c>
      <c r="J30" s="20">
        <f t="shared" si="4"/>
        <v>25.03</v>
      </c>
      <c r="K30" s="20">
        <f t="shared" si="4"/>
        <v>28.69</v>
      </c>
      <c r="L30" s="20">
        <f t="shared" si="4"/>
        <v>32.57</v>
      </c>
      <c r="M30" s="20">
        <f t="shared" si="4"/>
        <v>36.68</v>
      </c>
      <c r="N30" s="20">
        <f t="shared" si="4"/>
        <v>41.03</v>
      </c>
      <c r="O30" s="20">
        <f t="shared" si="4"/>
        <v>45.63</v>
      </c>
      <c r="P30" s="20">
        <f t="shared" si="4"/>
        <v>50.5</v>
      </c>
      <c r="Q30" s="20">
        <f t="shared" si="4"/>
        <v>55.65</v>
      </c>
      <c r="R30" s="20">
        <f t="shared" si="3"/>
        <v>61.11</v>
      </c>
      <c r="S30" s="20">
        <f t="shared" si="3"/>
        <v>66.89</v>
      </c>
      <c r="T30" s="20">
        <f t="shared" si="3"/>
        <v>73.02</v>
      </c>
      <c r="U30" s="20">
        <f t="shared" si="3"/>
        <v>79.540000000000006</v>
      </c>
      <c r="V30" s="20">
        <f t="shared" si="3"/>
        <v>86.47</v>
      </c>
      <c r="W30" s="20">
        <f t="shared" si="3"/>
        <v>93.84</v>
      </c>
      <c r="X30" s="20">
        <f t="shared" si="3"/>
        <v>101.7</v>
      </c>
      <c r="Y30" s="20">
        <f t="shared" si="3"/>
        <v>110.07</v>
      </c>
      <c r="Z30" s="20">
        <f t="shared" si="3"/>
        <v>119</v>
      </c>
      <c r="AA30" s="20">
        <f t="shared" si="3"/>
        <v>0</v>
      </c>
      <c r="AB30" s="20">
        <f t="shared" si="3"/>
        <v>0</v>
      </c>
      <c r="AC30" s="20">
        <f t="shared" si="3"/>
        <v>0</v>
      </c>
      <c r="AD30" s="20">
        <f t="shared" si="3"/>
        <v>0</v>
      </c>
      <c r="AE30" s="20">
        <f t="shared" si="3"/>
        <v>0</v>
      </c>
      <c r="AL30" t="s">
        <v>46</v>
      </c>
      <c r="AM30" t="s">
        <v>53</v>
      </c>
      <c r="AN30">
        <v>501</v>
      </c>
      <c r="AO30">
        <v>10</v>
      </c>
      <c r="AP30" t="s">
        <v>47</v>
      </c>
      <c r="AR30">
        <v>46</v>
      </c>
      <c r="AS30">
        <v>1</v>
      </c>
      <c r="AT30">
        <v>3.85</v>
      </c>
      <c r="AU30" t="s">
        <v>48</v>
      </c>
    </row>
    <row r="31" spans="1:47">
      <c r="A31" s="19">
        <v>43</v>
      </c>
      <c r="B31" s="20">
        <f t="shared" si="4"/>
        <v>3.14</v>
      </c>
      <c r="C31" s="20">
        <f t="shared" si="4"/>
        <v>6.26</v>
      </c>
      <c r="D31" s="20">
        <f t="shared" si="4"/>
        <v>9.56</v>
      </c>
      <c r="E31" s="20">
        <f t="shared" si="4"/>
        <v>11.05</v>
      </c>
      <c r="F31" s="20">
        <f t="shared" si="4"/>
        <v>14.2</v>
      </c>
      <c r="G31" s="20">
        <f t="shared" si="4"/>
        <v>17.54</v>
      </c>
      <c r="H31" s="20">
        <f t="shared" si="4"/>
        <v>19.579999999999998</v>
      </c>
      <c r="I31" s="20">
        <f t="shared" si="4"/>
        <v>23.07</v>
      </c>
      <c r="J31" s="20">
        <f t="shared" si="4"/>
        <v>26.78</v>
      </c>
      <c r="K31" s="20">
        <f t="shared" si="4"/>
        <v>30.7</v>
      </c>
      <c r="L31" s="20">
        <f t="shared" si="4"/>
        <v>34.869999999999997</v>
      </c>
      <c r="M31" s="20">
        <f t="shared" si="4"/>
        <v>39.28</v>
      </c>
      <c r="N31" s="20">
        <f t="shared" si="4"/>
        <v>43.94</v>
      </c>
      <c r="O31" s="20">
        <f t="shared" si="4"/>
        <v>48.88</v>
      </c>
      <c r="P31" s="20">
        <f t="shared" si="4"/>
        <v>54.11</v>
      </c>
      <c r="Q31" s="20">
        <f t="shared" si="4"/>
        <v>59.66</v>
      </c>
      <c r="R31" s="20">
        <f t="shared" si="3"/>
        <v>65.53</v>
      </c>
      <c r="S31" s="20">
        <f t="shared" si="3"/>
        <v>71.77</v>
      </c>
      <c r="T31" s="20">
        <f t="shared" si="3"/>
        <v>78.400000000000006</v>
      </c>
      <c r="U31" s="20">
        <f t="shared" si="3"/>
        <v>85.45</v>
      </c>
      <c r="V31" s="20">
        <f t="shared" si="3"/>
        <v>92.96</v>
      </c>
      <c r="W31" s="20">
        <f t="shared" si="3"/>
        <v>100.96</v>
      </c>
      <c r="X31" s="20">
        <f t="shared" si="3"/>
        <v>109.49</v>
      </c>
      <c r="Y31" s="20">
        <f t="shared" si="3"/>
        <v>118.6</v>
      </c>
      <c r="Z31" s="20">
        <f t="shared" si="3"/>
        <v>128.31</v>
      </c>
      <c r="AA31" s="20">
        <f t="shared" si="3"/>
        <v>0</v>
      </c>
      <c r="AB31" s="20">
        <f t="shared" si="3"/>
        <v>0</v>
      </c>
      <c r="AC31" s="20">
        <f t="shared" si="3"/>
        <v>0</v>
      </c>
      <c r="AD31" s="20">
        <f t="shared" si="3"/>
        <v>0</v>
      </c>
      <c r="AE31" s="20">
        <f t="shared" si="3"/>
        <v>0</v>
      </c>
      <c r="AL31" t="s">
        <v>46</v>
      </c>
      <c r="AM31" t="s">
        <v>53</v>
      </c>
      <c r="AN31">
        <v>501</v>
      </c>
      <c r="AO31">
        <v>10</v>
      </c>
      <c r="AP31" t="s">
        <v>47</v>
      </c>
      <c r="AR31">
        <v>47</v>
      </c>
      <c r="AS31">
        <v>1</v>
      </c>
      <c r="AT31">
        <v>4.13</v>
      </c>
      <c r="AU31" t="s">
        <v>48</v>
      </c>
    </row>
    <row r="32" spans="1:47">
      <c r="A32" s="19">
        <v>44</v>
      </c>
      <c r="B32" s="20">
        <f t="shared" si="4"/>
        <v>3.36</v>
      </c>
      <c r="C32" s="20">
        <f t="shared" si="4"/>
        <v>6.68</v>
      </c>
      <c r="D32" s="20">
        <f t="shared" si="4"/>
        <v>10.210000000000001</v>
      </c>
      <c r="E32" s="20">
        <f t="shared" si="4"/>
        <v>11.81</v>
      </c>
      <c r="F32" s="20">
        <f t="shared" si="4"/>
        <v>15.19</v>
      </c>
      <c r="G32" s="20">
        <f t="shared" si="4"/>
        <v>18.77</v>
      </c>
      <c r="H32" s="20">
        <f t="shared" si="4"/>
        <v>20.96</v>
      </c>
      <c r="I32" s="20">
        <f t="shared" si="4"/>
        <v>24.71</v>
      </c>
      <c r="J32" s="20">
        <f t="shared" si="4"/>
        <v>28.69</v>
      </c>
      <c r="K32" s="20">
        <f t="shared" si="4"/>
        <v>32.909999999999997</v>
      </c>
      <c r="L32" s="20">
        <f t="shared" si="4"/>
        <v>37.369999999999997</v>
      </c>
      <c r="M32" s="20">
        <f t="shared" si="4"/>
        <v>42.1</v>
      </c>
      <c r="N32" s="20">
        <f t="shared" si="4"/>
        <v>47.12</v>
      </c>
      <c r="O32" s="20">
        <f t="shared" si="4"/>
        <v>52.43</v>
      </c>
      <c r="P32" s="20">
        <f t="shared" si="4"/>
        <v>58.06</v>
      </c>
      <c r="Q32" s="20">
        <f t="shared" si="4"/>
        <v>64.03</v>
      </c>
      <c r="R32" s="20">
        <f t="shared" si="3"/>
        <v>70.37</v>
      </c>
      <c r="S32" s="20">
        <f t="shared" si="3"/>
        <v>77.11</v>
      </c>
      <c r="T32" s="20">
        <f t="shared" si="3"/>
        <v>84.29</v>
      </c>
      <c r="U32" s="20">
        <f t="shared" si="3"/>
        <v>91.93</v>
      </c>
      <c r="V32" s="20">
        <f t="shared" si="3"/>
        <v>100.08</v>
      </c>
      <c r="W32" s="20">
        <f t="shared" si="3"/>
        <v>108.77</v>
      </c>
      <c r="X32" s="20">
        <f t="shared" si="3"/>
        <v>118.05</v>
      </c>
      <c r="Y32" s="20">
        <f t="shared" si="3"/>
        <v>127.96</v>
      </c>
      <c r="Z32" s="20">
        <f t="shared" si="3"/>
        <v>138.54</v>
      </c>
      <c r="AA32" s="20">
        <f t="shared" si="3"/>
        <v>0</v>
      </c>
      <c r="AB32" s="20">
        <f t="shared" si="3"/>
        <v>0</v>
      </c>
      <c r="AC32" s="20">
        <f t="shared" si="3"/>
        <v>0</v>
      </c>
      <c r="AD32" s="20">
        <f t="shared" si="3"/>
        <v>0</v>
      </c>
      <c r="AE32" s="20">
        <f t="shared" si="3"/>
        <v>0</v>
      </c>
      <c r="AL32" t="s">
        <v>46</v>
      </c>
      <c r="AM32" t="s">
        <v>53</v>
      </c>
      <c r="AN32">
        <v>501</v>
      </c>
      <c r="AO32">
        <v>10</v>
      </c>
      <c r="AP32" t="s">
        <v>47</v>
      </c>
      <c r="AR32">
        <v>48</v>
      </c>
      <c r="AS32">
        <v>1</v>
      </c>
      <c r="AT32">
        <v>4.4400000000000004</v>
      </c>
      <c r="AU32" t="s">
        <v>48</v>
      </c>
    </row>
    <row r="33" spans="1:47">
      <c r="A33" s="21">
        <v>45</v>
      </c>
      <c r="B33" s="22">
        <f t="shared" si="4"/>
        <v>3.59</v>
      </c>
      <c r="C33" s="22">
        <f t="shared" si="4"/>
        <v>7.15</v>
      </c>
      <c r="D33" s="22">
        <f t="shared" si="4"/>
        <v>10.93</v>
      </c>
      <c r="E33" s="22">
        <f t="shared" si="4"/>
        <v>12.65</v>
      </c>
      <c r="F33" s="22">
        <f t="shared" si="4"/>
        <v>16.27</v>
      </c>
      <c r="G33" s="22">
        <f t="shared" si="4"/>
        <v>20.12</v>
      </c>
      <c r="H33" s="22">
        <f t="shared" si="4"/>
        <v>22.48</v>
      </c>
      <c r="I33" s="22">
        <f t="shared" si="4"/>
        <v>26.5</v>
      </c>
      <c r="J33" s="22">
        <f t="shared" si="4"/>
        <v>30.77</v>
      </c>
      <c r="K33" s="22">
        <f t="shared" si="4"/>
        <v>35.299999999999997</v>
      </c>
      <c r="L33" s="22">
        <f t="shared" si="4"/>
        <v>40.1</v>
      </c>
      <c r="M33" s="22">
        <f t="shared" si="4"/>
        <v>45.18</v>
      </c>
      <c r="N33" s="22">
        <f t="shared" si="4"/>
        <v>50.57</v>
      </c>
      <c r="O33" s="22">
        <f t="shared" si="4"/>
        <v>56.29</v>
      </c>
      <c r="P33" s="22">
        <f t="shared" si="4"/>
        <v>62.35</v>
      </c>
      <c r="Q33" s="22">
        <f t="shared" si="4"/>
        <v>68.8</v>
      </c>
      <c r="R33" s="22">
        <f t="shared" si="3"/>
        <v>75.66</v>
      </c>
      <c r="S33" s="22">
        <f t="shared" si="3"/>
        <v>82.96</v>
      </c>
      <c r="T33" s="22">
        <f t="shared" si="3"/>
        <v>90.74</v>
      </c>
      <c r="U33" s="22">
        <f t="shared" si="3"/>
        <v>99.04</v>
      </c>
      <c r="V33" s="22">
        <f t="shared" si="3"/>
        <v>107.9</v>
      </c>
      <c r="W33" s="22">
        <f t="shared" si="3"/>
        <v>117.36</v>
      </c>
      <c r="X33" s="22">
        <f t="shared" si="3"/>
        <v>127.46</v>
      </c>
      <c r="Y33" s="22">
        <f t="shared" si="3"/>
        <v>138.26</v>
      </c>
      <c r="Z33" s="22">
        <f t="shared" si="3"/>
        <v>149.78</v>
      </c>
      <c r="AA33" s="22">
        <f t="shared" si="3"/>
        <v>0</v>
      </c>
      <c r="AB33" s="22">
        <f t="shared" si="3"/>
        <v>0</v>
      </c>
      <c r="AC33" s="22">
        <f t="shared" si="3"/>
        <v>0</v>
      </c>
      <c r="AD33" s="22">
        <f t="shared" si="3"/>
        <v>0</v>
      </c>
      <c r="AE33" s="22">
        <f t="shared" si="3"/>
        <v>0</v>
      </c>
      <c r="AL33" t="s">
        <v>46</v>
      </c>
      <c r="AM33" t="s">
        <v>53</v>
      </c>
      <c r="AN33">
        <v>501</v>
      </c>
      <c r="AO33">
        <v>10</v>
      </c>
      <c r="AP33" t="s">
        <v>47</v>
      </c>
      <c r="AR33">
        <v>49</v>
      </c>
      <c r="AS33">
        <v>1</v>
      </c>
      <c r="AT33">
        <v>4.7699999999999996</v>
      </c>
      <c r="AU33" t="s">
        <v>48</v>
      </c>
    </row>
    <row r="34" spans="1:47">
      <c r="A34" s="17">
        <v>46</v>
      </c>
      <c r="B34" s="18">
        <f t="shared" si="4"/>
        <v>3.85</v>
      </c>
      <c r="C34" s="18">
        <f t="shared" si="4"/>
        <v>7.66</v>
      </c>
      <c r="D34" s="18">
        <f t="shared" si="4"/>
        <v>11.72</v>
      </c>
      <c r="E34" s="18">
        <f t="shared" si="4"/>
        <v>13.58</v>
      </c>
      <c r="F34" s="18">
        <f t="shared" si="4"/>
        <v>17.46</v>
      </c>
      <c r="G34" s="18">
        <f t="shared" si="4"/>
        <v>21.6</v>
      </c>
      <c r="H34" s="18">
        <f t="shared" si="4"/>
        <v>24.13</v>
      </c>
      <c r="I34" s="18">
        <f t="shared" si="4"/>
        <v>28.45</v>
      </c>
      <c r="J34" s="18">
        <f t="shared" si="4"/>
        <v>33.04</v>
      </c>
      <c r="K34" s="18">
        <f t="shared" si="4"/>
        <v>37.9</v>
      </c>
      <c r="L34" s="18">
        <f t="shared" si="4"/>
        <v>43.05</v>
      </c>
      <c r="M34" s="18">
        <f t="shared" si="4"/>
        <v>48.52</v>
      </c>
      <c r="N34" s="18">
        <f t="shared" si="4"/>
        <v>54.32</v>
      </c>
      <c r="O34" s="18">
        <f t="shared" si="4"/>
        <v>60.49</v>
      </c>
      <c r="P34" s="18">
        <f t="shared" si="4"/>
        <v>67.040000000000006</v>
      </c>
      <c r="Q34" s="18">
        <f t="shared" si="4"/>
        <v>74.010000000000005</v>
      </c>
      <c r="R34" s="18">
        <f t="shared" si="3"/>
        <v>81.44</v>
      </c>
      <c r="S34" s="18">
        <f t="shared" si="3"/>
        <v>89.36</v>
      </c>
      <c r="T34" s="18">
        <f t="shared" si="3"/>
        <v>97.82</v>
      </c>
      <c r="U34" s="18">
        <f t="shared" si="3"/>
        <v>106.84</v>
      </c>
      <c r="V34" s="18">
        <f t="shared" si="3"/>
        <v>116.49</v>
      </c>
      <c r="W34" s="18">
        <f t="shared" si="3"/>
        <v>126.79</v>
      </c>
      <c r="X34" s="18">
        <f t="shared" si="3"/>
        <v>137.80000000000001</v>
      </c>
      <c r="Y34" s="18">
        <f t="shared" si="3"/>
        <v>149.57</v>
      </c>
      <c r="Z34" s="18">
        <f t="shared" si="3"/>
        <v>0</v>
      </c>
      <c r="AA34" s="18">
        <f t="shared" si="3"/>
        <v>0</v>
      </c>
      <c r="AB34" s="18">
        <f t="shared" si="3"/>
        <v>0</v>
      </c>
      <c r="AC34" s="18">
        <f t="shared" si="3"/>
        <v>0</v>
      </c>
      <c r="AD34" s="18">
        <f t="shared" si="3"/>
        <v>0</v>
      </c>
      <c r="AE34" s="18">
        <f t="shared" si="3"/>
        <v>0</v>
      </c>
      <c r="AL34" t="s">
        <v>46</v>
      </c>
      <c r="AM34" t="s">
        <v>53</v>
      </c>
      <c r="AN34">
        <v>501</v>
      </c>
      <c r="AO34">
        <v>10</v>
      </c>
      <c r="AP34" t="s">
        <v>47</v>
      </c>
      <c r="AR34">
        <v>50</v>
      </c>
      <c r="AS34">
        <v>1</v>
      </c>
      <c r="AT34">
        <v>5.13</v>
      </c>
      <c r="AU34" t="s">
        <v>48</v>
      </c>
    </row>
    <row r="35" spans="1:47">
      <c r="A35" s="19">
        <v>47</v>
      </c>
      <c r="B35" s="20">
        <f t="shared" si="4"/>
        <v>4.13</v>
      </c>
      <c r="C35" s="20">
        <f t="shared" si="4"/>
        <v>8.23</v>
      </c>
      <c r="D35" s="20">
        <f t="shared" si="4"/>
        <v>12.59</v>
      </c>
      <c r="E35" s="20">
        <f t="shared" si="4"/>
        <v>14.58</v>
      </c>
      <c r="F35" s="20">
        <f t="shared" si="4"/>
        <v>18.760000000000002</v>
      </c>
      <c r="G35" s="20">
        <f t="shared" si="4"/>
        <v>23.2</v>
      </c>
      <c r="H35" s="20">
        <f t="shared" si="4"/>
        <v>25.92</v>
      </c>
      <c r="I35" s="20">
        <f t="shared" si="4"/>
        <v>30.56</v>
      </c>
      <c r="J35" s="20">
        <f t="shared" si="4"/>
        <v>35.49</v>
      </c>
      <c r="K35" s="20">
        <f t="shared" si="4"/>
        <v>40.72</v>
      </c>
      <c r="L35" s="20">
        <f t="shared" si="4"/>
        <v>46.26</v>
      </c>
      <c r="M35" s="20">
        <f t="shared" si="4"/>
        <v>52.15</v>
      </c>
      <c r="N35" s="20">
        <f t="shared" si="4"/>
        <v>58.41</v>
      </c>
      <c r="O35" s="20">
        <f t="shared" si="4"/>
        <v>65.069999999999993</v>
      </c>
      <c r="P35" s="20">
        <f t="shared" si="4"/>
        <v>72.16</v>
      </c>
      <c r="Q35" s="20">
        <f t="shared" si="4"/>
        <v>79.72</v>
      </c>
      <c r="R35" s="20">
        <f t="shared" si="3"/>
        <v>87.78</v>
      </c>
      <c r="S35" s="20">
        <f t="shared" si="3"/>
        <v>96.4</v>
      </c>
      <c r="T35" s="20">
        <f t="shared" si="3"/>
        <v>105.59</v>
      </c>
      <c r="U35" s="20">
        <f t="shared" si="3"/>
        <v>115.42</v>
      </c>
      <c r="V35" s="20">
        <f t="shared" si="3"/>
        <v>125.93</v>
      </c>
      <c r="W35" s="20">
        <f t="shared" si="3"/>
        <v>137.16</v>
      </c>
      <c r="X35" s="20">
        <f t="shared" si="3"/>
        <v>149.16999999999999</v>
      </c>
      <c r="Y35" s="20">
        <f t="shared" si="3"/>
        <v>0</v>
      </c>
      <c r="Z35" s="20">
        <f t="shared" si="3"/>
        <v>0</v>
      </c>
      <c r="AA35" s="20">
        <f t="shared" si="3"/>
        <v>0</v>
      </c>
      <c r="AB35" s="20">
        <f t="shared" si="3"/>
        <v>0</v>
      </c>
      <c r="AC35" s="20">
        <f t="shared" si="3"/>
        <v>0</v>
      </c>
      <c r="AD35" s="20">
        <f t="shared" si="3"/>
        <v>0</v>
      </c>
      <c r="AE35" s="20">
        <f t="shared" si="3"/>
        <v>0</v>
      </c>
      <c r="AL35" t="s">
        <v>46</v>
      </c>
      <c r="AM35" t="s">
        <v>53</v>
      </c>
      <c r="AN35">
        <v>501</v>
      </c>
      <c r="AO35">
        <v>10</v>
      </c>
      <c r="AP35" t="s">
        <v>47</v>
      </c>
      <c r="AR35">
        <v>51</v>
      </c>
      <c r="AS35">
        <v>1</v>
      </c>
      <c r="AT35">
        <v>5.52</v>
      </c>
      <c r="AU35" t="s">
        <v>48</v>
      </c>
    </row>
    <row r="36" spans="1:47">
      <c r="A36" s="19">
        <v>48</v>
      </c>
      <c r="B36" s="20">
        <f t="shared" si="4"/>
        <v>4.4400000000000004</v>
      </c>
      <c r="C36" s="20">
        <f t="shared" si="4"/>
        <v>8.84</v>
      </c>
      <c r="D36" s="20">
        <f t="shared" si="4"/>
        <v>13.53</v>
      </c>
      <c r="E36" s="20">
        <f t="shared" si="4"/>
        <v>15.67</v>
      </c>
      <c r="F36" s="20">
        <f t="shared" si="4"/>
        <v>20.16</v>
      </c>
      <c r="G36" s="20">
        <f t="shared" si="4"/>
        <v>24.93</v>
      </c>
      <c r="H36" s="20">
        <f t="shared" si="4"/>
        <v>27.85</v>
      </c>
      <c r="I36" s="20">
        <f t="shared" si="4"/>
        <v>32.85</v>
      </c>
      <c r="J36" s="20">
        <f t="shared" si="4"/>
        <v>38.14</v>
      </c>
      <c r="K36" s="20">
        <f t="shared" si="4"/>
        <v>43.77</v>
      </c>
      <c r="L36" s="20">
        <f t="shared" si="4"/>
        <v>49.75</v>
      </c>
      <c r="M36" s="20">
        <f t="shared" si="4"/>
        <v>56.1</v>
      </c>
      <c r="N36" s="20">
        <f t="shared" si="4"/>
        <v>62.87</v>
      </c>
      <c r="O36" s="20">
        <f t="shared" si="4"/>
        <v>70.08</v>
      </c>
      <c r="P36" s="20">
        <f t="shared" si="4"/>
        <v>77.77</v>
      </c>
      <c r="Q36" s="20">
        <f t="shared" si="4"/>
        <v>85.98</v>
      </c>
      <c r="R36" s="20">
        <f t="shared" si="3"/>
        <v>94.75</v>
      </c>
      <c r="S36" s="20">
        <f t="shared" si="3"/>
        <v>104.12</v>
      </c>
      <c r="T36" s="20">
        <f t="shared" si="3"/>
        <v>114.15</v>
      </c>
      <c r="U36" s="20">
        <f t="shared" si="3"/>
        <v>124.86</v>
      </c>
      <c r="V36" s="20">
        <f t="shared" si="3"/>
        <v>136.32</v>
      </c>
      <c r="W36" s="20">
        <f t="shared" si="3"/>
        <v>148.57</v>
      </c>
      <c r="X36" s="20">
        <f t="shared" si="3"/>
        <v>0</v>
      </c>
      <c r="Y36" s="20">
        <f t="shared" si="3"/>
        <v>0</v>
      </c>
      <c r="Z36" s="20">
        <f t="shared" si="3"/>
        <v>0</v>
      </c>
      <c r="AA36" s="20">
        <f t="shared" si="3"/>
        <v>0</v>
      </c>
      <c r="AB36" s="20">
        <f t="shared" si="3"/>
        <v>0</v>
      </c>
      <c r="AC36" s="20">
        <f t="shared" si="3"/>
        <v>0</v>
      </c>
      <c r="AD36" s="20">
        <f t="shared" si="3"/>
        <v>0</v>
      </c>
      <c r="AE36" s="20">
        <f t="shared" si="3"/>
        <v>0</v>
      </c>
      <c r="AL36" t="s">
        <v>46</v>
      </c>
      <c r="AM36" t="s">
        <v>53</v>
      </c>
      <c r="AN36">
        <v>501</v>
      </c>
      <c r="AO36">
        <v>10</v>
      </c>
      <c r="AP36" t="s">
        <v>47</v>
      </c>
      <c r="AR36">
        <v>52</v>
      </c>
      <c r="AS36">
        <v>1</v>
      </c>
      <c r="AT36">
        <v>5.94</v>
      </c>
      <c r="AU36" t="s">
        <v>48</v>
      </c>
    </row>
    <row r="37" spans="1:47">
      <c r="A37" s="19">
        <v>49</v>
      </c>
      <c r="B37" s="20">
        <f t="shared" si="4"/>
        <v>4.7699999999999996</v>
      </c>
      <c r="C37" s="20">
        <f t="shared" si="4"/>
        <v>9.51</v>
      </c>
      <c r="D37" s="20">
        <f t="shared" si="4"/>
        <v>14.55</v>
      </c>
      <c r="E37" s="20">
        <f t="shared" si="4"/>
        <v>16.850000000000001</v>
      </c>
      <c r="F37" s="20">
        <f t="shared" si="4"/>
        <v>21.68</v>
      </c>
      <c r="G37" s="20">
        <f t="shared" si="4"/>
        <v>26.8</v>
      </c>
      <c r="H37" s="20">
        <f t="shared" si="4"/>
        <v>29.95</v>
      </c>
      <c r="I37" s="20">
        <f t="shared" si="4"/>
        <v>35.31</v>
      </c>
      <c r="J37" s="20">
        <f t="shared" si="4"/>
        <v>41.02</v>
      </c>
      <c r="K37" s="20">
        <f t="shared" si="4"/>
        <v>47.09</v>
      </c>
      <c r="L37" s="20">
        <f t="shared" si="4"/>
        <v>53.54</v>
      </c>
      <c r="M37" s="20">
        <f t="shared" si="4"/>
        <v>60.42</v>
      </c>
      <c r="N37" s="20">
        <f t="shared" si="4"/>
        <v>67.75</v>
      </c>
      <c r="O37" s="20">
        <f t="shared" si="4"/>
        <v>75.569999999999993</v>
      </c>
      <c r="P37" s="20">
        <f t="shared" si="4"/>
        <v>83.93</v>
      </c>
      <c r="Q37" s="20">
        <f t="shared" si="4"/>
        <v>92.86</v>
      </c>
      <c r="R37" s="20">
        <f t="shared" ref="R37:AE52" si="5">SUMIFS($AT:$AT,$AP:$AP,"M",$AR:$AR,$A37,$AS:$AS,R$4)</f>
        <v>102.41</v>
      </c>
      <c r="S37" s="20">
        <f t="shared" si="5"/>
        <v>112.63</v>
      </c>
      <c r="T37" s="20">
        <f t="shared" si="5"/>
        <v>123.56</v>
      </c>
      <c r="U37" s="20">
        <f t="shared" si="5"/>
        <v>135.26</v>
      </c>
      <c r="V37" s="20">
        <f t="shared" si="5"/>
        <v>147.76</v>
      </c>
      <c r="W37" s="20">
        <f t="shared" si="5"/>
        <v>0</v>
      </c>
      <c r="X37" s="20">
        <f t="shared" si="5"/>
        <v>0</v>
      </c>
      <c r="Y37" s="20">
        <f t="shared" si="5"/>
        <v>0</v>
      </c>
      <c r="Z37" s="20">
        <f t="shared" si="5"/>
        <v>0</v>
      </c>
      <c r="AA37" s="20">
        <f t="shared" si="5"/>
        <v>0</v>
      </c>
      <c r="AB37" s="20">
        <f t="shared" si="5"/>
        <v>0</v>
      </c>
      <c r="AC37" s="20">
        <f t="shared" si="5"/>
        <v>0</v>
      </c>
      <c r="AD37" s="20">
        <f t="shared" si="5"/>
        <v>0</v>
      </c>
      <c r="AE37" s="20">
        <f t="shared" si="5"/>
        <v>0</v>
      </c>
      <c r="AL37" t="s">
        <v>46</v>
      </c>
      <c r="AM37" t="s">
        <v>53</v>
      </c>
      <c r="AN37">
        <v>501</v>
      </c>
      <c r="AO37">
        <v>10</v>
      </c>
      <c r="AP37" t="s">
        <v>47</v>
      </c>
      <c r="AR37">
        <v>53</v>
      </c>
      <c r="AS37">
        <v>1</v>
      </c>
      <c r="AT37">
        <v>6.39</v>
      </c>
      <c r="AU37" t="s">
        <v>48</v>
      </c>
    </row>
    <row r="38" spans="1:47">
      <c r="A38" s="21">
        <v>50</v>
      </c>
      <c r="B38" s="22">
        <f t="shared" si="4"/>
        <v>5.13</v>
      </c>
      <c r="C38" s="22">
        <f t="shared" si="4"/>
        <v>10.23</v>
      </c>
      <c r="D38" s="22">
        <f t="shared" si="4"/>
        <v>15.65</v>
      </c>
      <c r="E38" s="22">
        <f t="shared" si="4"/>
        <v>18.12</v>
      </c>
      <c r="F38" s="22">
        <f t="shared" si="4"/>
        <v>23.31</v>
      </c>
      <c r="G38" s="22">
        <f t="shared" si="4"/>
        <v>28.82</v>
      </c>
      <c r="H38" s="22">
        <f t="shared" si="4"/>
        <v>32.21</v>
      </c>
      <c r="I38" s="22">
        <f t="shared" si="4"/>
        <v>37.99</v>
      </c>
      <c r="J38" s="22">
        <f t="shared" si="4"/>
        <v>44.15</v>
      </c>
      <c r="K38" s="22">
        <f t="shared" si="4"/>
        <v>50.7</v>
      </c>
      <c r="L38" s="22">
        <f t="shared" si="4"/>
        <v>57.68</v>
      </c>
      <c r="M38" s="22">
        <f t="shared" si="4"/>
        <v>65.14</v>
      </c>
      <c r="N38" s="22">
        <f t="shared" si="4"/>
        <v>73.099999999999994</v>
      </c>
      <c r="O38" s="22">
        <f t="shared" si="4"/>
        <v>81.61</v>
      </c>
      <c r="P38" s="22">
        <f t="shared" si="4"/>
        <v>90.71</v>
      </c>
      <c r="Q38" s="22">
        <f t="shared" ref="Q38:AE53" si="6">SUMIFS($AT:$AT,$AP:$AP,"M",$AR:$AR,$A38,$AS:$AS,Q$4)</f>
        <v>100.44</v>
      </c>
      <c r="R38" s="22">
        <f t="shared" si="5"/>
        <v>110.86</v>
      </c>
      <c r="S38" s="22">
        <f t="shared" si="5"/>
        <v>122.01</v>
      </c>
      <c r="T38" s="22">
        <f t="shared" si="5"/>
        <v>133.94999999999999</v>
      </c>
      <c r="U38" s="22">
        <f t="shared" si="5"/>
        <v>146.71</v>
      </c>
      <c r="V38" s="22">
        <f t="shared" si="5"/>
        <v>0</v>
      </c>
      <c r="W38" s="22">
        <f t="shared" si="5"/>
        <v>0</v>
      </c>
      <c r="X38" s="22">
        <f t="shared" si="5"/>
        <v>0</v>
      </c>
      <c r="Y38" s="22">
        <f t="shared" si="5"/>
        <v>0</v>
      </c>
      <c r="Z38" s="22">
        <f t="shared" si="5"/>
        <v>0</v>
      </c>
      <c r="AA38" s="22">
        <f t="shared" si="5"/>
        <v>0</v>
      </c>
      <c r="AB38" s="22">
        <f t="shared" si="5"/>
        <v>0</v>
      </c>
      <c r="AC38" s="22">
        <f t="shared" si="5"/>
        <v>0</v>
      </c>
      <c r="AD38" s="22">
        <f t="shared" si="5"/>
        <v>0</v>
      </c>
      <c r="AE38" s="22">
        <f t="shared" si="5"/>
        <v>0</v>
      </c>
      <c r="AL38" t="s">
        <v>46</v>
      </c>
      <c r="AM38" t="s">
        <v>53</v>
      </c>
      <c r="AN38">
        <v>501</v>
      </c>
      <c r="AO38">
        <v>10</v>
      </c>
      <c r="AP38" t="s">
        <v>47</v>
      </c>
      <c r="AR38">
        <v>54</v>
      </c>
      <c r="AS38">
        <v>1</v>
      </c>
      <c r="AT38">
        <v>6.89</v>
      </c>
      <c r="AU38" t="s">
        <v>48</v>
      </c>
    </row>
    <row r="39" spans="1:47">
      <c r="A39" s="17">
        <v>51</v>
      </c>
      <c r="B39" s="18">
        <f t="shared" ref="B39:Q54" si="7">SUMIFS($AT:$AT,$AP:$AP,"M",$AR:$AR,$A39,$AS:$AS,B$4)</f>
        <v>5.52</v>
      </c>
      <c r="C39" s="18">
        <f t="shared" si="7"/>
        <v>11</v>
      </c>
      <c r="D39" s="18">
        <f t="shared" si="7"/>
        <v>16.829999999999998</v>
      </c>
      <c r="E39" s="18">
        <f t="shared" si="7"/>
        <v>19.489999999999998</v>
      </c>
      <c r="F39" s="18">
        <f t="shared" si="7"/>
        <v>25.07</v>
      </c>
      <c r="G39" s="18">
        <f t="shared" si="7"/>
        <v>31.01</v>
      </c>
      <c r="H39" s="18">
        <f t="shared" si="7"/>
        <v>34.659999999999997</v>
      </c>
      <c r="I39" s="18">
        <f t="shared" si="7"/>
        <v>40.9</v>
      </c>
      <c r="J39" s="18">
        <f t="shared" si="7"/>
        <v>47.56</v>
      </c>
      <c r="K39" s="18">
        <f t="shared" si="7"/>
        <v>54.66</v>
      </c>
      <c r="L39" s="18">
        <f t="shared" si="7"/>
        <v>62.24</v>
      </c>
      <c r="M39" s="18">
        <f t="shared" si="7"/>
        <v>70.34</v>
      </c>
      <c r="N39" s="18">
        <f t="shared" si="7"/>
        <v>79</v>
      </c>
      <c r="O39" s="18">
        <f t="shared" si="7"/>
        <v>88.27</v>
      </c>
      <c r="P39" s="18">
        <f t="shared" si="7"/>
        <v>98.19</v>
      </c>
      <c r="Q39" s="18">
        <f t="shared" si="6"/>
        <v>108.82</v>
      </c>
      <c r="R39" s="18">
        <f t="shared" si="5"/>
        <v>120.2</v>
      </c>
      <c r="S39" s="18">
        <f t="shared" si="5"/>
        <v>132.38</v>
      </c>
      <c r="T39" s="18">
        <f t="shared" si="5"/>
        <v>145.41</v>
      </c>
      <c r="U39" s="18">
        <f t="shared" si="5"/>
        <v>0</v>
      </c>
      <c r="V39" s="18">
        <f t="shared" si="5"/>
        <v>0</v>
      </c>
      <c r="W39" s="18">
        <f t="shared" si="5"/>
        <v>0</v>
      </c>
      <c r="X39" s="18">
        <f t="shared" si="5"/>
        <v>0</v>
      </c>
      <c r="Y39" s="18">
        <f t="shared" si="5"/>
        <v>0</v>
      </c>
      <c r="Z39" s="18">
        <f t="shared" si="5"/>
        <v>0</v>
      </c>
      <c r="AA39" s="18">
        <f t="shared" si="5"/>
        <v>0</v>
      </c>
      <c r="AB39" s="18">
        <f t="shared" si="5"/>
        <v>0</v>
      </c>
      <c r="AC39" s="18">
        <f t="shared" si="5"/>
        <v>0</v>
      </c>
      <c r="AD39" s="18">
        <f t="shared" si="5"/>
        <v>0</v>
      </c>
      <c r="AE39" s="18">
        <f t="shared" si="5"/>
        <v>0</v>
      </c>
      <c r="AL39" t="s">
        <v>46</v>
      </c>
      <c r="AM39" t="s">
        <v>53</v>
      </c>
      <c r="AN39">
        <v>501</v>
      </c>
      <c r="AO39">
        <v>10</v>
      </c>
      <c r="AP39" t="s">
        <v>47</v>
      </c>
      <c r="AR39">
        <v>55</v>
      </c>
      <c r="AS39">
        <v>1</v>
      </c>
      <c r="AT39">
        <v>7.43</v>
      </c>
      <c r="AU39" t="s">
        <v>48</v>
      </c>
    </row>
    <row r="40" spans="1:47">
      <c r="A40" s="19">
        <v>52</v>
      </c>
      <c r="B40" s="20">
        <f t="shared" si="7"/>
        <v>5.94</v>
      </c>
      <c r="C40" s="20">
        <f t="shared" si="7"/>
        <v>11.84</v>
      </c>
      <c r="D40" s="20">
        <f t="shared" si="7"/>
        <v>18.11</v>
      </c>
      <c r="E40" s="20">
        <f t="shared" si="7"/>
        <v>20.97</v>
      </c>
      <c r="F40" s="20">
        <f t="shared" si="7"/>
        <v>26.99</v>
      </c>
      <c r="G40" s="20">
        <f t="shared" si="7"/>
        <v>33.39</v>
      </c>
      <c r="H40" s="20">
        <f t="shared" si="7"/>
        <v>37.340000000000003</v>
      </c>
      <c r="I40" s="20">
        <f t="shared" si="7"/>
        <v>44.1</v>
      </c>
      <c r="J40" s="20">
        <f t="shared" si="7"/>
        <v>51.31</v>
      </c>
      <c r="K40" s="20">
        <f t="shared" si="7"/>
        <v>59.02</v>
      </c>
      <c r="L40" s="20">
        <f t="shared" si="7"/>
        <v>67.260000000000005</v>
      </c>
      <c r="M40" s="20">
        <f t="shared" si="7"/>
        <v>76.08</v>
      </c>
      <c r="N40" s="20">
        <f t="shared" si="7"/>
        <v>85.53</v>
      </c>
      <c r="O40" s="20">
        <f t="shared" si="7"/>
        <v>95.65</v>
      </c>
      <c r="P40" s="20">
        <f t="shared" si="7"/>
        <v>106.48</v>
      </c>
      <c r="Q40" s="20">
        <f t="shared" si="6"/>
        <v>118.1</v>
      </c>
      <c r="R40" s="20">
        <f t="shared" si="5"/>
        <v>130.53</v>
      </c>
      <c r="S40" s="20">
        <f t="shared" si="5"/>
        <v>143.85</v>
      </c>
      <c r="T40" s="20">
        <f t="shared" si="5"/>
        <v>0</v>
      </c>
      <c r="U40" s="20">
        <f t="shared" si="5"/>
        <v>0</v>
      </c>
      <c r="V40" s="20">
        <f t="shared" si="5"/>
        <v>0</v>
      </c>
      <c r="W40" s="20">
        <f t="shared" si="5"/>
        <v>0</v>
      </c>
      <c r="X40" s="20">
        <f t="shared" si="5"/>
        <v>0</v>
      </c>
      <c r="Y40" s="20">
        <f t="shared" si="5"/>
        <v>0</v>
      </c>
      <c r="Z40" s="20">
        <f t="shared" si="5"/>
        <v>0</v>
      </c>
      <c r="AA40" s="20">
        <f t="shared" si="5"/>
        <v>0</v>
      </c>
      <c r="AB40" s="20">
        <f t="shared" si="5"/>
        <v>0</v>
      </c>
      <c r="AC40" s="20">
        <f t="shared" si="5"/>
        <v>0</v>
      </c>
      <c r="AD40" s="20">
        <f t="shared" si="5"/>
        <v>0</v>
      </c>
      <c r="AE40" s="20">
        <f t="shared" si="5"/>
        <v>0</v>
      </c>
      <c r="AL40" t="s">
        <v>46</v>
      </c>
      <c r="AM40" t="s">
        <v>53</v>
      </c>
      <c r="AN40">
        <v>501</v>
      </c>
      <c r="AO40">
        <v>10</v>
      </c>
      <c r="AP40" t="s">
        <v>47</v>
      </c>
      <c r="AR40">
        <v>56</v>
      </c>
      <c r="AS40">
        <v>1</v>
      </c>
      <c r="AT40">
        <v>8.0399999999999991</v>
      </c>
      <c r="AU40" t="s">
        <v>48</v>
      </c>
    </row>
    <row r="41" spans="1:47">
      <c r="A41" s="19">
        <v>53</v>
      </c>
      <c r="B41" s="20">
        <f t="shared" si="7"/>
        <v>6.39</v>
      </c>
      <c r="C41" s="20">
        <f t="shared" si="7"/>
        <v>12.74</v>
      </c>
      <c r="D41" s="20">
        <f t="shared" si="7"/>
        <v>19.5</v>
      </c>
      <c r="E41" s="20">
        <f t="shared" si="7"/>
        <v>22.59</v>
      </c>
      <c r="F41" s="20">
        <f t="shared" si="7"/>
        <v>29.08</v>
      </c>
      <c r="G41" s="20">
        <f t="shared" si="7"/>
        <v>36</v>
      </c>
      <c r="H41" s="20">
        <f t="shared" si="7"/>
        <v>40.29</v>
      </c>
      <c r="I41" s="20">
        <f t="shared" si="7"/>
        <v>47.62</v>
      </c>
      <c r="J41" s="20">
        <f t="shared" si="7"/>
        <v>55.46</v>
      </c>
      <c r="K41" s="20">
        <f t="shared" si="7"/>
        <v>63.85</v>
      </c>
      <c r="L41" s="20">
        <f t="shared" si="7"/>
        <v>72.84</v>
      </c>
      <c r="M41" s="20">
        <f t="shared" si="7"/>
        <v>82.46</v>
      </c>
      <c r="N41" s="20">
        <f t="shared" si="7"/>
        <v>92.78</v>
      </c>
      <c r="O41" s="20">
        <f t="shared" si="7"/>
        <v>103.84</v>
      </c>
      <c r="P41" s="20">
        <f t="shared" si="7"/>
        <v>115.69</v>
      </c>
      <c r="Q41" s="20">
        <f t="shared" si="6"/>
        <v>128.38999999999999</v>
      </c>
      <c r="R41" s="20">
        <f t="shared" si="5"/>
        <v>141.99</v>
      </c>
      <c r="S41" s="20">
        <f t="shared" si="5"/>
        <v>0</v>
      </c>
      <c r="T41" s="20">
        <f t="shared" si="5"/>
        <v>0</v>
      </c>
      <c r="U41" s="20">
        <f t="shared" si="5"/>
        <v>0</v>
      </c>
      <c r="V41" s="20">
        <f t="shared" si="5"/>
        <v>0</v>
      </c>
      <c r="W41" s="20">
        <f t="shared" si="5"/>
        <v>0</v>
      </c>
      <c r="X41" s="20">
        <f t="shared" si="5"/>
        <v>0</v>
      </c>
      <c r="Y41" s="20">
        <f t="shared" si="5"/>
        <v>0</v>
      </c>
      <c r="Z41" s="20">
        <f t="shared" si="5"/>
        <v>0</v>
      </c>
      <c r="AA41" s="20">
        <f t="shared" si="5"/>
        <v>0</v>
      </c>
      <c r="AB41" s="20">
        <f t="shared" si="5"/>
        <v>0</v>
      </c>
      <c r="AC41" s="20">
        <f t="shared" si="5"/>
        <v>0</v>
      </c>
      <c r="AD41" s="20">
        <f t="shared" si="5"/>
        <v>0</v>
      </c>
      <c r="AE41" s="20">
        <f t="shared" si="5"/>
        <v>0</v>
      </c>
      <c r="AL41" t="s">
        <v>46</v>
      </c>
      <c r="AM41" t="s">
        <v>53</v>
      </c>
      <c r="AN41">
        <v>501</v>
      </c>
      <c r="AO41">
        <v>10</v>
      </c>
      <c r="AP41" t="s">
        <v>47</v>
      </c>
      <c r="AR41">
        <v>57</v>
      </c>
      <c r="AS41">
        <v>1</v>
      </c>
      <c r="AT41">
        <v>8.7200000000000006</v>
      </c>
      <c r="AU41" t="s">
        <v>48</v>
      </c>
    </row>
    <row r="42" spans="1:47">
      <c r="A42" s="19">
        <v>54</v>
      </c>
      <c r="B42" s="20">
        <f t="shared" si="7"/>
        <v>6.89</v>
      </c>
      <c r="C42" s="20">
        <f t="shared" si="7"/>
        <v>13.73</v>
      </c>
      <c r="D42" s="20">
        <f t="shared" si="7"/>
        <v>21.02</v>
      </c>
      <c r="E42" s="20">
        <f t="shared" si="7"/>
        <v>24.37</v>
      </c>
      <c r="F42" s="20">
        <f t="shared" si="7"/>
        <v>31.39</v>
      </c>
      <c r="G42" s="20">
        <f t="shared" si="7"/>
        <v>38.9</v>
      </c>
      <c r="H42" s="20">
        <f t="shared" si="7"/>
        <v>43.57</v>
      </c>
      <c r="I42" s="20">
        <f t="shared" si="7"/>
        <v>51.54</v>
      </c>
      <c r="J42" s="20">
        <f t="shared" si="7"/>
        <v>60.09</v>
      </c>
      <c r="K42" s="20">
        <f t="shared" si="7"/>
        <v>69.239999999999995</v>
      </c>
      <c r="L42" s="20">
        <f t="shared" si="7"/>
        <v>79.05</v>
      </c>
      <c r="M42" s="20">
        <f t="shared" si="7"/>
        <v>89.58</v>
      </c>
      <c r="N42" s="20">
        <f t="shared" si="7"/>
        <v>100.86</v>
      </c>
      <c r="O42" s="20">
        <f t="shared" si="7"/>
        <v>112.96</v>
      </c>
      <c r="P42" s="20">
        <f t="shared" si="7"/>
        <v>125.93</v>
      </c>
      <c r="Q42" s="20">
        <f t="shared" si="6"/>
        <v>139.83000000000001</v>
      </c>
      <c r="R42" s="20">
        <f t="shared" si="5"/>
        <v>0</v>
      </c>
      <c r="S42" s="20">
        <f t="shared" si="5"/>
        <v>0</v>
      </c>
      <c r="T42" s="20">
        <f t="shared" si="5"/>
        <v>0</v>
      </c>
      <c r="U42" s="20">
        <f t="shared" si="5"/>
        <v>0</v>
      </c>
      <c r="V42" s="20">
        <f t="shared" si="5"/>
        <v>0</v>
      </c>
      <c r="W42" s="20">
        <f t="shared" si="5"/>
        <v>0</v>
      </c>
      <c r="X42" s="20">
        <f t="shared" si="5"/>
        <v>0</v>
      </c>
      <c r="Y42" s="20">
        <f t="shared" si="5"/>
        <v>0</v>
      </c>
      <c r="Z42" s="20">
        <f t="shared" si="5"/>
        <v>0</v>
      </c>
      <c r="AA42" s="20">
        <f t="shared" si="5"/>
        <v>0</v>
      </c>
      <c r="AB42" s="20">
        <f t="shared" si="5"/>
        <v>0</v>
      </c>
      <c r="AC42" s="20">
        <f t="shared" si="5"/>
        <v>0</v>
      </c>
      <c r="AD42" s="20">
        <f t="shared" si="5"/>
        <v>0</v>
      </c>
      <c r="AE42" s="20">
        <f t="shared" si="5"/>
        <v>0</v>
      </c>
      <c r="AL42" t="s">
        <v>46</v>
      </c>
      <c r="AM42" t="s">
        <v>53</v>
      </c>
      <c r="AN42">
        <v>501</v>
      </c>
      <c r="AO42">
        <v>10</v>
      </c>
      <c r="AP42" t="s">
        <v>47</v>
      </c>
      <c r="AR42">
        <v>58</v>
      </c>
      <c r="AS42">
        <v>1</v>
      </c>
      <c r="AT42">
        <v>9.49</v>
      </c>
      <c r="AU42" t="s">
        <v>48</v>
      </c>
    </row>
    <row r="43" spans="1:47">
      <c r="A43" s="21">
        <v>55</v>
      </c>
      <c r="B43" s="22">
        <f t="shared" si="7"/>
        <v>7.43</v>
      </c>
      <c r="C43" s="22">
        <f t="shared" si="7"/>
        <v>14.82</v>
      </c>
      <c r="D43" s="22">
        <f t="shared" si="7"/>
        <v>22.71</v>
      </c>
      <c r="E43" s="22">
        <f t="shared" si="7"/>
        <v>26.34</v>
      </c>
      <c r="F43" s="22">
        <f t="shared" si="7"/>
        <v>33.97</v>
      </c>
      <c r="G43" s="22">
        <f t="shared" si="7"/>
        <v>42.13</v>
      </c>
      <c r="H43" s="22">
        <f t="shared" si="7"/>
        <v>47.23</v>
      </c>
      <c r="I43" s="22">
        <f t="shared" si="7"/>
        <v>55.93</v>
      </c>
      <c r="J43" s="22">
        <f t="shared" si="7"/>
        <v>65.260000000000005</v>
      </c>
      <c r="K43" s="22">
        <f t="shared" si="7"/>
        <v>75.27</v>
      </c>
      <c r="L43" s="22">
        <f t="shared" si="7"/>
        <v>86.01</v>
      </c>
      <c r="M43" s="22">
        <f t="shared" si="7"/>
        <v>97.53</v>
      </c>
      <c r="N43" s="22">
        <f t="shared" si="7"/>
        <v>109.88</v>
      </c>
      <c r="O43" s="22">
        <f t="shared" si="7"/>
        <v>123.14</v>
      </c>
      <c r="P43" s="22">
        <f t="shared" si="7"/>
        <v>137.34</v>
      </c>
      <c r="Q43" s="22">
        <f t="shared" si="6"/>
        <v>0</v>
      </c>
      <c r="R43" s="22">
        <f t="shared" si="5"/>
        <v>0</v>
      </c>
      <c r="S43" s="22">
        <f t="shared" si="5"/>
        <v>0</v>
      </c>
      <c r="T43" s="22">
        <f t="shared" si="5"/>
        <v>0</v>
      </c>
      <c r="U43" s="22">
        <f t="shared" si="5"/>
        <v>0</v>
      </c>
      <c r="V43" s="22">
        <f t="shared" si="5"/>
        <v>0</v>
      </c>
      <c r="W43" s="22">
        <f t="shared" si="5"/>
        <v>0</v>
      </c>
      <c r="X43" s="22">
        <f t="shared" si="5"/>
        <v>0</v>
      </c>
      <c r="Y43" s="22">
        <f t="shared" si="5"/>
        <v>0</v>
      </c>
      <c r="Z43" s="22">
        <f t="shared" si="5"/>
        <v>0</v>
      </c>
      <c r="AA43" s="22">
        <f t="shared" si="5"/>
        <v>0</v>
      </c>
      <c r="AB43" s="22">
        <f t="shared" si="5"/>
        <v>0</v>
      </c>
      <c r="AC43" s="22">
        <f t="shared" si="5"/>
        <v>0</v>
      </c>
      <c r="AD43" s="22">
        <f t="shared" si="5"/>
        <v>0</v>
      </c>
      <c r="AE43" s="22">
        <f t="shared" si="5"/>
        <v>0</v>
      </c>
      <c r="AL43" t="s">
        <v>46</v>
      </c>
      <c r="AM43" t="s">
        <v>53</v>
      </c>
      <c r="AN43">
        <v>501</v>
      </c>
      <c r="AO43">
        <v>10</v>
      </c>
      <c r="AP43" t="s">
        <v>47</v>
      </c>
      <c r="AR43">
        <v>59</v>
      </c>
      <c r="AS43">
        <v>1</v>
      </c>
      <c r="AT43">
        <v>10.36</v>
      </c>
      <c r="AU43" t="s">
        <v>48</v>
      </c>
    </row>
    <row r="44" spans="1:47">
      <c r="A44" s="17">
        <v>56</v>
      </c>
      <c r="B44" s="18">
        <f t="shared" si="7"/>
        <v>8.0399999999999991</v>
      </c>
      <c r="C44" s="18">
        <f t="shared" si="7"/>
        <v>16.04</v>
      </c>
      <c r="D44" s="18">
        <f t="shared" si="7"/>
        <v>24.59</v>
      </c>
      <c r="E44" s="18">
        <f t="shared" si="7"/>
        <v>28.56</v>
      </c>
      <c r="F44" s="18">
        <f t="shared" si="7"/>
        <v>36.86</v>
      </c>
      <c r="G44" s="18">
        <f t="shared" si="7"/>
        <v>45.75</v>
      </c>
      <c r="H44" s="18">
        <f t="shared" si="7"/>
        <v>51.35</v>
      </c>
      <c r="I44" s="18">
        <f t="shared" si="7"/>
        <v>60.86</v>
      </c>
      <c r="J44" s="18">
        <f t="shared" si="7"/>
        <v>71.069999999999993</v>
      </c>
      <c r="K44" s="18">
        <f t="shared" si="7"/>
        <v>82.03</v>
      </c>
      <c r="L44" s="18">
        <f t="shared" si="7"/>
        <v>93.79</v>
      </c>
      <c r="M44" s="18">
        <f t="shared" si="7"/>
        <v>106.42</v>
      </c>
      <c r="N44" s="18">
        <f t="shared" si="7"/>
        <v>119.96</v>
      </c>
      <c r="O44" s="18">
        <f t="shared" si="7"/>
        <v>134.49</v>
      </c>
      <c r="P44" s="18">
        <f t="shared" si="7"/>
        <v>0</v>
      </c>
      <c r="Q44" s="18">
        <f t="shared" si="6"/>
        <v>0</v>
      </c>
      <c r="R44" s="18">
        <f t="shared" si="5"/>
        <v>0</v>
      </c>
      <c r="S44" s="18">
        <f t="shared" si="5"/>
        <v>0</v>
      </c>
      <c r="T44" s="18">
        <f t="shared" si="5"/>
        <v>0</v>
      </c>
      <c r="U44" s="18">
        <f t="shared" si="5"/>
        <v>0</v>
      </c>
      <c r="V44" s="18">
        <f t="shared" si="5"/>
        <v>0</v>
      </c>
      <c r="W44" s="18">
        <f t="shared" si="5"/>
        <v>0</v>
      </c>
      <c r="X44" s="18">
        <f t="shared" si="5"/>
        <v>0</v>
      </c>
      <c r="Y44" s="18">
        <f t="shared" si="5"/>
        <v>0</v>
      </c>
      <c r="Z44" s="18">
        <f t="shared" si="5"/>
        <v>0</v>
      </c>
      <c r="AA44" s="18">
        <f t="shared" si="5"/>
        <v>0</v>
      </c>
      <c r="AB44" s="18">
        <f t="shared" si="5"/>
        <v>0</v>
      </c>
      <c r="AC44" s="18">
        <f t="shared" si="5"/>
        <v>0</v>
      </c>
      <c r="AD44" s="18">
        <f t="shared" si="5"/>
        <v>0</v>
      </c>
      <c r="AE44" s="18">
        <f t="shared" si="5"/>
        <v>0</v>
      </c>
      <c r="AL44" t="s">
        <v>46</v>
      </c>
      <c r="AM44" t="s">
        <v>53</v>
      </c>
      <c r="AN44">
        <v>501</v>
      </c>
      <c r="AO44">
        <v>10</v>
      </c>
      <c r="AP44" t="s">
        <v>47</v>
      </c>
      <c r="AR44">
        <v>60</v>
      </c>
      <c r="AS44">
        <v>1</v>
      </c>
      <c r="AT44">
        <v>11.35</v>
      </c>
      <c r="AU44" t="s">
        <v>48</v>
      </c>
    </row>
    <row r="45" spans="1:47">
      <c r="A45" s="19">
        <v>57</v>
      </c>
      <c r="B45" s="20">
        <f t="shared" si="7"/>
        <v>8.7200000000000006</v>
      </c>
      <c r="C45" s="20">
        <f t="shared" si="7"/>
        <v>17.41</v>
      </c>
      <c r="D45" s="20">
        <f t="shared" si="7"/>
        <v>26.72</v>
      </c>
      <c r="E45" s="20">
        <f t="shared" si="7"/>
        <v>31.05</v>
      </c>
      <c r="F45" s="20">
        <f t="shared" si="7"/>
        <v>40.11</v>
      </c>
      <c r="G45" s="20">
        <f t="shared" si="7"/>
        <v>49.84</v>
      </c>
      <c r="H45" s="20">
        <f t="shared" si="7"/>
        <v>55.98</v>
      </c>
      <c r="I45" s="20">
        <f t="shared" si="7"/>
        <v>66.400000000000006</v>
      </c>
      <c r="J45" s="20">
        <f t="shared" si="7"/>
        <v>77.59</v>
      </c>
      <c r="K45" s="20">
        <f t="shared" si="7"/>
        <v>89.61</v>
      </c>
      <c r="L45" s="20">
        <f t="shared" si="7"/>
        <v>102.52</v>
      </c>
      <c r="M45" s="20">
        <f t="shared" si="7"/>
        <v>116.37</v>
      </c>
      <c r="N45" s="20">
        <f t="shared" si="7"/>
        <v>131.22999999999999</v>
      </c>
      <c r="O45" s="20">
        <f t="shared" si="7"/>
        <v>0</v>
      </c>
      <c r="P45" s="20">
        <f t="shared" si="7"/>
        <v>0</v>
      </c>
      <c r="Q45" s="20">
        <f t="shared" si="6"/>
        <v>0</v>
      </c>
      <c r="R45" s="20">
        <f t="shared" si="5"/>
        <v>0</v>
      </c>
      <c r="S45" s="20">
        <f t="shared" si="5"/>
        <v>0</v>
      </c>
      <c r="T45" s="20">
        <f t="shared" si="5"/>
        <v>0</v>
      </c>
      <c r="U45" s="20">
        <f t="shared" si="5"/>
        <v>0</v>
      </c>
      <c r="V45" s="20">
        <f t="shared" si="5"/>
        <v>0</v>
      </c>
      <c r="W45" s="20">
        <f t="shared" si="5"/>
        <v>0</v>
      </c>
      <c r="X45" s="20">
        <f t="shared" si="5"/>
        <v>0</v>
      </c>
      <c r="Y45" s="20">
        <f t="shared" si="5"/>
        <v>0</v>
      </c>
      <c r="Z45" s="20">
        <f t="shared" si="5"/>
        <v>0</v>
      </c>
      <c r="AA45" s="20">
        <f t="shared" si="5"/>
        <v>0</v>
      </c>
      <c r="AB45" s="20">
        <f t="shared" si="5"/>
        <v>0</v>
      </c>
      <c r="AC45" s="20">
        <f t="shared" si="5"/>
        <v>0</v>
      </c>
      <c r="AD45" s="20">
        <f t="shared" si="5"/>
        <v>0</v>
      </c>
      <c r="AE45" s="20">
        <f t="shared" si="5"/>
        <v>0</v>
      </c>
      <c r="AL45" t="s">
        <v>46</v>
      </c>
      <c r="AM45" t="s">
        <v>53</v>
      </c>
      <c r="AN45">
        <v>501</v>
      </c>
      <c r="AO45">
        <v>10</v>
      </c>
      <c r="AP45" t="s">
        <v>47</v>
      </c>
      <c r="AR45">
        <v>61</v>
      </c>
      <c r="AS45">
        <v>1</v>
      </c>
      <c r="AT45">
        <v>12.47</v>
      </c>
      <c r="AU45" t="s">
        <v>48</v>
      </c>
    </row>
    <row r="46" spans="1:47">
      <c r="A46" s="19">
        <v>58</v>
      </c>
      <c r="B46" s="20">
        <f t="shared" si="7"/>
        <v>9.49</v>
      </c>
      <c r="C46" s="20">
        <f t="shared" si="7"/>
        <v>18.96</v>
      </c>
      <c r="D46" s="20">
        <f t="shared" si="7"/>
        <v>29.12</v>
      </c>
      <c r="E46" s="20">
        <f t="shared" si="7"/>
        <v>33.880000000000003</v>
      </c>
      <c r="F46" s="20">
        <f t="shared" si="7"/>
        <v>43.8</v>
      </c>
      <c r="G46" s="20">
        <f t="shared" si="7"/>
        <v>54.46</v>
      </c>
      <c r="H46" s="20">
        <f t="shared" si="7"/>
        <v>61.21</v>
      </c>
      <c r="I46" s="20">
        <f t="shared" si="7"/>
        <v>72.64</v>
      </c>
      <c r="J46" s="20">
        <f t="shared" si="7"/>
        <v>84.93</v>
      </c>
      <c r="K46" s="20">
        <f t="shared" si="7"/>
        <v>98.13</v>
      </c>
      <c r="L46" s="20">
        <f t="shared" si="7"/>
        <v>112.29</v>
      </c>
      <c r="M46" s="20">
        <f t="shared" si="7"/>
        <v>127.5</v>
      </c>
      <c r="N46" s="20">
        <f t="shared" si="7"/>
        <v>0</v>
      </c>
      <c r="O46" s="20">
        <f t="shared" si="7"/>
        <v>0</v>
      </c>
      <c r="P46" s="20">
        <f t="shared" si="7"/>
        <v>0</v>
      </c>
      <c r="Q46" s="20">
        <f t="shared" si="6"/>
        <v>0</v>
      </c>
      <c r="R46" s="20">
        <f t="shared" si="5"/>
        <v>0</v>
      </c>
      <c r="S46" s="20">
        <f t="shared" si="5"/>
        <v>0</v>
      </c>
      <c r="T46" s="20">
        <f t="shared" si="5"/>
        <v>0</v>
      </c>
      <c r="U46" s="20">
        <f t="shared" si="5"/>
        <v>0</v>
      </c>
      <c r="V46" s="20">
        <f t="shared" si="5"/>
        <v>0</v>
      </c>
      <c r="W46" s="20">
        <f t="shared" si="5"/>
        <v>0</v>
      </c>
      <c r="X46" s="20">
        <f t="shared" si="5"/>
        <v>0</v>
      </c>
      <c r="Y46" s="20">
        <f t="shared" si="5"/>
        <v>0</v>
      </c>
      <c r="Z46" s="20">
        <f t="shared" si="5"/>
        <v>0</v>
      </c>
      <c r="AA46" s="20">
        <f t="shared" si="5"/>
        <v>0</v>
      </c>
      <c r="AB46" s="20">
        <f t="shared" si="5"/>
        <v>0</v>
      </c>
      <c r="AC46" s="20">
        <f t="shared" si="5"/>
        <v>0</v>
      </c>
      <c r="AD46" s="20">
        <f t="shared" si="5"/>
        <v>0</v>
      </c>
      <c r="AE46" s="20">
        <f t="shared" si="5"/>
        <v>0</v>
      </c>
      <c r="AL46" t="s">
        <v>46</v>
      </c>
      <c r="AM46" t="s">
        <v>53</v>
      </c>
      <c r="AN46">
        <v>501</v>
      </c>
      <c r="AO46">
        <v>10</v>
      </c>
      <c r="AP46" t="s">
        <v>47</v>
      </c>
      <c r="AR46">
        <v>62</v>
      </c>
      <c r="AS46">
        <v>1</v>
      </c>
      <c r="AT46">
        <v>13.73</v>
      </c>
      <c r="AU46" t="s">
        <v>48</v>
      </c>
    </row>
    <row r="47" spans="1:47">
      <c r="A47" s="19">
        <v>59</v>
      </c>
      <c r="B47" s="20">
        <f t="shared" si="7"/>
        <v>10.36</v>
      </c>
      <c r="C47" s="20">
        <f t="shared" si="7"/>
        <v>20.71</v>
      </c>
      <c r="D47" s="20">
        <f t="shared" si="7"/>
        <v>31.84</v>
      </c>
      <c r="E47" s="20">
        <f t="shared" si="7"/>
        <v>37.07</v>
      </c>
      <c r="F47" s="20">
        <f t="shared" si="7"/>
        <v>47.95</v>
      </c>
      <c r="G47" s="20">
        <f t="shared" si="7"/>
        <v>59.66</v>
      </c>
      <c r="H47" s="20">
        <f t="shared" si="7"/>
        <v>67.09</v>
      </c>
      <c r="I47" s="20">
        <f t="shared" si="7"/>
        <v>79.66</v>
      </c>
      <c r="J47" s="20">
        <f t="shared" si="7"/>
        <v>93.16</v>
      </c>
      <c r="K47" s="20">
        <f t="shared" si="7"/>
        <v>107.66</v>
      </c>
      <c r="L47" s="20">
        <f t="shared" si="7"/>
        <v>123.23</v>
      </c>
      <c r="M47" s="20">
        <f t="shared" si="7"/>
        <v>0</v>
      </c>
      <c r="N47" s="20">
        <f t="shared" si="7"/>
        <v>0</v>
      </c>
      <c r="O47" s="20">
        <f t="shared" si="7"/>
        <v>0</v>
      </c>
      <c r="P47" s="20">
        <f t="shared" si="7"/>
        <v>0</v>
      </c>
      <c r="Q47" s="20">
        <f t="shared" si="6"/>
        <v>0</v>
      </c>
      <c r="R47" s="20">
        <f t="shared" si="5"/>
        <v>0</v>
      </c>
      <c r="S47" s="20">
        <f t="shared" si="5"/>
        <v>0</v>
      </c>
      <c r="T47" s="20">
        <f t="shared" si="5"/>
        <v>0</v>
      </c>
      <c r="U47" s="20">
        <f t="shared" si="5"/>
        <v>0</v>
      </c>
      <c r="V47" s="20">
        <f t="shared" si="5"/>
        <v>0</v>
      </c>
      <c r="W47" s="20">
        <f t="shared" si="5"/>
        <v>0</v>
      </c>
      <c r="X47" s="20">
        <f t="shared" si="5"/>
        <v>0</v>
      </c>
      <c r="Y47" s="20">
        <f t="shared" si="5"/>
        <v>0</v>
      </c>
      <c r="Z47" s="20">
        <f t="shared" si="5"/>
        <v>0</v>
      </c>
      <c r="AA47" s="20">
        <f t="shared" si="5"/>
        <v>0</v>
      </c>
      <c r="AB47" s="20">
        <f t="shared" si="5"/>
        <v>0</v>
      </c>
      <c r="AC47" s="20">
        <f t="shared" si="5"/>
        <v>0</v>
      </c>
      <c r="AD47" s="20">
        <f t="shared" si="5"/>
        <v>0</v>
      </c>
      <c r="AE47" s="20">
        <f t="shared" si="5"/>
        <v>0</v>
      </c>
      <c r="AL47" t="s">
        <v>46</v>
      </c>
      <c r="AM47" t="s">
        <v>53</v>
      </c>
      <c r="AN47">
        <v>501</v>
      </c>
      <c r="AO47">
        <v>10</v>
      </c>
      <c r="AP47" t="s">
        <v>47</v>
      </c>
      <c r="AR47">
        <v>63</v>
      </c>
      <c r="AS47">
        <v>1</v>
      </c>
      <c r="AT47">
        <v>15.16</v>
      </c>
      <c r="AU47" t="s">
        <v>48</v>
      </c>
    </row>
    <row r="48" spans="1:47">
      <c r="A48" s="21">
        <v>60</v>
      </c>
      <c r="B48" s="22">
        <f t="shared" si="7"/>
        <v>11.35</v>
      </c>
      <c r="C48" s="22">
        <f t="shared" si="7"/>
        <v>22.71</v>
      </c>
      <c r="D48" s="22">
        <f t="shared" si="7"/>
        <v>34.92</v>
      </c>
      <c r="E48" s="22">
        <f t="shared" si="7"/>
        <v>40.68</v>
      </c>
      <c r="F48" s="22">
        <f t="shared" si="7"/>
        <v>52.65</v>
      </c>
      <c r="G48" s="22">
        <f t="shared" si="7"/>
        <v>65.52</v>
      </c>
      <c r="H48" s="22">
        <f t="shared" si="7"/>
        <v>73.7</v>
      </c>
      <c r="I48" s="22">
        <f t="shared" si="7"/>
        <v>87.53</v>
      </c>
      <c r="J48" s="22">
        <f t="shared" si="7"/>
        <v>102.39</v>
      </c>
      <c r="K48" s="22">
        <f t="shared" si="7"/>
        <v>118.34</v>
      </c>
      <c r="L48" s="22">
        <f t="shared" si="7"/>
        <v>0</v>
      </c>
      <c r="M48" s="22">
        <f t="shared" si="7"/>
        <v>0</v>
      </c>
      <c r="N48" s="22">
        <f t="shared" si="7"/>
        <v>0</v>
      </c>
      <c r="O48" s="22">
        <f t="shared" si="7"/>
        <v>0</v>
      </c>
      <c r="P48" s="22">
        <f t="shared" si="7"/>
        <v>0</v>
      </c>
      <c r="Q48" s="22">
        <f t="shared" si="6"/>
        <v>0</v>
      </c>
      <c r="R48" s="22">
        <f t="shared" si="5"/>
        <v>0</v>
      </c>
      <c r="S48" s="22">
        <f t="shared" si="5"/>
        <v>0</v>
      </c>
      <c r="T48" s="22">
        <f t="shared" si="5"/>
        <v>0</v>
      </c>
      <c r="U48" s="22">
        <f t="shared" si="5"/>
        <v>0</v>
      </c>
      <c r="V48" s="22">
        <f t="shared" si="5"/>
        <v>0</v>
      </c>
      <c r="W48" s="22">
        <f t="shared" si="5"/>
        <v>0</v>
      </c>
      <c r="X48" s="22">
        <f t="shared" si="5"/>
        <v>0</v>
      </c>
      <c r="Y48" s="22">
        <f t="shared" si="5"/>
        <v>0</v>
      </c>
      <c r="Z48" s="22">
        <f t="shared" si="5"/>
        <v>0</v>
      </c>
      <c r="AA48" s="22">
        <f t="shared" si="5"/>
        <v>0</v>
      </c>
      <c r="AB48" s="22">
        <f t="shared" si="5"/>
        <v>0</v>
      </c>
      <c r="AC48" s="22">
        <f t="shared" si="5"/>
        <v>0</v>
      </c>
      <c r="AD48" s="22">
        <f t="shared" si="5"/>
        <v>0</v>
      </c>
      <c r="AE48" s="22">
        <f t="shared" si="5"/>
        <v>0</v>
      </c>
      <c r="AL48" t="s">
        <v>46</v>
      </c>
      <c r="AM48" t="s">
        <v>53</v>
      </c>
      <c r="AN48">
        <v>501</v>
      </c>
      <c r="AO48">
        <v>10</v>
      </c>
      <c r="AP48" t="s">
        <v>47</v>
      </c>
      <c r="AR48">
        <v>64</v>
      </c>
      <c r="AS48">
        <v>1</v>
      </c>
      <c r="AT48">
        <v>16.77</v>
      </c>
      <c r="AU48" t="s">
        <v>48</v>
      </c>
    </row>
    <row r="49" spans="1:47">
      <c r="A49" s="17">
        <v>61</v>
      </c>
      <c r="B49" s="18">
        <f t="shared" si="7"/>
        <v>12.47</v>
      </c>
      <c r="C49" s="18">
        <f t="shared" si="7"/>
        <v>24.96</v>
      </c>
      <c r="D49" s="18">
        <f t="shared" si="7"/>
        <v>38.4</v>
      </c>
      <c r="E49" s="18">
        <f t="shared" si="7"/>
        <v>44.74</v>
      </c>
      <c r="F49" s="18">
        <f t="shared" si="7"/>
        <v>57.93</v>
      </c>
      <c r="G49" s="18">
        <f t="shared" si="7"/>
        <v>72.11</v>
      </c>
      <c r="H49" s="18">
        <f t="shared" si="7"/>
        <v>81.13</v>
      </c>
      <c r="I49" s="18">
        <f t="shared" si="7"/>
        <v>96.35</v>
      </c>
      <c r="J49" s="18">
        <f t="shared" si="7"/>
        <v>112.71</v>
      </c>
      <c r="K49" s="18">
        <f t="shared" si="7"/>
        <v>0</v>
      </c>
      <c r="L49" s="18">
        <f t="shared" si="7"/>
        <v>0</v>
      </c>
      <c r="M49" s="18">
        <f t="shared" si="7"/>
        <v>0</v>
      </c>
      <c r="N49" s="18">
        <f t="shared" si="7"/>
        <v>0</v>
      </c>
      <c r="O49" s="18">
        <f t="shared" si="7"/>
        <v>0</v>
      </c>
      <c r="P49" s="18">
        <f t="shared" si="7"/>
        <v>0</v>
      </c>
      <c r="Q49" s="18">
        <f t="shared" si="6"/>
        <v>0</v>
      </c>
      <c r="R49" s="18">
        <f t="shared" si="5"/>
        <v>0</v>
      </c>
      <c r="S49" s="18">
        <f t="shared" si="5"/>
        <v>0</v>
      </c>
      <c r="T49" s="18">
        <f t="shared" si="5"/>
        <v>0</v>
      </c>
      <c r="U49" s="18">
        <f t="shared" si="5"/>
        <v>0</v>
      </c>
      <c r="V49" s="18">
        <f t="shared" si="5"/>
        <v>0</v>
      </c>
      <c r="W49" s="18">
        <f t="shared" si="5"/>
        <v>0</v>
      </c>
      <c r="X49" s="18">
        <f t="shared" si="5"/>
        <v>0</v>
      </c>
      <c r="Y49" s="18">
        <f t="shared" si="5"/>
        <v>0</v>
      </c>
      <c r="Z49" s="18">
        <f t="shared" si="5"/>
        <v>0</v>
      </c>
      <c r="AA49" s="18">
        <f t="shared" si="5"/>
        <v>0</v>
      </c>
      <c r="AB49" s="18">
        <f t="shared" si="5"/>
        <v>0</v>
      </c>
      <c r="AC49" s="18">
        <f t="shared" si="5"/>
        <v>0</v>
      </c>
      <c r="AD49" s="18">
        <f t="shared" si="5"/>
        <v>0</v>
      </c>
      <c r="AE49" s="18">
        <f t="shared" si="5"/>
        <v>0</v>
      </c>
      <c r="AL49" t="s">
        <v>46</v>
      </c>
      <c r="AM49" t="s">
        <v>53</v>
      </c>
      <c r="AN49">
        <v>501</v>
      </c>
      <c r="AO49">
        <v>10</v>
      </c>
      <c r="AP49" t="s">
        <v>47</v>
      </c>
      <c r="AR49">
        <v>65</v>
      </c>
      <c r="AS49">
        <v>1</v>
      </c>
      <c r="AT49">
        <v>18.59</v>
      </c>
      <c r="AU49" t="s">
        <v>48</v>
      </c>
    </row>
    <row r="50" spans="1:47">
      <c r="A50" s="19">
        <v>62</v>
      </c>
      <c r="B50" s="20">
        <f t="shared" si="7"/>
        <v>13.73</v>
      </c>
      <c r="C50" s="20">
        <f t="shared" si="7"/>
        <v>27.5</v>
      </c>
      <c r="D50" s="20">
        <f t="shared" si="7"/>
        <v>42.32</v>
      </c>
      <c r="E50" s="20">
        <f t="shared" si="7"/>
        <v>49.32</v>
      </c>
      <c r="F50" s="20">
        <f t="shared" si="7"/>
        <v>63.86</v>
      </c>
      <c r="G50" s="20">
        <f t="shared" si="7"/>
        <v>79.510000000000005</v>
      </c>
      <c r="H50" s="20">
        <f t="shared" si="7"/>
        <v>89.45</v>
      </c>
      <c r="I50" s="20">
        <f t="shared" si="7"/>
        <v>106.23</v>
      </c>
      <c r="J50" s="20">
        <f t="shared" si="7"/>
        <v>0</v>
      </c>
      <c r="K50" s="20">
        <f t="shared" si="7"/>
        <v>0</v>
      </c>
      <c r="L50" s="20">
        <f t="shared" si="7"/>
        <v>0</v>
      </c>
      <c r="M50" s="20">
        <f t="shared" si="7"/>
        <v>0</v>
      </c>
      <c r="N50" s="20">
        <f t="shared" si="7"/>
        <v>0</v>
      </c>
      <c r="O50" s="20">
        <f t="shared" si="7"/>
        <v>0</v>
      </c>
      <c r="P50" s="20">
        <f t="shared" si="7"/>
        <v>0</v>
      </c>
      <c r="Q50" s="20">
        <f t="shared" si="6"/>
        <v>0</v>
      </c>
      <c r="R50" s="20">
        <f t="shared" si="5"/>
        <v>0</v>
      </c>
      <c r="S50" s="20">
        <f t="shared" si="5"/>
        <v>0</v>
      </c>
      <c r="T50" s="20">
        <f t="shared" si="5"/>
        <v>0</v>
      </c>
      <c r="U50" s="20">
        <f t="shared" si="5"/>
        <v>0</v>
      </c>
      <c r="V50" s="20">
        <f t="shared" si="5"/>
        <v>0</v>
      </c>
      <c r="W50" s="20">
        <f t="shared" si="5"/>
        <v>0</v>
      </c>
      <c r="X50" s="20">
        <f t="shared" si="5"/>
        <v>0</v>
      </c>
      <c r="Y50" s="20">
        <f t="shared" si="5"/>
        <v>0</v>
      </c>
      <c r="Z50" s="20">
        <f t="shared" si="5"/>
        <v>0</v>
      </c>
      <c r="AA50" s="20">
        <f t="shared" si="5"/>
        <v>0</v>
      </c>
      <c r="AB50" s="20">
        <f t="shared" si="5"/>
        <v>0</v>
      </c>
      <c r="AC50" s="20">
        <f t="shared" si="5"/>
        <v>0</v>
      </c>
      <c r="AD50" s="20">
        <f t="shared" si="5"/>
        <v>0</v>
      </c>
      <c r="AE50" s="20">
        <f t="shared" si="5"/>
        <v>0</v>
      </c>
      <c r="AL50" t="s">
        <v>46</v>
      </c>
      <c r="AM50" t="s">
        <v>53</v>
      </c>
      <c r="AN50">
        <v>501</v>
      </c>
      <c r="AO50">
        <v>10</v>
      </c>
      <c r="AP50" t="s">
        <v>47</v>
      </c>
      <c r="AR50">
        <v>18</v>
      </c>
      <c r="AS50">
        <v>2</v>
      </c>
      <c r="AT50">
        <v>2.37</v>
      </c>
      <c r="AU50" t="s">
        <v>48</v>
      </c>
    </row>
    <row r="51" spans="1:47">
      <c r="A51" s="19">
        <v>63</v>
      </c>
      <c r="B51" s="20">
        <f t="shared" si="7"/>
        <v>15.16</v>
      </c>
      <c r="C51" s="20">
        <f t="shared" si="7"/>
        <v>30.36</v>
      </c>
      <c r="D51" s="20">
        <f t="shared" si="7"/>
        <v>46.74</v>
      </c>
      <c r="E51" s="20">
        <f t="shared" si="7"/>
        <v>54.47</v>
      </c>
      <c r="F51" s="20">
        <f t="shared" si="7"/>
        <v>70.53</v>
      </c>
      <c r="G51" s="20">
        <f t="shared" si="7"/>
        <v>87.8</v>
      </c>
      <c r="H51" s="20">
        <f t="shared" si="7"/>
        <v>98.77</v>
      </c>
      <c r="I51" s="20">
        <f t="shared" si="7"/>
        <v>0</v>
      </c>
      <c r="J51" s="20">
        <f t="shared" si="7"/>
        <v>0</v>
      </c>
      <c r="K51" s="20">
        <f t="shared" si="7"/>
        <v>0</v>
      </c>
      <c r="L51" s="20">
        <f t="shared" si="7"/>
        <v>0</v>
      </c>
      <c r="M51" s="20">
        <f t="shared" si="7"/>
        <v>0</v>
      </c>
      <c r="N51" s="20">
        <f t="shared" si="7"/>
        <v>0</v>
      </c>
      <c r="O51" s="20">
        <f t="shared" si="7"/>
        <v>0</v>
      </c>
      <c r="P51" s="20">
        <f t="shared" si="7"/>
        <v>0</v>
      </c>
      <c r="Q51" s="20">
        <f t="shared" si="6"/>
        <v>0</v>
      </c>
      <c r="R51" s="20">
        <f t="shared" si="5"/>
        <v>0</v>
      </c>
      <c r="S51" s="20">
        <f t="shared" si="5"/>
        <v>0</v>
      </c>
      <c r="T51" s="20">
        <f t="shared" si="5"/>
        <v>0</v>
      </c>
      <c r="U51" s="20">
        <f t="shared" si="5"/>
        <v>0</v>
      </c>
      <c r="V51" s="20">
        <f t="shared" si="5"/>
        <v>0</v>
      </c>
      <c r="W51" s="20">
        <f t="shared" si="5"/>
        <v>0</v>
      </c>
      <c r="X51" s="20">
        <f t="shared" si="5"/>
        <v>0</v>
      </c>
      <c r="Y51" s="20">
        <f t="shared" si="5"/>
        <v>0</v>
      </c>
      <c r="Z51" s="20">
        <f t="shared" si="5"/>
        <v>0</v>
      </c>
      <c r="AA51" s="20">
        <f t="shared" si="5"/>
        <v>0</v>
      </c>
      <c r="AB51" s="20">
        <f t="shared" si="5"/>
        <v>0</v>
      </c>
      <c r="AC51" s="20">
        <f t="shared" si="5"/>
        <v>0</v>
      </c>
      <c r="AD51" s="20">
        <f t="shared" si="5"/>
        <v>0</v>
      </c>
      <c r="AE51" s="20">
        <f t="shared" si="5"/>
        <v>0</v>
      </c>
      <c r="AL51" t="s">
        <v>46</v>
      </c>
      <c r="AM51" t="s">
        <v>53</v>
      </c>
      <c r="AN51">
        <v>501</v>
      </c>
      <c r="AO51">
        <v>10</v>
      </c>
      <c r="AP51" t="s">
        <v>47</v>
      </c>
      <c r="AR51">
        <v>19</v>
      </c>
      <c r="AS51">
        <v>2</v>
      </c>
      <c r="AT51">
        <v>2.5299999999999998</v>
      </c>
      <c r="AU51" t="s">
        <v>48</v>
      </c>
    </row>
    <row r="52" spans="1:47">
      <c r="A52" s="19">
        <v>64</v>
      </c>
      <c r="B52" s="20">
        <f t="shared" si="7"/>
        <v>16.77</v>
      </c>
      <c r="C52" s="20">
        <f t="shared" si="7"/>
        <v>33.590000000000003</v>
      </c>
      <c r="D52" s="20">
        <f t="shared" si="7"/>
        <v>51.7</v>
      </c>
      <c r="E52" s="20">
        <f t="shared" si="7"/>
        <v>60.25</v>
      </c>
      <c r="F52" s="20">
        <f t="shared" si="7"/>
        <v>78.010000000000005</v>
      </c>
      <c r="G52" s="20">
        <f t="shared" si="7"/>
        <v>97.1</v>
      </c>
      <c r="H52" s="20">
        <f t="shared" si="7"/>
        <v>0</v>
      </c>
      <c r="I52" s="20">
        <f t="shared" si="7"/>
        <v>0</v>
      </c>
      <c r="J52" s="20">
        <f t="shared" si="7"/>
        <v>0</v>
      </c>
      <c r="K52" s="20">
        <f t="shared" si="7"/>
        <v>0</v>
      </c>
      <c r="L52" s="20">
        <f t="shared" si="7"/>
        <v>0</v>
      </c>
      <c r="M52" s="20">
        <f t="shared" si="7"/>
        <v>0</v>
      </c>
      <c r="N52" s="20">
        <f t="shared" si="7"/>
        <v>0</v>
      </c>
      <c r="O52" s="20">
        <f t="shared" si="7"/>
        <v>0</v>
      </c>
      <c r="P52" s="20">
        <f t="shared" si="7"/>
        <v>0</v>
      </c>
      <c r="Q52" s="20">
        <f t="shared" si="6"/>
        <v>0</v>
      </c>
      <c r="R52" s="20">
        <f t="shared" si="5"/>
        <v>0</v>
      </c>
      <c r="S52" s="20">
        <f t="shared" si="5"/>
        <v>0</v>
      </c>
      <c r="T52" s="20">
        <f t="shared" si="5"/>
        <v>0</v>
      </c>
      <c r="U52" s="20">
        <f t="shared" si="5"/>
        <v>0</v>
      </c>
      <c r="V52" s="20">
        <f t="shared" si="5"/>
        <v>0</v>
      </c>
      <c r="W52" s="20">
        <f t="shared" si="5"/>
        <v>0</v>
      </c>
      <c r="X52" s="20">
        <f t="shared" si="5"/>
        <v>0</v>
      </c>
      <c r="Y52" s="20">
        <f t="shared" si="5"/>
        <v>0</v>
      </c>
      <c r="Z52" s="20">
        <f t="shared" si="5"/>
        <v>0</v>
      </c>
      <c r="AA52" s="20">
        <f t="shared" si="5"/>
        <v>0</v>
      </c>
      <c r="AB52" s="20">
        <f t="shared" si="5"/>
        <v>0</v>
      </c>
      <c r="AC52" s="20">
        <f t="shared" si="5"/>
        <v>0</v>
      </c>
      <c r="AD52" s="20">
        <f t="shared" si="5"/>
        <v>0</v>
      </c>
      <c r="AE52" s="20">
        <f t="shared" si="5"/>
        <v>0</v>
      </c>
      <c r="AL52" t="s">
        <v>46</v>
      </c>
      <c r="AM52" t="s">
        <v>53</v>
      </c>
      <c r="AN52">
        <v>501</v>
      </c>
      <c r="AO52">
        <v>10</v>
      </c>
      <c r="AP52" t="s">
        <v>47</v>
      </c>
      <c r="AR52">
        <v>20</v>
      </c>
      <c r="AS52">
        <v>2</v>
      </c>
      <c r="AT52">
        <v>2.66</v>
      </c>
      <c r="AU52" t="s">
        <v>48</v>
      </c>
    </row>
    <row r="53" spans="1:47">
      <c r="A53" s="21">
        <v>65</v>
      </c>
      <c r="B53" s="22">
        <f t="shared" si="7"/>
        <v>18.59</v>
      </c>
      <c r="C53" s="22">
        <f t="shared" si="7"/>
        <v>37.22</v>
      </c>
      <c r="D53" s="22">
        <f t="shared" si="7"/>
        <v>57.29</v>
      </c>
      <c r="E53" s="22">
        <f t="shared" si="7"/>
        <v>66.75</v>
      </c>
      <c r="F53" s="22">
        <f t="shared" si="7"/>
        <v>86.41</v>
      </c>
      <c r="G53" s="22">
        <f t="shared" si="7"/>
        <v>0</v>
      </c>
      <c r="H53" s="22">
        <f t="shared" si="7"/>
        <v>0</v>
      </c>
      <c r="I53" s="22">
        <f t="shared" si="7"/>
        <v>0</v>
      </c>
      <c r="J53" s="22">
        <f t="shared" si="7"/>
        <v>0</v>
      </c>
      <c r="K53" s="22">
        <f t="shared" si="7"/>
        <v>0</v>
      </c>
      <c r="L53" s="22">
        <f t="shared" si="7"/>
        <v>0</v>
      </c>
      <c r="M53" s="22">
        <f t="shared" si="7"/>
        <v>0</v>
      </c>
      <c r="N53" s="22">
        <f t="shared" si="7"/>
        <v>0</v>
      </c>
      <c r="O53" s="22">
        <f t="shared" si="7"/>
        <v>0</v>
      </c>
      <c r="P53" s="22">
        <f t="shared" si="7"/>
        <v>0</v>
      </c>
      <c r="Q53" s="22">
        <f t="shared" si="6"/>
        <v>0</v>
      </c>
      <c r="R53" s="22">
        <f t="shared" si="6"/>
        <v>0</v>
      </c>
      <c r="S53" s="22">
        <f t="shared" si="6"/>
        <v>0</v>
      </c>
      <c r="T53" s="22">
        <f t="shared" si="6"/>
        <v>0</v>
      </c>
      <c r="U53" s="22">
        <f t="shared" si="6"/>
        <v>0</v>
      </c>
      <c r="V53" s="22">
        <f t="shared" si="6"/>
        <v>0</v>
      </c>
      <c r="W53" s="22">
        <f t="shared" si="6"/>
        <v>0</v>
      </c>
      <c r="X53" s="22">
        <f t="shared" si="6"/>
        <v>0</v>
      </c>
      <c r="Y53" s="22">
        <f t="shared" si="6"/>
        <v>0</v>
      </c>
      <c r="Z53" s="22">
        <f t="shared" si="6"/>
        <v>0</v>
      </c>
      <c r="AA53" s="22">
        <f t="shared" si="6"/>
        <v>0</v>
      </c>
      <c r="AB53" s="22">
        <f t="shared" si="6"/>
        <v>0</v>
      </c>
      <c r="AC53" s="22">
        <f t="shared" si="6"/>
        <v>0</v>
      </c>
      <c r="AD53" s="22">
        <f t="shared" si="6"/>
        <v>0</v>
      </c>
      <c r="AE53" s="22">
        <f t="shared" si="6"/>
        <v>0</v>
      </c>
      <c r="AL53" t="s">
        <v>46</v>
      </c>
      <c r="AM53" t="s">
        <v>53</v>
      </c>
      <c r="AN53">
        <v>501</v>
      </c>
      <c r="AO53">
        <v>10</v>
      </c>
      <c r="AP53" t="s">
        <v>47</v>
      </c>
      <c r="AR53">
        <v>21</v>
      </c>
      <c r="AS53">
        <v>2</v>
      </c>
      <c r="AT53">
        <v>2.76</v>
      </c>
      <c r="AU53" t="s">
        <v>48</v>
      </c>
    </row>
    <row r="54" spans="1:47">
      <c r="A54" s="17">
        <v>66</v>
      </c>
      <c r="B54" s="18">
        <f t="shared" si="7"/>
        <v>0</v>
      </c>
      <c r="C54" s="18">
        <f t="shared" si="7"/>
        <v>0</v>
      </c>
      <c r="D54" s="18">
        <f t="shared" si="7"/>
        <v>0</v>
      </c>
      <c r="E54" s="18">
        <f t="shared" si="7"/>
        <v>0</v>
      </c>
      <c r="F54" s="18">
        <f t="shared" si="7"/>
        <v>0</v>
      </c>
      <c r="G54" s="18">
        <f t="shared" si="7"/>
        <v>0</v>
      </c>
      <c r="H54" s="18">
        <f t="shared" si="7"/>
        <v>0</v>
      </c>
      <c r="I54" s="18">
        <f t="shared" si="7"/>
        <v>0</v>
      </c>
      <c r="J54" s="18">
        <f t="shared" si="7"/>
        <v>0</v>
      </c>
      <c r="K54" s="18">
        <f t="shared" si="7"/>
        <v>0</v>
      </c>
      <c r="L54" s="18">
        <f t="shared" si="7"/>
        <v>0</v>
      </c>
      <c r="M54" s="18">
        <f t="shared" si="7"/>
        <v>0</v>
      </c>
      <c r="N54" s="18">
        <f t="shared" si="7"/>
        <v>0</v>
      </c>
      <c r="O54" s="18">
        <f t="shared" si="7"/>
        <v>0</v>
      </c>
      <c r="P54" s="18">
        <f t="shared" si="7"/>
        <v>0</v>
      </c>
      <c r="Q54" s="18">
        <f t="shared" si="7"/>
        <v>0</v>
      </c>
      <c r="R54" s="18">
        <f t="shared" ref="R54:AE63" si="8">SUMIFS($AT:$AT,$AP:$AP,"M",$AR:$AR,$A54,$AS:$AS,R$4)</f>
        <v>0</v>
      </c>
      <c r="S54" s="18">
        <f t="shared" si="8"/>
        <v>0</v>
      </c>
      <c r="T54" s="18">
        <f t="shared" si="8"/>
        <v>0</v>
      </c>
      <c r="U54" s="18">
        <f t="shared" si="8"/>
        <v>0</v>
      </c>
      <c r="V54" s="18">
        <f t="shared" si="8"/>
        <v>0</v>
      </c>
      <c r="W54" s="18">
        <f t="shared" si="8"/>
        <v>0</v>
      </c>
      <c r="X54" s="18">
        <f t="shared" si="8"/>
        <v>0</v>
      </c>
      <c r="Y54" s="18">
        <f t="shared" si="8"/>
        <v>0</v>
      </c>
      <c r="Z54" s="18">
        <f t="shared" si="8"/>
        <v>0</v>
      </c>
      <c r="AA54" s="18">
        <f t="shared" si="8"/>
        <v>0</v>
      </c>
      <c r="AB54" s="18">
        <f t="shared" si="8"/>
        <v>0</v>
      </c>
      <c r="AC54" s="18">
        <f t="shared" si="8"/>
        <v>0</v>
      </c>
      <c r="AD54" s="18">
        <f t="shared" si="8"/>
        <v>0</v>
      </c>
      <c r="AE54" s="18">
        <f t="shared" si="8"/>
        <v>0</v>
      </c>
      <c r="AL54" t="s">
        <v>46</v>
      </c>
      <c r="AM54" t="s">
        <v>53</v>
      </c>
      <c r="AN54">
        <v>501</v>
      </c>
      <c r="AO54">
        <v>10</v>
      </c>
      <c r="AP54" t="s">
        <v>47</v>
      </c>
      <c r="AR54">
        <v>22</v>
      </c>
      <c r="AS54">
        <v>2</v>
      </c>
      <c r="AT54">
        <v>2.84</v>
      </c>
      <c r="AU54" t="s">
        <v>48</v>
      </c>
    </row>
    <row r="55" spans="1:47">
      <c r="A55" s="19">
        <v>67</v>
      </c>
      <c r="B55" s="20">
        <f t="shared" ref="B55:Q63" si="9">SUMIFS($AT:$AT,$AP:$AP,"M",$AR:$AR,$A55,$AS:$AS,B$4)</f>
        <v>0</v>
      </c>
      <c r="C55" s="20">
        <f t="shared" si="9"/>
        <v>0</v>
      </c>
      <c r="D55" s="20">
        <f t="shared" si="9"/>
        <v>0</v>
      </c>
      <c r="E55" s="20">
        <f t="shared" si="9"/>
        <v>0</v>
      </c>
      <c r="F55" s="20">
        <f t="shared" si="9"/>
        <v>0</v>
      </c>
      <c r="G55" s="20">
        <f t="shared" si="9"/>
        <v>0</v>
      </c>
      <c r="H55" s="20">
        <f t="shared" si="9"/>
        <v>0</v>
      </c>
      <c r="I55" s="20">
        <f t="shared" si="9"/>
        <v>0</v>
      </c>
      <c r="J55" s="20">
        <f t="shared" si="9"/>
        <v>0</v>
      </c>
      <c r="K55" s="20">
        <f t="shared" si="9"/>
        <v>0</v>
      </c>
      <c r="L55" s="20">
        <f t="shared" si="9"/>
        <v>0</v>
      </c>
      <c r="M55" s="20">
        <f t="shared" si="9"/>
        <v>0</v>
      </c>
      <c r="N55" s="20">
        <f t="shared" si="9"/>
        <v>0</v>
      </c>
      <c r="O55" s="20">
        <f t="shared" si="9"/>
        <v>0</v>
      </c>
      <c r="P55" s="20">
        <f t="shared" si="9"/>
        <v>0</v>
      </c>
      <c r="Q55" s="20">
        <f t="shared" si="9"/>
        <v>0</v>
      </c>
      <c r="R55" s="20">
        <f t="shared" si="8"/>
        <v>0</v>
      </c>
      <c r="S55" s="20">
        <f t="shared" si="8"/>
        <v>0</v>
      </c>
      <c r="T55" s="20">
        <f t="shared" si="8"/>
        <v>0</v>
      </c>
      <c r="U55" s="20">
        <f t="shared" si="8"/>
        <v>0</v>
      </c>
      <c r="V55" s="20">
        <f t="shared" si="8"/>
        <v>0</v>
      </c>
      <c r="W55" s="20">
        <f t="shared" si="8"/>
        <v>0</v>
      </c>
      <c r="X55" s="20">
        <f t="shared" si="8"/>
        <v>0</v>
      </c>
      <c r="Y55" s="20">
        <f t="shared" si="8"/>
        <v>0</v>
      </c>
      <c r="Z55" s="20">
        <f t="shared" si="8"/>
        <v>0</v>
      </c>
      <c r="AA55" s="20">
        <f t="shared" si="8"/>
        <v>0</v>
      </c>
      <c r="AB55" s="20">
        <f t="shared" si="8"/>
        <v>0</v>
      </c>
      <c r="AC55" s="20">
        <f t="shared" si="8"/>
        <v>0</v>
      </c>
      <c r="AD55" s="20">
        <f t="shared" si="8"/>
        <v>0</v>
      </c>
      <c r="AE55" s="20">
        <f t="shared" si="8"/>
        <v>0</v>
      </c>
      <c r="AL55" t="s">
        <v>46</v>
      </c>
      <c r="AM55" t="s">
        <v>53</v>
      </c>
      <c r="AN55">
        <v>501</v>
      </c>
      <c r="AO55">
        <v>10</v>
      </c>
      <c r="AP55" t="s">
        <v>47</v>
      </c>
      <c r="AR55">
        <v>23</v>
      </c>
      <c r="AS55">
        <v>2</v>
      </c>
      <c r="AT55">
        <v>2.89</v>
      </c>
      <c r="AU55" t="s">
        <v>48</v>
      </c>
    </row>
    <row r="56" spans="1:47">
      <c r="A56" s="19">
        <v>68</v>
      </c>
      <c r="B56" s="20">
        <f t="shared" si="9"/>
        <v>0</v>
      </c>
      <c r="C56" s="20">
        <f t="shared" si="9"/>
        <v>0</v>
      </c>
      <c r="D56" s="20">
        <f t="shared" si="9"/>
        <v>0</v>
      </c>
      <c r="E56" s="20">
        <f t="shared" si="9"/>
        <v>0</v>
      </c>
      <c r="F56" s="20">
        <f t="shared" si="9"/>
        <v>0</v>
      </c>
      <c r="G56" s="20">
        <f t="shared" si="9"/>
        <v>0</v>
      </c>
      <c r="H56" s="20">
        <f t="shared" si="9"/>
        <v>0</v>
      </c>
      <c r="I56" s="20">
        <f t="shared" si="9"/>
        <v>0</v>
      </c>
      <c r="J56" s="20">
        <f t="shared" si="9"/>
        <v>0</v>
      </c>
      <c r="K56" s="20">
        <f t="shared" si="9"/>
        <v>0</v>
      </c>
      <c r="L56" s="20">
        <f t="shared" si="9"/>
        <v>0</v>
      </c>
      <c r="M56" s="20">
        <f t="shared" si="9"/>
        <v>0</v>
      </c>
      <c r="N56" s="20">
        <f t="shared" si="9"/>
        <v>0</v>
      </c>
      <c r="O56" s="20">
        <f t="shared" si="9"/>
        <v>0</v>
      </c>
      <c r="P56" s="20">
        <f t="shared" si="9"/>
        <v>0</v>
      </c>
      <c r="Q56" s="20">
        <f t="shared" si="9"/>
        <v>0</v>
      </c>
      <c r="R56" s="20">
        <f t="shared" si="8"/>
        <v>0</v>
      </c>
      <c r="S56" s="20">
        <f t="shared" si="8"/>
        <v>0</v>
      </c>
      <c r="T56" s="20">
        <f t="shared" si="8"/>
        <v>0</v>
      </c>
      <c r="U56" s="20">
        <f t="shared" si="8"/>
        <v>0</v>
      </c>
      <c r="V56" s="20">
        <f t="shared" si="8"/>
        <v>0</v>
      </c>
      <c r="W56" s="20">
        <f t="shared" si="8"/>
        <v>0</v>
      </c>
      <c r="X56" s="20">
        <f t="shared" si="8"/>
        <v>0</v>
      </c>
      <c r="Y56" s="20">
        <f t="shared" si="8"/>
        <v>0</v>
      </c>
      <c r="Z56" s="20">
        <f t="shared" si="8"/>
        <v>0</v>
      </c>
      <c r="AA56" s="20">
        <f t="shared" si="8"/>
        <v>0</v>
      </c>
      <c r="AB56" s="20">
        <f t="shared" si="8"/>
        <v>0</v>
      </c>
      <c r="AC56" s="20">
        <f t="shared" si="8"/>
        <v>0</v>
      </c>
      <c r="AD56" s="20">
        <f t="shared" si="8"/>
        <v>0</v>
      </c>
      <c r="AE56" s="20">
        <f t="shared" si="8"/>
        <v>0</v>
      </c>
      <c r="AL56" t="s">
        <v>46</v>
      </c>
      <c r="AM56" t="s">
        <v>53</v>
      </c>
      <c r="AN56">
        <v>501</v>
      </c>
      <c r="AO56">
        <v>10</v>
      </c>
      <c r="AP56" t="s">
        <v>47</v>
      </c>
      <c r="AR56">
        <v>24</v>
      </c>
      <c r="AS56">
        <v>2</v>
      </c>
      <c r="AT56">
        <v>2.93</v>
      </c>
      <c r="AU56" t="s">
        <v>48</v>
      </c>
    </row>
    <row r="57" spans="1:47">
      <c r="A57" s="19">
        <v>69</v>
      </c>
      <c r="B57" s="20">
        <f t="shared" si="9"/>
        <v>0</v>
      </c>
      <c r="C57" s="20">
        <f t="shared" si="9"/>
        <v>0</v>
      </c>
      <c r="D57" s="20">
        <f t="shared" si="9"/>
        <v>0</v>
      </c>
      <c r="E57" s="20">
        <f t="shared" si="9"/>
        <v>0</v>
      </c>
      <c r="F57" s="20">
        <f t="shared" si="9"/>
        <v>0</v>
      </c>
      <c r="G57" s="20">
        <f t="shared" si="9"/>
        <v>0</v>
      </c>
      <c r="H57" s="20">
        <f t="shared" si="9"/>
        <v>0</v>
      </c>
      <c r="I57" s="20">
        <f t="shared" si="9"/>
        <v>0</v>
      </c>
      <c r="J57" s="20">
        <f t="shared" si="9"/>
        <v>0</v>
      </c>
      <c r="K57" s="20">
        <f t="shared" si="9"/>
        <v>0</v>
      </c>
      <c r="L57" s="20">
        <f t="shared" si="9"/>
        <v>0</v>
      </c>
      <c r="M57" s="20">
        <f t="shared" si="9"/>
        <v>0</v>
      </c>
      <c r="N57" s="20">
        <f t="shared" si="9"/>
        <v>0</v>
      </c>
      <c r="O57" s="20">
        <f t="shared" si="9"/>
        <v>0</v>
      </c>
      <c r="P57" s="20">
        <f t="shared" si="9"/>
        <v>0</v>
      </c>
      <c r="Q57" s="20">
        <f t="shared" si="9"/>
        <v>0</v>
      </c>
      <c r="R57" s="20">
        <f t="shared" si="8"/>
        <v>0</v>
      </c>
      <c r="S57" s="20">
        <f t="shared" si="8"/>
        <v>0</v>
      </c>
      <c r="T57" s="20">
        <f t="shared" si="8"/>
        <v>0</v>
      </c>
      <c r="U57" s="20">
        <f t="shared" si="8"/>
        <v>0</v>
      </c>
      <c r="V57" s="20">
        <f t="shared" si="8"/>
        <v>0</v>
      </c>
      <c r="W57" s="20">
        <f t="shared" si="8"/>
        <v>0</v>
      </c>
      <c r="X57" s="20">
        <f t="shared" si="8"/>
        <v>0</v>
      </c>
      <c r="Y57" s="20">
        <f t="shared" si="8"/>
        <v>0</v>
      </c>
      <c r="Z57" s="20">
        <f t="shared" si="8"/>
        <v>0</v>
      </c>
      <c r="AA57" s="20">
        <f t="shared" si="8"/>
        <v>0</v>
      </c>
      <c r="AB57" s="20">
        <f t="shared" si="8"/>
        <v>0</v>
      </c>
      <c r="AC57" s="20">
        <f t="shared" si="8"/>
        <v>0</v>
      </c>
      <c r="AD57" s="20">
        <f t="shared" si="8"/>
        <v>0</v>
      </c>
      <c r="AE57" s="20">
        <f t="shared" si="8"/>
        <v>0</v>
      </c>
      <c r="AL57" t="s">
        <v>46</v>
      </c>
      <c r="AM57" t="s">
        <v>53</v>
      </c>
      <c r="AN57">
        <v>501</v>
      </c>
      <c r="AO57">
        <v>10</v>
      </c>
      <c r="AP57" t="s">
        <v>47</v>
      </c>
      <c r="AR57">
        <v>25</v>
      </c>
      <c r="AS57">
        <v>2</v>
      </c>
      <c r="AT57">
        <v>2.97</v>
      </c>
      <c r="AU57" t="s">
        <v>48</v>
      </c>
    </row>
    <row r="58" spans="1:47">
      <c r="A58" s="21">
        <v>70</v>
      </c>
      <c r="B58" s="22">
        <f t="shared" si="9"/>
        <v>0</v>
      </c>
      <c r="C58" s="22">
        <f t="shared" si="9"/>
        <v>0</v>
      </c>
      <c r="D58" s="22">
        <f t="shared" si="9"/>
        <v>0</v>
      </c>
      <c r="E58" s="22">
        <f t="shared" si="9"/>
        <v>0</v>
      </c>
      <c r="F58" s="22">
        <f t="shared" si="9"/>
        <v>0</v>
      </c>
      <c r="G58" s="22">
        <f t="shared" si="9"/>
        <v>0</v>
      </c>
      <c r="H58" s="22">
        <f t="shared" si="9"/>
        <v>0</v>
      </c>
      <c r="I58" s="22">
        <f t="shared" si="9"/>
        <v>0</v>
      </c>
      <c r="J58" s="22">
        <f t="shared" si="9"/>
        <v>0</v>
      </c>
      <c r="K58" s="22">
        <f t="shared" si="9"/>
        <v>0</v>
      </c>
      <c r="L58" s="22">
        <f t="shared" si="9"/>
        <v>0</v>
      </c>
      <c r="M58" s="22">
        <f t="shared" si="9"/>
        <v>0</v>
      </c>
      <c r="N58" s="22">
        <f t="shared" si="9"/>
        <v>0</v>
      </c>
      <c r="O58" s="22">
        <f t="shared" si="9"/>
        <v>0</v>
      </c>
      <c r="P58" s="22">
        <f t="shared" si="9"/>
        <v>0</v>
      </c>
      <c r="Q58" s="22">
        <f t="shared" si="9"/>
        <v>0</v>
      </c>
      <c r="R58" s="22">
        <f t="shared" si="8"/>
        <v>0</v>
      </c>
      <c r="S58" s="22">
        <f t="shared" si="8"/>
        <v>0</v>
      </c>
      <c r="T58" s="22">
        <f t="shared" si="8"/>
        <v>0</v>
      </c>
      <c r="U58" s="22">
        <f t="shared" si="8"/>
        <v>0</v>
      </c>
      <c r="V58" s="22">
        <f t="shared" si="8"/>
        <v>0</v>
      </c>
      <c r="W58" s="22">
        <f t="shared" si="8"/>
        <v>0</v>
      </c>
      <c r="X58" s="22">
        <f t="shared" si="8"/>
        <v>0</v>
      </c>
      <c r="Y58" s="22">
        <f t="shared" si="8"/>
        <v>0</v>
      </c>
      <c r="Z58" s="22">
        <f t="shared" si="8"/>
        <v>0</v>
      </c>
      <c r="AA58" s="22">
        <f t="shared" si="8"/>
        <v>0</v>
      </c>
      <c r="AB58" s="22">
        <f t="shared" si="8"/>
        <v>0</v>
      </c>
      <c r="AC58" s="22">
        <f t="shared" si="8"/>
        <v>0</v>
      </c>
      <c r="AD58" s="22">
        <f t="shared" si="8"/>
        <v>0</v>
      </c>
      <c r="AE58" s="22">
        <f t="shared" si="8"/>
        <v>0</v>
      </c>
      <c r="AL58" t="s">
        <v>46</v>
      </c>
      <c r="AM58" t="s">
        <v>53</v>
      </c>
      <c r="AN58">
        <v>501</v>
      </c>
      <c r="AO58">
        <v>10</v>
      </c>
      <c r="AP58" t="s">
        <v>47</v>
      </c>
      <c r="AR58">
        <v>26</v>
      </c>
      <c r="AS58">
        <v>2</v>
      </c>
      <c r="AT58">
        <v>3</v>
      </c>
      <c r="AU58" t="s">
        <v>48</v>
      </c>
    </row>
    <row r="59" spans="1:47">
      <c r="A59" s="17">
        <v>71</v>
      </c>
      <c r="B59" s="18">
        <f t="shared" si="9"/>
        <v>0</v>
      </c>
      <c r="C59" s="18">
        <f t="shared" si="9"/>
        <v>0</v>
      </c>
      <c r="D59" s="18">
        <f t="shared" si="9"/>
        <v>0</v>
      </c>
      <c r="E59" s="18">
        <f t="shared" si="9"/>
        <v>0</v>
      </c>
      <c r="F59" s="18">
        <f t="shared" si="9"/>
        <v>0</v>
      </c>
      <c r="G59" s="18">
        <f t="shared" si="9"/>
        <v>0</v>
      </c>
      <c r="H59" s="18">
        <f t="shared" si="9"/>
        <v>0</v>
      </c>
      <c r="I59" s="18">
        <f t="shared" si="9"/>
        <v>0</v>
      </c>
      <c r="J59" s="18">
        <f t="shared" si="9"/>
        <v>0</v>
      </c>
      <c r="K59" s="18">
        <f t="shared" si="9"/>
        <v>0</v>
      </c>
      <c r="L59" s="18">
        <f t="shared" si="9"/>
        <v>0</v>
      </c>
      <c r="M59" s="18">
        <f t="shared" si="9"/>
        <v>0</v>
      </c>
      <c r="N59" s="18">
        <f t="shared" si="9"/>
        <v>0</v>
      </c>
      <c r="O59" s="18">
        <f t="shared" si="9"/>
        <v>0</v>
      </c>
      <c r="P59" s="18">
        <f t="shared" si="9"/>
        <v>0</v>
      </c>
      <c r="Q59" s="18">
        <f t="shared" si="9"/>
        <v>0</v>
      </c>
      <c r="R59" s="18">
        <f t="shared" si="8"/>
        <v>0</v>
      </c>
      <c r="S59" s="18">
        <f t="shared" si="8"/>
        <v>0</v>
      </c>
      <c r="T59" s="18">
        <f t="shared" si="8"/>
        <v>0</v>
      </c>
      <c r="U59" s="18">
        <f t="shared" si="8"/>
        <v>0</v>
      </c>
      <c r="V59" s="18">
        <f t="shared" si="8"/>
        <v>0</v>
      </c>
      <c r="W59" s="18">
        <f t="shared" si="8"/>
        <v>0</v>
      </c>
      <c r="X59" s="18">
        <f t="shared" si="8"/>
        <v>0</v>
      </c>
      <c r="Y59" s="18">
        <f t="shared" si="8"/>
        <v>0</v>
      </c>
      <c r="Z59" s="18">
        <f t="shared" si="8"/>
        <v>0</v>
      </c>
      <c r="AA59" s="18">
        <f t="shared" si="8"/>
        <v>0</v>
      </c>
      <c r="AB59" s="18">
        <f t="shared" si="8"/>
        <v>0</v>
      </c>
      <c r="AC59" s="18">
        <f t="shared" si="8"/>
        <v>0</v>
      </c>
      <c r="AD59" s="18">
        <f t="shared" si="8"/>
        <v>0</v>
      </c>
      <c r="AE59" s="18">
        <f t="shared" si="8"/>
        <v>0</v>
      </c>
      <c r="AL59" t="s">
        <v>46</v>
      </c>
      <c r="AM59" t="s">
        <v>53</v>
      </c>
      <c r="AN59">
        <v>501</v>
      </c>
      <c r="AO59">
        <v>10</v>
      </c>
      <c r="AP59" t="s">
        <v>47</v>
      </c>
      <c r="AR59">
        <v>27</v>
      </c>
      <c r="AS59">
        <v>2</v>
      </c>
      <c r="AT59">
        <v>3.03</v>
      </c>
      <c r="AU59" t="s">
        <v>48</v>
      </c>
    </row>
    <row r="60" spans="1:47">
      <c r="A60" s="19">
        <v>72</v>
      </c>
      <c r="B60" s="20">
        <f t="shared" si="9"/>
        <v>0</v>
      </c>
      <c r="C60" s="20">
        <f t="shared" si="9"/>
        <v>0</v>
      </c>
      <c r="D60" s="20">
        <f t="shared" si="9"/>
        <v>0</v>
      </c>
      <c r="E60" s="20">
        <f t="shared" si="9"/>
        <v>0</v>
      </c>
      <c r="F60" s="20">
        <f t="shared" si="9"/>
        <v>0</v>
      </c>
      <c r="G60" s="20">
        <f t="shared" si="9"/>
        <v>0</v>
      </c>
      <c r="H60" s="20">
        <f t="shared" si="9"/>
        <v>0</v>
      </c>
      <c r="I60" s="20">
        <f t="shared" si="9"/>
        <v>0</v>
      </c>
      <c r="J60" s="20">
        <f t="shared" si="9"/>
        <v>0</v>
      </c>
      <c r="K60" s="20">
        <f t="shared" si="9"/>
        <v>0</v>
      </c>
      <c r="L60" s="20">
        <f t="shared" si="9"/>
        <v>0</v>
      </c>
      <c r="M60" s="20">
        <f t="shared" si="9"/>
        <v>0</v>
      </c>
      <c r="N60" s="20">
        <f t="shared" si="9"/>
        <v>0</v>
      </c>
      <c r="O60" s="20">
        <f t="shared" si="9"/>
        <v>0</v>
      </c>
      <c r="P60" s="20">
        <f t="shared" si="9"/>
        <v>0</v>
      </c>
      <c r="Q60" s="20">
        <f t="shared" si="9"/>
        <v>0</v>
      </c>
      <c r="R60" s="20">
        <f t="shared" si="8"/>
        <v>0</v>
      </c>
      <c r="S60" s="20">
        <f t="shared" si="8"/>
        <v>0</v>
      </c>
      <c r="T60" s="20">
        <f t="shared" si="8"/>
        <v>0</v>
      </c>
      <c r="U60" s="20">
        <f t="shared" si="8"/>
        <v>0</v>
      </c>
      <c r="V60" s="20">
        <f t="shared" si="8"/>
        <v>0</v>
      </c>
      <c r="W60" s="20">
        <f t="shared" si="8"/>
        <v>0</v>
      </c>
      <c r="X60" s="20">
        <f t="shared" si="8"/>
        <v>0</v>
      </c>
      <c r="Y60" s="20">
        <f t="shared" si="8"/>
        <v>0</v>
      </c>
      <c r="Z60" s="20">
        <f t="shared" si="8"/>
        <v>0</v>
      </c>
      <c r="AA60" s="20">
        <f t="shared" si="8"/>
        <v>0</v>
      </c>
      <c r="AB60" s="20">
        <f t="shared" si="8"/>
        <v>0</v>
      </c>
      <c r="AC60" s="20">
        <f t="shared" si="8"/>
        <v>0</v>
      </c>
      <c r="AD60" s="20">
        <f t="shared" si="8"/>
        <v>0</v>
      </c>
      <c r="AE60" s="20">
        <f t="shared" si="8"/>
        <v>0</v>
      </c>
      <c r="AL60" t="s">
        <v>46</v>
      </c>
      <c r="AM60" t="s">
        <v>53</v>
      </c>
      <c r="AN60">
        <v>501</v>
      </c>
      <c r="AO60">
        <v>10</v>
      </c>
      <c r="AP60" t="s">
        <v>47</v>
      </c>
      <c r="AR60">
        <v>28</v>
      </c>
      <c r="AS60">
        <v>2</v>
      </c>
      <c r="AT60">
        <v>3.08</v>
      </c>
      <c r="AU60" t="s">
        <v>48</v>
      </c>
    </row>
    <row r="61" spans="1:47">
      <c r="A61" s="19">
        <v>73</v>
      </c>
      <c r="B61" s="20">
        <f t="shared" si="9"/>
        <v>0</v>
      </c>
      <c r="C61" s="20">
        <f t="shared" si="9"/>
        <v>0</v>
      </c>
      <c r="D61" s="20">
        <f t="shared" si="9"/>
        <v>0</v>
      </c>
      <c r="E61" s="20">
        <f t="shared" si="9"/>
        <v>0</v>
      </c>
      <c r="F61" s="20">
        <f t="shared" si="9"/>
        <v>0</v>
      </c>
      <c r="G61" s="20">
        <f t="shared" si="9"/>
        <v>0</v>
      </c>
      <c r="H61" s="20">
        <f t="shared" si="9"/>
        <v>0</v>
      </c>
      <c r="I61" s="20">
        <f t="shared" si="9"/>
        <v>0</v>
      </c>
      <c r="J61" s="20">
        <f t="shared" si="9"/>
        <v>0</v>
      </c>
      <c r="K61" s="20">
        <f t="shared" si="9"/>
        <v>0</v>
      </c>
      <c r="L61" s="20">
        <f t="shared" si="9"/>
        <v>0</v>
      </c>
      <c r="M61" s="20">
        <f t="shared" si="9"/>
        <v>0</v>
      </c>
      <c r="N61" s="20">
        <f t="shared" si="9"/>
        <v>0</v>
      </c>
      <c r="O61" s="20">
        <f t="shared" si="9"/>
        <v>0</v>
      </c>
      <c r="P61" s="20">
        <f t="shared" si="9"/>
        <v>0</v>
      </c>
      <c r="Q61" s="20">
        <f t="shared" si="9"/>
        <v>0</v>
      </c>
      <c r="R61" s="20">
        <f t="shared" si="8"/>
        <v>0</v>
      </c>
      <c r="S61" s="20">
        <f t="shared" si="8"/>
        <v>0</v>
      </c>
      <c r="T61" s="20">
        <f t="shared" si="8"/>
        <v>0</v>
      </c>
      <c r="U61" s="20">
        <f t="shared" si="8"/>
        <v>0</v>
      </c>
      <c r="V61" s="20">
        <f t="shared" si="8"/>
        <v>0</v>
      </c>
      <c r="W61" s="20">
        <f t="shared" si="8"/>
        <v>0</v>
      </c>
      <c r="X61" s="20">
        <f t="shared" si="8"/>
        <v>0</v>
      </c>
      <c r="Y61" s="20">
        <f t="shared" si="8"/>
        <v>0</v>
      </c>
      <c r="Z61" s="20">
        <f t="shared" si="8"/>
        <v>0</v>
      </c>
      <c r="AA61" s="20">
        <f t="shared" si="8"/>
        <v>0</v>
      </c>
      <c r="AB61" s="20">
        <f t="shared" si="8"/>
        <v>0</v>
      </c>
      <c r="AC61" s="20">
        <f t="shared" si="8"/>
        <v>0</v>
      </c>
      <c r="AD61" s="20">
        <f t="shared" si="8"/>
        <v>0</v>
      </c>
      <c r="AE61" s="20">
        <f t="shared" si="8"/>
        <v>0</v>
      </c>
      <c r="AL61" t="s">
        <v>46</v>
      </c>
      <c r="AM61" t="s">
        <v>53</v>
      </c>
      <c r="AN61">
        <v>501</v>
      </c>
      <c r="AO61">
        <v>10</v>
      </c>
      <c r="AP61" t="s">
        <v>47</v>
      </c>
      <c r="AR61">
        <v>29</v>
      </c>
      <c r="AS61">
        <v>2</v>
      </c>
      <c r="AT61">
        <v>3.14</v>
      </c>
      <c r="AU61" t="s">
        <v>48</v>
      </c>
    </row>
    <row r="62" spans="1:47">
      <c r="A62" s="19">
        <v>74</v>
      </c>
      <c r="B62" s="20">
        <f t="shared" si="9"/>
        <v>0</v>
      </c>
      <c r="C62" s="20">
        <f t="shared" si="9"/>
        <v>0</v>
      </c>
      <c r="D62" s="20">
        <f t="shared" si="9"/>
        <v>0</v>
      </c>
      <c r="E62" s="20">
        <f t="shared" si="9"/>
        <v>0</v>
      </c>
      <c r="F62" s="20">
        <f t="shared" si="9"/>
        <v>0</v>
      </c>
      <c r="G62" s="20">
        <f t="shared" si="9"/>
        <v>0</v>
      </c>
      <c r="H62" s="20">
        <f t="shared" si="9"/>
        <v>0</v>
      </c>
      <c r="I62" s="20">
        <f t="shared" si="9"/>
        <v>0</v>
      </c>
      <c r="J62" s="20">
        <f t="shared" si="9"/>
        <v>0</v>
      </c>
      <c r="K62" s="20">
        <f t="shared" si="9"/>
        <v>0</v>
      </c>
      <c r="L62" s="20">
        <f t="shared" si="9"/>
        <v>0</v>
      </c>
      <c r="M62" s="20">
        <f t="shared" si="9"/>
        <v>0</v>
      </c>
      <c r="N62" s="20">
        <f t="shared" si="9"/>
        <v>0</v>
      </c>
      <c r="O62" s="20">
        <f t="shared" si="9"/>
        <v>0</v>
      </c>
      <c r="P62" s="20">
        <f t="shared" si="9"/>
        <v>0</v>
      </c>
      <c r="Q62" s="20">
        <f t="shared" si="9"/>
        <v>0</v>
      </c>
      <c r="R62" s="20">
        <f t="shared" si="8"/>
        <v>0</v>
      </c>
      <c r="S62" s="20">
        <f t="shared" si="8"/>
        <v>0</v>
      </c>
      <c r="T62" s="20">
        <f t="shared" si="8"/>
        <v>0</v>
      </c>
      <c r="U62" s="20">
        <f t="shared" si="8"/>
        <v>0</v>
      </c>
      <c r="V62" s="20">
        <f t="shared" si="8"/>
        <v>0</v>
      </c>
      <c r="W62" s="20">
        <f t="shared" si="8"/>
        <v>0</v>
      </c>
      <c r="X62" s="20">
        <f t="shared" si="8"/>
        <v>0</v>
      </c>
      <c r="Y62" s="20">
        <f t="shared" si="8"/>
        <v>0</v>
      </c>
      <c r="Z62" s="20">
        <f t="shared" si="8"/>
        <v>0</v>
      </c>
      <c r="AA62" s="20">
        <f t="shared" si="8"/>
        <v>0</v>
      </c>
      <c r="AB62" s="20">
        <f t="shared" si="8"/>
        <v>0</v>
      </c>
      <c r="AC62" s="20">
        <f t="shared" si="8"/>
        <v>0</v>
      </c>
      <c r="AD62" s="20">
        <f t="shared" si="8"/>
        <v>0</v>
      </c>
      <c r="AE62" s="20">
        <f t="shared" si="8"/>
        <v>0</v>
      </c>
      <c r="AL62" t="s">
        <v>46</v>
      </c>
      <c r="AM62" t="s">
        <v>53</v>
      </c>
      <c r="AN62">
        <v>501</v>
      </c>
      <c r="AO62">
        <v>10</v>
      </c>
      <c r="AP62" t="s">
        <v>47</v>
      </c>
      <c r="AR62">
        <v>30</v>
      </c>
      <c r="AS62">
        <v>2</v>
      </c>
      <c r="AT62">
        <v>3.23</v>
      </c>
      <c r="AU62" t="s">
        <v>48</v>
      </c>
    </row>
    <row r="63" spans="1:47">
      <c r="A63" s="21">
        <v>75</v>
      </c>
      <c r="B63" s="22">
        <f t="shared" si="9"/>
        <v>0</v>
      </c>
      <c r="C63" s="22">
        <f t="shared" si="9"/>
        <v>0</v>
      </c>
      <c r="D63" s="22">
        <f t="shared" si="9"/>
        <v>0</v>
      </c>
      <c r="E63" s="22">
        <f t="shared" si="9"/>
        <v>0</v>
      </c>
      <c r="F63" s="22">
        <f t="shared" si="9"/>
        <v>0</v>
      </c>
      <c r="G63" s="22">
        <f t="shared" si="9"/>
        <v>0</v>
      </c>
      <c r="H63" s="22">
        <f t="shared" si="9"/>
        <v>0</v>
      </c>
      <c r="I63" s="22">
        <f t="shared" si="9"/>
        <v>0</v>
      </c>
      <c r="J63" s="22">
        <f t="shared" si="9"/>
        <v>0</v>
      </c>
      <c r="K63" s="22">
        <f t="shared" si="9"/>
        <v>0</v>
      </c>
      <c r="L63" s="22">
        <f t="shared" si="9"/>
        <v>0</v>
      </c>
      <c r="M63" s="22">
        <f t="shared" si="9"/>
        <v>0</v>
      </c>
      <c r="N63" s="22">
        <f t="shared" si="9"/>
        <v>0</v>
      </c>
      <c r="O63" s="22">
        <f t="shared" si="9"/>
        <v>0</v>
      </c>
      <c r="P63" s="22">
        <f t="shared" si="9"/>
        <v>0</v>
      </c>
      <c r="Q63" s="22">
        <f t="shared" si="9"/>
        <v>0</v>
      </c>
      <c r="R63" s="22">
        <f t="shared" si="8"/>
        <v>0</v>
      </c>
      <c r="S63" s="22">
        <f t="shared" si="8"/>
        <v>0</v>
      </c>
      <c r="T63" s="22">
        <f t="shared" si="8"/>
        <v>0</v>
      </c>
      <c r="U63" s="22">
        <f t="shared" si="8"/>
        <v>0</v>
      </c>
      <c r="V63" s="22">
        <f t="shared" si="8"/>
        <v>0</v>
      </c>
      <c r="W63" s="22">
        <f t="shared" si="8"/>
        <v>0</v>
      </c>
      <c r="X63" s="22">
        <f t="shared" si="8"/>
        <v>0</v>
      </c>
      <c r="Y63" s="22">
        <f t="shared" si="8"/>
        <v>0</v>
      </c>
      <c r="Z63" s="22">
        <f t="shared" si="8"/>
        <v>0</v>
      </c>
      <c r="AA63" s="22">
        <f t="shared" si="8"/>
        <v>0</v>
      </c>
      <c r="AB63" s="22">
        <f t="shared" si="8"/>
        <v>0</v>
      </c>
      <c r="AC63" s="22">
        <f t="shared" si="8"/>
        <v>0</v>
      </c>
      <c r="AD63" s="22">
        <f t="shared" si="8"/>
        <v>0</v>
      </c>
      <c r="AE63" s="22">
        <f t="shared" si="8"/>
        <v>0</v>
      </c>
      <c r="AL63" t="s">
        <v>46</v>
      </c>
      <c r="AM63" t="s">
        <v>53</v>
      </c>
      <c r="AN63">
        <v>501</v>
      </c>
      <c r="AO63">
        <v>10</v>
      </c>
      <c r="AP63" t="s">
        <v>47</v>
      </c>
      <c r="AR63">
        <v>31</v>
      </c>
      <c r="AS63">
        <v>2</v>
      </c>
      <c r="AT63">
        <v>3.34</v>
      </c>
      <c r="AU63" t="s">
        <v>48</v>
      </c>
    </row>
    <row r="64" spans="1:47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L64" t="s">
        <v>46</v>
      </c>
      <c r="AM64" t="s">
        <v>53</v>
      </c>
      <c r="AN64">
        <v>501</v>
      </c>
      <c r="AO64">
        <v>10</v>
      </c>
      <c r="AP64" t="s">
        <v>47</v>
      </c>
      <c r="AR64">
        <v>32</v>
      </c>
      <c r="AS64">
        <v>2</v>
      </c>
      <c r="AT64">
        <v>3.47</v>
      </c>
      <c r="AU64" t="s">
        <v>48</v>
      </c>
    </row>
    <row r="65" spans="1:47" ht="29.25">
      <c r="A65" s="26" t="s">
        <v>14</v>
      </c>
      <c r="B65" s="23"/>
      <c r="C65" s="25"/>
      <c r="D65" s="25"/>
      <c r="E65" s="25"/>
      <c r="F65" s="25"/>
      <c r="G65" s="23"/>
      <c r="H65" s="24"/>
      <c r="I65" s="24"/>
      <c r="J65" s="24"/>
      <c r="K65" s="24"/>
      <c r="L65" s="24"/>
      <c r="M65" s="24"/>
      <c r="N65" s="24"/>
      <c r="O65" s="25"/>
      <c r="P65" s="25"/>
      <c r="Q65" s="25"/>
      <c r="R65" s="25"/>
      <c r="S65" s="25"/>
      <c r="T65" s="25"/>
      <c r="U65" s="25"/>
      <c r="V65" s="23"/>
      <c r="W65" s="24"/>
      <c r="X65" s="24"/>
      <c r="Y65" s="24"/>
      <c r="Z65" s="24"/>
      <c r="AA65" s="25"/>
      <c r="AB65" s="23"/>
      <c r="AC65" s="23"/>
      <c r="AD65" s="23"/>
      <c r="AE65" s="23"/>
      <c r="AL65" t="s">
        <v>46</v>
      </c>
      <c r="AM65" t="s">
        <v>53</v>
      </c>
      <c r="AN65">
        <v>501</v>
      </c>
      <c r="AO65">
        <v>10</v>
      </c>
      <c r="AP65" t="s">
        <v>47</v>
      </c>
      <c r="AR65">
        <v>33</v>
      </c>
      <c r="AS65">
        <v>2</v>
      </c>
      <c r="AT65">
        <v>3.62</v>
      </c>
      <c r="AU65" t="s">
        <v>48</v>
      </c>
    </row>
    <row r="66" spans="1:47" ht="29.25">
      <c r="A66" s="26" t="s">
        <v>55</v>
      </c>
      <c r="B66" s="4"/>
      <c r="C66" s="6"/>
      <c r="D66" s="4"/>
      <c r="E66" s="6"/>
      <c r="F66" s="6"/>
      <c r="G66" s="6"/>
      <c r="H66" s="6"/>
      <c r="I66" s="6"/>
      <c r="J66" s="6"/>
      <c r="K66" s="6"/>
      <c r="L66" s="6"/>
      <c r="M66" s="5"/>
      <c r="N66" s="5"/>
      <c r="O66" s="5"/>
      <c r="P66" s="5"/>
      <c r="Q66" s="6"/>
      <c r="R66" s="6"/>
      <c r="S66" s="4"/>
      <c r="T66" s="6"/>
      <c r="U66" s="6"/>
      <c r="V66" s="6"/>
      <c r="W66" s="6"/>
      <c r="X66" s="6"/>
      <c r="Y66" s="6"/>
      <c r="Z66" s="6"/>
      <c r="AA66" s="7"/>
      <c r="AB66" s="8"/>
      <c r="AC66" s="8"/>
      <c r="AD66" s="8"/>
      <c r="AE66" s="8"/>
      <c r="AL66" t="s">
        <v>46</v>
      </c>
      <c r="AM66" t="s">
        <v>53</v>
      </c>
      <c r="AN66">
        <v>501</v>
      </c>
      <c r="AO66">
        <v>10</v>
      </c>
      <c r="AP66" t="s">
        <v>47</v>
      </c>
      <c r="AR66">
        <v>34</v>
      </c>
      <c r="AS66">
        <v>2</v>
      </c>
      <c r="AT66">
        <v>3.8</v>
      </c>
      <c r="AU66" t="s">
        <v>48</v>
      </c>
    </row>
    <row r="67" spans="1:47">
      <c r="A67" s="9"/>
      <c r="B67" s="9"/>
      <c r="C67" s="9"/>
      <c r="D67" s="9"/>
      <c r="E67" s="9"/>
      <c r="F67" s="9"/>
      <c r="G67" s="9"/>
      <c r="H67" s="10"/>
      <c r="I67" s="11"/>
      <c r="J67" s="9"/>
      <c r="K67" s="10"/>
      <c r="L67" s="10"/>
      <c r="M67" s="12"/>
      <c r="N67" s="9"/>
      <c r="O67" s="9"/>
      <c r="P67" s="9"/>
      <c r="Q67" s="10"/>
      <c r="R67" s="1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L67" t="s">
        <v>46</v>
      </c>
      <c r="AM67" t="s">
        <v>53</v>
      </c>
      <c r="AN67">
        <v>501</v>
      </c>
      <c r="AO67">
        <v>10</v>
      </c>
      <c r="AP67" t="s">
        <v>47</v>
      </c>
      <c r="AR67">
        <v>35</v>
      </c>
      <c r="AS67">
        <v>2</v>
      </c>
      <c r="AT67">
        <v>3.99</v>
      </c>
      <c r="AU67" t="s">
        <v>48</v>
      </c>
    </row>
    <row r="68" spans="1:47" ht="15.75">
      <c r="A68" s="27" t="s">
        <v>13</v>
      </c>
      <c r="B68" s="14">
        <v>1</v>
      </c>
      <c r="C68" s="14">
        <v>2</v>
      </c>
      <c r="D68" s="14">
        <v>3</v>
      </c>
      <c r="E68" s="14">
        <v>4</v>
      </c>
      <c r="F68" s="14">
        <v>5</v>
      </c>
      <c r="G68" s="14">
        <v>6</v>
      </c>
      <c r="H68" s="14">
        <v>7</v>
      </c>
      <c r="I68" s="14">
        <v>8</v>
      </c>
      <c r="J68" s="14">
        <v>9</v>
      </c>
      <c r="K68" s="14">
        <v>10</v>
      </c>
      <c r="L68" s="14">
        <v>11</v>
      </c>
      <c r="M68" s="14">
        <v>12</v>
      </c>
      <c r="N68" s="14">
        <v>13</v>
      </c>
      <c r="O68" s="14">
        <v>14</v>
      </c>
      <c r="P68" s="14">
        <v>15</v>
      </c>
      <c r="Q68" s="14">
        <v>16</v>
      </c>
      <c r="R68" s="14">
        <v>17</v>
      </c>
      <c r="S68" s="14">
        <v>18</v>
      </c>
      <c r="T68" s="14">
        <v>19</v>
      </c>
      <c r="U68" s="14">
        <v>20</v>
      </c>
      <c r="V68" s="14">
        <v>21</v>
      </c>
      <c r="W68" s="14">
        <v>22</v>
      </c>
      <c r="X68" s="14">
        <v>23</v>
      </c>
      <c r="Y68" s="14">
        <v>24</v>
      </c>
      <c r="Z68" s="14">
        <v>25</v>
      </c>
      <c r="AA68" s="14">
        <v>26</v>
      </c>
      <c r="AB68" s="14">
        <v>27</v>
      </c>
      <c r="AC68" s="14">
        <v>28</v>
      </c>
      <c r="AD68" s="14">
        <v>29</v>
      </c>
      <c r="AE68" s="14">
        <v>30</v>
      </c>
      <c r="AL68" t="s">
        <v>46</v>
      </c>
      <c r="AM68" t="s">
        <v>53</v>
      </c>
      <c r="AN68">
        <v>501</v>
      </c>
      <c r="AO68">
        <v>10</v>
      </c>
      <c r="AP68" t="s">
        <v>47</v>
      </c>
      <c r="AR68">
        <v>36</v>
      </c>
      <c r="AS68">
        <v>2</v>
      </c>
      <c r="AT68">
        <v>4.2</v>
      </c>
      <c r="AU68" t="s">
        <v>48</v>
      </c>
    </row>
    <row r="69" spans="1:47">
      <c r="A69" s="15" t="s">
        <v>11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L69" t="s">
        <v>46</v>
      </c>
      <c r="AM69" t="s">
        <v>53</v>
      </c>
      <c r="AN69">
        <v>501</v>
      </c>
      <c r="AO69">
        <v>10</v>
      </c>
      <c r="AP69" t="s">
        <v>47</v>
      </c>
      <c r="AR69">
        <v>37</v>
      </c>
      <c r="AS69">
        <v>2</v>
      </c>
      <c r="AT69">
        <v>4.42</v>
      </c>
      <c r="AU69" t="s">
        <v>48</v>
      </c>
    </row>
    <row r="70" spans="1:47">
      <c r="A70" s="17">
        <v>18</v>
      </c>
      <c r="B70" s="18">
        <f>SUMIFS($AT:$AT,$AP:$AP,"F",$AR:$AR,$A70,$AS:$AS,B$68)</f>
        <v>0.45</v>
      </c>
      <c r="C70" s="18">
        <f t="shared" ref="C70:R85" si="10">SUMIFS($AT:$AT,$AP:$AP,"F",$AR:$AR,$A70,$AS:$AS,C$68)</f>
        <v>0.89</v>
      </c>
      <c r="D70" s="18">
        <f t="shared" si="10"/>
        <v>1.34</v>
      </c>
      <c r="E70" s="18">
        <f t="shared" si="10"/>
        <v>1.4</v>
      </c>
      <c r="F70" s="18">
        <f t="shared" si="10"/>
        <v>1.78</v>
      </c>
      <c r="G70" s="18">
        <f t="shared" si="10"/>
        <v>2.17</v>
      </c>
      <c r="H70" s="18">
        <f t="shared" si="10"/>
        <v>2.39</v>
      </c>
      <c r="I70" s="18">
        <f t="shared" si="10"/>
        <v>2.77</v>
      </c>
      <c r="J70" s="18">
        <f t="shared" si="10"/>
        <v>3.17</v>
      </c>
      <c r="K70" s="18">
        <f t="shared" si="10"/>
        <v>3.57</v>
      </c>
      <c r="L70" s="18">
        <f t="shared" si="10"/>
        <v>3.99</v>
      </c>
      <c r="M70" s="18">
        <f t="shared" si="10"/>
        <v>4.41</v>
      </c>
      <c r="N70" s="18">
        <f t="shared" si="10"/>
        <v>4.8499999999999996</v>
      </c>
      <c r="O70" s="18">
        <f t="shared" si="10"/>
        <v>5.29</v>
      </c>
      <c r="P70" s="18">
        <f t="shared" si="10"/>
        <v>5.75</v>
      </c>
      <c r="Q70" s="18">
        <f t="shared" si="10"/>
        <v>6.22</v>
      </c>
      <c r="R70" s="18">
        <f t="shared" si="10"/>
        <v>6.69</v>
      </c>
      <c r="S70" s="18">
        <f t="shared" ref="S70:AE85" si="11">SUMIFS($AT:$AT,$AP:$AP,"F",$AR:$AR,$A70,$AS:$AS,S$68)</f>
        <v>7.19</v>
      </c>
      <c r="T70" s="18">
        <f t="shared" si="11"/>
        <v>7.7</v>
      </c>
      <c r="U70" s="18">
        <f t="shared" si="11"/>
        <v>8.2200000000000006</v>
      </c>
      <c r="V70" s="18">
        <f t="shared" si="11"/>
        <v>8.77</v>
      </c>
      <c r="W70" s="18">
        <f t="shared" si="11"/>
        <v>9.34</v>
      </c>
      <c r="X70" s="18">
        <f t="shared" si="11"/>
        <v>9.93</v>
      </c>
      <c r="Y70" s="18">
        <f t="shared" si="11"/>
        <v>10.55</v>
      </c>
      <c r="Z70" s="18">
        <f t="shared" si="11"/>
        <v>11.2</v>
      </c>
      <c r="AA70" s="18">
        <f t="shared" si="11"/>
        <v>0</v>
      </c>
      <c r="AB70" s="18">
        <f t="shared" si="11"/>
        <v>0</v>
      </c>
      <c r="AC70" s="18">
        <f t="shared" si="11"/>
        <v>0</v>
      </c>
      <c r="AD70" s="18">
        <f t="shared" si="11"/>
        <v>0</v>
      </c>
      <c r="AE70" s="18">
        <f t="shared" si="11"/>
        <v>0</v>
      </c>
      <c r="AL70" t="s">
        <v>46</v>
      </c>
      <c r="AM70" t="s">
        <v>53</v>
      </c>
      <c r="AN70">
        <v>501</v>
      </c>
      <c r="AO70">
        <v>10</v>
      </c>
      <c r="AP70" t="s">
        <v>47</v>
      </c>
      <c r="AR70">
        <v>38</v>
      </c>
      <c r="AS70">
        <v>2</v>
      </c>
      <c r="AT70">
        <v>4.67</v>
      </c>
      <c r="AU70" t="s">
        <v>48</v>
      </c>
    </row>
    <row r="71" spans="1:47">
      <c r="A71" s="19">
        <v>19</v>
      </c>
      <c r="B71" s="20">
        <f t="shared" ref="B71:Q86" si="12">SUMIFS($AT:$AT,$AP:$AP,"F",$AR:$AR,$A71,$AS:$AS,B$68)</f>
        <v>0.47</v>
      </c>
      <c r="C71" s="20">
        <f t="shared" si="10"/>
        <v>0.92</v>
      </c>
      <c r="D71" s="20">
        <f t="shared" si="10"/>
        <v>1.39</v>
      </c>
      <c r="E71" s="20">
        <f t="shared" si="10"/>
        <v>1.45</v>
      </c>
      <c r="F71" s="20">
        <f t="shared" si="10"/>
        <v>1.84</v>
      </c>
      <c r="G71" s="20">
        <f t="shared" si="10"/>
        <v>2.2400000000000002</v>
      </c>
      <c r="H71" s="20">
        <f t="shared" si="10"/>
        <v>2.46</v>
      </c>
      <c r="I71" s="20">
        <f t="shared" si="10"/>
        <v>2.86</v>
      </c>
      <c r="J71" s="20">
        <f t="shared" si="10"/>
        <v>3.26</v>
      </c>
      <c r="K71" s="20">
        <f t="shared" si="10"/>
        <v>3.68</v>
      </c>
      <c r="L71" s="20">
        <f t="shared" si="10"/>
        <v>4.0999999999999996</v>
      </c>
      <c r="M71" s="20">
        <f t="shared" si="10"/>
        <v>4.54</v>
      </c>
      <c r="N71" s="20">
        <f t="shared" si="10"/>
        <v>4.9800000000000004</v>
      </c>
      <c r="O71" s="20">
        <f t="shared" si="10"/>
        <v>5.44</v>
      </c>
      <c r="P71" s="20">
        <f t="shared" si="10"/>
        <v>5.91</v>
      </c>
      <c r="Q71" s="20">
        <f t="shared" si="10"/>
        <v>6.39</v>
      </c>
      <c r="R71" s="20">
        <f t="shared" si="10"/>
        <v>6.89</v>
      </c>
      <c r="S71" s="20">
        <f t="shared" si="11"/>
        <v>7.4</v>
      </c>
      <c r="T71" s="20">
        <f t="shared" si="11"/>
        <v>7.93</v>
      </c>
      <c r="U71" s="20">
        <f t="shared" si="11"/>
        <v>8.48</v>
      </c>
      <c r="V71" s="20">
        <f t="shared" si="11"/>
        <v>9.0500000000000007</v>
      </c>
      <c r="W71" s="20">
        <f t="shared" si="11"/>
        <v>9.65</v>
      </c>
      <c r="X71" s="20">
        <f t="shared" si="11"/>
        <v>10.28</v>
      </c>
      <c r="Y71" s="20">
        <f t="shared" si="11"/>
        <v>10.93</v>
      </c>
      <c r="Z71" s="20">
        <f t="shared" si="11"/>
        <v>11.62</v>
      </c>
      <c r="AA71" s="20">
        <f t="shared" si="11"/>
        <v>0</v>
      </c>
      <c r="AB71" s="20">
        <f t="shared" si="11"/>
        <v>0</v>
      </c>
      <c r="AC71" s="20">
        <f t="shared" si="11"/>
        <v>0</v>
      </c>
      <c r="AD71" s="20">
        <f t="shared" si="11"/>
        <v>0</v>
      </c>
      <c r="AE71" s="20">
        <f t="shared" si="11"/>
        <v>0</v>
      </c>
      <c r="AL71" t="s">
        <v>46</v>
      </c>
      <c r="AM71" t="s">
        <v>53</v>
      </c>
      <c r="AN71">
        <v>501</v>
      </c>
      <c r="AO71">
        <v>10</v>
      </c>
      <c r="AP71" t="s">
        <v>47</v>
      </c>
      <c r="AR71">
        <v>39</v>
      </c>
      <c r="AS71">
        <v>2</v>
      </c>
      <c r="AT71">
        <v>4.93</v>
      </c>
      <c r="AU71" t="s">
        <v>48</v>
      </c>
    </row>
    <row r="72" spans="1:47">
      <c r="A72" s="21">
        <v>20</v>
      </c>
      <c r="B72" s="22">
        <f t="shared" si="12"/>
        <v>0.48</v>
      </c>
      <c r="C72" s="22">
        <f t="shared" si="10"/>
        <v>0.95</v>
      </c>
      <c r="D72" s="22">
        <f t="shared" si="10"/>
        <v>1.44</v>
      </c>
      <c r="E72" s="22">
        <f t="shared" si="10"/>
        <v>1.49</v>
      </c>
      <c r="F72" s="22">
        <f t="shared" si="10"/>
        <v>1.89</v>
      </c>
      <c r="G72" s="22">
        <f t="shared" si="10"/>
        <v>2.31</v>
      </c>
      <c r="H72" s="22">
        <f t="shared" si="10"/>
        <v>2.5299999999999998</v>
      </c>
      <c r="I72" s="22">
        <f t="shared" si="10"/>
        <v>2.94</v>
      </c>
      <c r="J72" s="22">
        <f t="shared" si="10"/>
        <v>3.35</v>
      </c>
      <c r="K72" s="22">
        <f t="shared" si="10"/>
        <v>3.78</v>
      </c>
      <c r="L72" s="22">
        <f t="shared" si="10"/>
        <v>4.21</v>
      </c>
      <c r="M72" s="22">
        <f t="shared" si="10"/>
        <v>4.66</v>
      </c>
      <c r="N72" s="22">
        <f t="shared" si="10"/>
        <v>5.12</v>
      </c>
      <c r="O72" s="22">
        <f t="shared" si="10"/>
        <v>5.59</v>
      </c>
      <c r="P72" s="22">
        <f t="shared" si="10"/>
        <v>6.07</v>
      </c>
      <c r="Q72" s="22">
        <f t="shared" si="10"/>
        <v>6.57</v>
      </c>
      <c r="R72" s="22">
        <f t="shared" si="10"/>
        <v>7.09</v>
      </c>
      <c r="S72" s="22">
        <f t="shared" si="11"/>
        <v>7.62</v>
      </c>
      <c r="T72" s="22">
        <f t="shared" si="11"/>
        <v>8.17</v>
      </c>
      <c r="U72" s="22">
        <f t="shared" si="11"/>
        <v>8.75</v>
      </c>
      <c r="V72" s="22">
        <f t="shared" si="11"/>
        <v>9.36</v>
      </c>
      <c r="W72" s="22">
        <f t="shared" si="11"/>
        <v>9.99</v>
      </c>
      <c r="X72" s="22">
        <f t="shared" si="11"/>
        <v>10.65</v>
      </c>
      <c r="Y72" s="22">
        <f t="shared" si="11"/>
        <v>11.35</v>
      </c>
      <c r="Z72" s="22">
        <f t="shared" si="11"/>
        <v>12.09</v>
      </c>
      <c r="AA72" s="22">
        <f t="shared" si="11"/>
        <v>0</v>
      </c>
      <c r="AB72" s="22">
        <f t="shared" si="11"/>
        <v>0</v>
      </c>
      <c r="AC72" s="22">
        <f t="shared" si="11"/>
        <v>0</v>
      </c>
      <c r="AD72" s="22">
        <f t="shared" si="11"/>
        <v>0</v>
      </c>
      <c r="AE72" s="22">
        <f t="shared" si="11"/>
        <v>0</v>
      </c>
      <c r="AL72" t="s">
        <v>46</v>
      </c>
      <c r="AM72" t="s">
        <v>53</v>
      </c>
      <c r="AN72">
        <v>501</v>
      </c>
      <c r="AO72">
        <v>10</v>
      </c>
      <c r="AP72" t="s">
        <v>47</v>
      </c>
      <c r="AR72">
        <v>40</v>
      </c>
      <c r="AS72">
        <v>2</v>
      </c>
      <c r="AT72">
        <v>5.21</v>
      </c>
      <c r="AU72" t="s">
        <v>48</v>
      </c>
    </row>
    <row r="73" spans="1:47">
      <c r="A73" s="17">
        <v>21</v>
      </c>
      <c r="B73" s="18">
        <f t="shared" si="12"/>
        <v>0.5</v>
      </c>
      <c r="C73" s="18">
        <f t="shared" si="10"/>
        <v>0.98</v>
      </c>
      <c r="D73" s="18">
        <f t="shared" si="10"/>
        <v>1.48</v>
      </c>
      <c r="E73" s="18">
        <f t="shared" si="10"/>
        <v>1.54</v>
      </c>
      <c r="F73" s="18">
        <f t="shared" si="10"/>
        <v>1.95</v>
      </c>
      <c r="G73" s="18">
        <f t="shared" si="10"/>
        <v>2.37</v>
      </c>
      <c r="H73" s="18">
        <f t="shared" si="10"/>
        <v>2.6</v>
      </c>
      <c r="I73" s="18">
        <f t="shared" si="10"/>
        <v>3.02</v>
      </c>
      <c r="J73" s="18">
        <f t="shared" si="10"/>
        <v>3.44</v>
      </c>
      <c r="K73" s="18">
        <f t="shared" si="10"/>
        <v>3.88</v>
      </c>
      <c r="L73" s="18">
        <f t="shared" si="10"/>
        <v>4.32</v>
      </c>
      <c r="M73" s="18">
        <f t="shared" si="10"/>
        <v>4.78</v>
      </c>
      <c r="N73" s="18">
        <f t="shared" si="10"/>
        <v>5.25</v>
      </c>
      <c r="O73" s="18">
        <f t="shared" si="10"/>
        <v>5.74</v>
      </c>
      <c r="P73" s="18">
        <f t="shared" si="10"/>
        <v>6.24</v>
      </c>
      <c r="Q73" s="18">
        <f t="shared" si="10"/>
        <v>6.76</v>
      </c>
      <c r="R73" s="18">
        <f t="shared" si="10"/>
        <v>7.29</v>
      </c>
      <c r="S73" s="18">
        <f t="shared" si="11"/>
        <v>7.85</v>
      </c>
      <c r="T73" s="18">
        <f t="shared" si="11"/>
        <v>8.43</v>
      </c>
      <c r="U73" s="18">
        <f t="shared" si="11"/>
        <v>9.0399999999999991</v>
      </c>
      <c r="V73" s="18">
        <f t="shared" si="11"/>
        <v>9.68</v>
      </c>
      <c r="W73" s="18">
        <f t="shared" si="11"/>
        <v>10.36</v>
      </c>
      <c r="X73" s="18">
        <f t="shared" si="11"/>
        <v>11.07</v>
      </c>
      <c r="Y73" s="18">
        <f t="shared" si="11"/>
        <v>11.81</v>
      </c>
      <c r="Z73" s="18">
        <f t="shared" si="11"/>
        <v>12.6</v>
      </c>
      <c r="AA73" s="18">
        <f t="shared" si="11"/>
        <v>0</v>
      </c>
      <c r="AB73" s="18">
        <f t="shared" si="11"/>
        <v>0</v>
      </c>
      <c r="AC73" s="18">
        <f t="shared" si="11"/>
        <v>0</v>
      </c>
      <c r="AD73" s="18">
        <f t="shared" si="11"/>
        <v>0</v>
      </c>
      <c r="AE73" s="18">
        <f t="shared" si="11"/>
        <v>0</v>
      </c>
      <c r="AL73" t="s">
        <v>46</v>
      </c>
      <c r="AM73" t="s">
        <v>53</v>
      </c>
      <c r="AN73">
        <v>501</v>
      </c>
      <c r="AO73">
        <v>10</v>
      </c>
      <c r="AP73" t="s">
        <v>47</v>
      </c>
      <c r="AR73">
        <v>41</v>
      </c>
      <c r="AS73">
        <v>2</v>
      </c>
      <c r="AT73">
        <v>5.53</v>
      </c>
      <c r="AU73" t="s">
        <v>48</v>
      </c>
    </row>
    <row r="74" spans="1:47">
      <c r="A74" s="19">
        <v>22</v>
      </c>
      <c r="B74" s="20">
        <f t="shared" si="12"/>
        <v>0.51</v>
      </c>
      <c r="C74" s="20">
        <f t="shared" si="10"/>
        <v>1.01</v>
      </c>
      <c r="D74" s="20">
        <f t="shared" si="10"/>
        <v>1.52</v>
      </c>
      <c r="E74" s="20">
        <f t="shared" si="10"/>
        <v>1.58</v>
      </c>
      <c r="F74" s="20">
        <f t="shared" si="10"/>
        <v>2</v>
      </c>
      <c r="G74" s="20">
        <f t="shared" si="10"/>
        <v>2.4300000000000002</v>
      </c>
      <c r="H74" s="20">
        <f t="shared" si="10"/>
        <v>2.67</v>
      </c>
      <c r="I74" s="20">
        <f t="shared" si="10"/>
        <v>3.09</v>
      </c>
      <c r="J74" s="20">
        <f t="shared" si="10"/>
        <v>3.53</v>
      </c>
      <c r="K74" s="20">
        <f t="shared" si="10"/>
        <v>3.97</v>
      </c>
      <c r="L74" s="20">
        <f t="shared" si="10"/>
        <v>4.43</v>
      </c>
      <c r="M74" s="20">
        <f t="shared" si="10"/>
        <v>4.9000000000000004</v>
      </c>
      <c r="N74" s="20">
        <f t="shared" si="10"/>
        <v>5.39</v>
      </c>
      <c r="O74" s="20">
        <f t="shared" si="10"/>
        <v>5.89</v>
      </c>
      <c r="P74" s="20">
        <f t="shared" si="10"/>
        <v>6.41</v>
      </c>
      <c r="Q74" s="20">
        <f t="shared" si="10"/>
        <v>6.95</v>
      </c>
      <c r="R74" s="20">
        <f t="shared" si="10"/>
        <v>7.51</v>
      </c>
      <c r="S74" s="20">
        <f t="shared" si="11"/>
        <v>8.1</v>
      </c>
      <c r="T74" s="20">
        <f t="shared" si="11"/>
        <v>8.7200000000000006</v>
      </c>
      <c r="U74" s="20">
        <f t="shared" si="11"/>
        <v>9.36</v>
      </c>
      <c r="V74" s="20">
        <f t="shared" si="11"/>
        <v>10.039999999999999</v>
      </c>
      <c r="W74" s="20">
        <f t="shared" si="11"/>
        <v>10.76</v>
      </c>
      <c r="X74" s="20">
        <f t="shared" si="11"/>
        <v>11.52</v>
      </c>
      <c r="Y74" s="20">
        <f t="shared" si="11"/>
        <v>12.32</v>
      </c>
      <c r="Z74" s="20">
        <f t="shared" si="11"/>
        <v>13.17</v>
      </c>
      <c r="AA74" s="20">
        <f t="shared" si="11"/>
        <v>0</v>
      </c>
      <c r="AB74" s="20">
        <f t="shared" si="11"/>
        <v>0</v>
      </c>
      <c r="AC74" s="20">
        <f t="shared" si="11"/>
        <v>0</v>
      </c>
      <c r="AD74" s="20">
        <f t="shared" si="11"/>
        <v>0</v>
      </c>
      <c r="AE74" s="20">
        <f t="shared" si="11"/>
        <v>0</v>
      </c>
      <c r="AL74" t="s">
        <v>46</v>
      </c>
      <c r="AM74" t="s">
        <v>53</v>
      </c>
      <c r="AN74">
        <v>501</v>
      </c>
      <c r="AO74">
        <v>10</v>
      </c>
      <c r="AP74" t="s">
        <v>47</v>
      </c>
      <c r="AR74">
        <v>42</v>
      </c>
      <c r="AS74">
        <v>2</v>
      </c>
      <c r="AT74">
        <v>5.87</v>
      </c>
      <c r="AU74" t="s">
        <v>48</v>
      </c>
    </row>
    <row r="75" spans="1:47">
      <c r="A75" s="19">
        <v>23</v>
      </c>
      <c r="B75" s="20">
        <f t="shared" si="12"/>
        <v>0.53</v>
      </c>
      <c r="C75" s="20">
        <f t="shared" si="10"/>
        <v>1.04</v>
      </c>
      <c r="D75" s="20">
        <f t="shared" si="10"/>
        <v>1.56</v>
      </c>
      <c r="E75" s="20">
        <f t="shared" si="10"/>
        <v>1.62</v>
      </c>
      <c r="F75" s="20">
        <f t="shared" si="10"/>
        <v>2.0499999999999998</v>
      </c>
      <c r="G75" s="20">
        <f t="shared" si="10"/>
        <v>2.4900000000000002</v>
      </c>
      <c r="H75" s="20">
        <f t="shared" si="10"/>
        <v>2.73</v>
      </c>
      <c r="I75" s="20">
        <f t="shared" si="10"/>
        <v>3.17</v>
      </c>
      <c r="J75" s="20">
        <f t="shared" si="10"/>
        <v>3.61</v>
      </c>
      <c r="K75" s="20">
        <f t="shared" si="10"/>
        <v>4.07</v>
      </c>
      <c r="L75" s="20">
        <f t="shared" si="10"/>
        <v>4.54</v>
      </c>
      <c r="M75" s="20">
        <f t="shared" si="10"/>
        <v>5.03</v>
      </c>
      <c r="N75" s="20">
        <f t="shared" si="10"/>
        <v>5.53</v>
      </c>
      <c r="O75" s="20">
        <f t="shared" si="10"/>
        <v>6.05</v>
      </c>
      <c r="P75" s="20">
        <f t="shared" si="10"/>
        <v>6.6</v>
      </c>
      <c r="Q75" s="20">
        <f t="shared" si="10"/>
        <v>7.16</v>
      </c>
      <c r="R75" s="20">
        <f t="shared" si="10"/>
        <v>7.75</v>
      </c>
      <c r="S75" s="20">
        <f t="shared" si="11"/>
        <v>8.3800000000000008</v>
      </c>
      <c r="T75" s="20">
        <f t="shared" si="11"/>
        <v>9.0299999999999994</v>
      </c>
      <c r="U75" s="20">
        <f t="shared" si="11"/>
        <v>9.7200000000000006</v>
      </c>
      <c r="V75" s="20">
        <f t="shared" si="11"/>
        <v>10.44</v>
      </c>
      <c r="W75" s="20">
        <f t="shared" si="11"/>
        <v>11.21</v>
      </c>
      <c r="X75" s="20">
        <f t="shared" si="11"/>
        <v>12.02</v>
      </c>
      <c r="Y75" s="20">
        <f t="shared" si="11"/>
        <v>12.88</v>
      </c>
      <c r="Z75" s="20">
        <f t="shared" si="11"/>
        <v>13.79</v>
      </c>
      <c r="AA75" s="20">
        <f t="shared" si="11"/>
        <v>0</v>
      </c>
      <c r="AB75" s="20">
        <f t="shared" si="11"/>
        <v>0</v>
      </c>
      <c r="AC75" s="20">
        <f t="shared" si="11"/>
        <v>0</v>
      </c>
      <c r="AD75" s="20">
        <f t="shared" si="11"/>
        <v>0</v>
      </c>
      <c r="AE75" s="20">
        <f t="shared" si="11"/>
        <v>0</v>
      </c>
      <c r="AL75" t="s">
        <v>46</v>
      </c>
      <c r="AM75" t="s">
        <v>53</v>
      </c>
      <c r="AN75">
        <v>501</v>
      </c>
      <c r="AO75">
        <v>10</v>
      </c>
      <c r="AP75" t="s">
        <v>47</v>
      </c>
      <c r="AR75">
        <v>43</v>
      </c>
      <c r="AS75">
        <v>2</v>
      </c>
      <c r="AT75">
        <v>6.26</v>
      </c>
      <c r="AU75" t="s">
        <v>48</v>
      </c>
    </row>
    <row r="76" spans="1:47">
      <c r="A76" s="19">
        <v>24</v>
      </c>
      <c r="B76" s="20">
        <f t="shared" si="12"/>
        <v>0.54</v>
      </c>
      <c r="C76" s="20">
        <f t="shared" si="10"/>
        <v>1.06</v>
      </c>
      <c r="D76" s="20">
        <f t="shared" si="10"/>
        <v>1.6</v>
      </c>
      <c r="E76" s="20">
        <f t="shared" si="10"/>
        <v>1.66</v>
      </c>
      <c r="F76" s="20">
        <f t="shared" si="10"/>
        <v>2.1</v>
      </c>
      <c r="G76" s="20">
        <f t="shared" si="10"/>
        <v>2.5499999999999998</v>
      </c>
      <c r="H76" s="20">
        <f t="shared" si="10"/>
        <v>2.8</v>
      </c>
      <c r="I76" s="20">
        <f t="shared" si="10"/>
        <v>3.24</v>
      </c>
      <c r="J76" s="20">
        <f t="shared" si="10"/>
        <v>3.7</v>
      </c>
      <c r="K76" s="20">
        <f t="shared" si="10"/>
        <v>4.17</v>
      </c>
      <c r="L76" s="20">
        <f t="shared" si="10"/>
        <v>4.66</v>
      </c>
      <c r="M76" s="20">
        <f t="shared" si="10"/>
        <v>5.16</v>
      </c>
      <c r="N76" s="20">
        <f t="shared" si="10"/>
        <v>5.68</v>
      </c>
      <c r="O76" s="20">
        <f t="shared" si="10"/>
        <v>6.23</v>
      </c>
      <c r="P76" s="20">
        <f t="shared" si="10"/>
        <v>6.8</v>
      </c>
      <c r="Q76" s="20">
        <f t="shared" si="10"/>
        <v>7.4</v>
      </c>
      <c r="R76" s="20">
        <f t="shared" si="10"/>
        <v>8.02</v>
      </c>
      <c r="S76" s="20">
        <f t="shared" si="11"/>
        <v>8.68</v>
      </c>
      <c r="T76" s="20">
        <f t="shared" si="11"/>
        <v>9.3800000000000008</v>
      </c>
      <c r="U76" s="20">
        <f t="shared" si="11"/>
        <v>10.11</v>
      </c>
      <c r="V76" s="20">
        <f t="shared" si="11"/>
        <v>10.89</v>
      </c>
      <c r="W76" s="20">
        <f t="shared" si="11"/>
        <v>11.71</v>
      </c>
      <c r="X76" s="20">
        <f t="shared" si="11"/>
        <v>12.58</v>
      </c>
      <c r="Y76" s="20">
        <f t="shared" si="11"/>
        <v>13.51</v>
      </c>
      <c r="Z76" s="20">
        <f t="shared" si="11"/>
        <v>14.49</v>
      </c>
      <c r="AA76" s="20">
        <f t="shared" si="11"/>
        <v>0</v>
      </c>
      <c r="AB76" s="20">
        <f t="shared" si="11"/>
        <v>0</v>
      </c>
      <c r="AC76" s="20">
        <f t="shared" si="11"/>
        <v>0</v>
      </c>
      <c r="AD76" s="20">
        <f t="shared" si="11"/>
        <v>0</v>
      </c>
      <c r="AE76" s="20">
        <f t="shared" si="11"/>
        <v>0</v>
      </c>
      <c r="AL76" t="s">
        <v>46</v>
      </c>
      <c r="AM76" t="s">
        <v>53</v>
      </c>
      <c r="AN76">
        <v>501</v>
      </c>
      <c r="AO76">
        <v>10</v>
      </c>
      <c r="AP76" t="s">
        <v>47</v>
      </c>
      <c r="AR76">
        <v>44</v>
      </c>
      <c r="AS76">
        <v>2</v>
      </c>
      <c r="AT76">
        <v>6.68</v>
      </c>
      <c r="AU76" t="s">
        <v>48</v>
      </c>
    </row>
    <row r="77" spans="1:47">
      <c r="A77" s="21">
        <v>25</v>
      </c>
      <c r="B77" s="22">
        <f t="shared" si="12"/>
        <v>0.55000000000000004</v>
      </c>
      <c r="C77" s="22">
        <f t="shared" si="10"/>
        <v>1.08</v>
      </c>
      <c r="D77" s="22">
        <f t="shared" si="10"/>
        <v>1.64</v>
      </c>
      <c r="E77" s="22">
        <f t="shared" si="10"/>
        <v>1.69</v>
      </c>
      <c r="F77" s="22">
        <f t="shared" si="10"/>
        <v>2.14</v>
      </c>
      <c r="G77" s="22">
        <f t="shared" si="10"/>
        <v>2.61</v>
      </c>
      <c r="H77" s="22">
        <f t="shared" si="10"/>
        <v>2.86</v>
      </c>
      <c r="I77" s="22">
        <f t="shared" si="10"/>
        <v>3.32</v>
      </c>
      <c r="J77" s="22">
        <f t="shared" si="10"/>
        <v>3.79</v>
      </c>
      <c r="K77" s="22">
        <f t="shared" si="10"/>
        <v>4.28</v>
      </c>
      <c r="L77" s="22">
        <f t="shared" si="10"/>
        <v>4.78</v>
      </c>
      <c r="M77" s="22">
        <f t="shared" si="10"/>
        <v>5.31</v>
      </c>
      <c r="N77" s="22">
        <f t="shared" si="10"/>
        <v>5.85</v>
      </c>
      <c r="O77" s="22">
        <f t="shared" si="10"/>
        <v>6.43</v>
      </c>
      <c r="P77" s="22">
        <f t="shared" si="10"/>
        <v>7.03</v>
      </c>
      <c r="Q77" s="22">
        <f t="shared" si="10"/>
        <v>7.66</v>
      </c>
      <c r="R77" s="22">
        <f t="shared" si="10"/>
        <v>8.33</v>
      </c>
      <c r="S77" s="22">
        <f t="shared" si="11"/>
        <v>9.0299999999999994</v>
      </c>
      <c r="T77" s="22">
        <f t="shared" si="11"/>
        <v>9.77</v>
      </c>
      <c r="U77" s="22">
        <f t="shared" si="11"/>
        <v>10.56</v>
      </c>
      <c r="V77" s="22">
        <f t="shared" si="11"/>
        <v>11.39</v>
      </c>
      <c r="W77" s="22">
        <f t="shared" si="11"/>
        <v>12.28</v>
      </c>
      <c r="X77" s="22">
        <f t="shared" si="11"/>
        <v>13.21</v>
      </c>
      <c r="Y77" s="22">
        <f t="shared" si="11"/>
        <v>14.21</v>
      </c>
      <c r="Z77" s="22">
        <f t="shared" si="11"/>
        <v>15.26</v>
      </c>
      <c r="AA77" s="22">
        <f t="shared" si="11"/>
        <v>0</v>
      </c>
      <c r="AB77" s="22">
        <f t="shared" si="11"/>
        <v>0</v>
      </c>
      <c r="AC77" s="22">
        <f t="shared" si="11"/>
        <v>0</v>
      </c>
      <c r="AD77" s="22">
        <f t="shared" si="11"/>
        <v>0</v>
      </c>
      <c r="AE77" s="22">
        <f t="shared" si="11"/>
        <v>0</v>
      </c>
      <c r="AL77" t="s">
        <v>46</v>
      </c>
      <c r="AM77" t="s">
        <v>53</v>
      </c>
      <c r="AN77">
        <v>501</v>
      </c>
      <c r="AO77">
        <v>10</v>
      </c>
      <c r="AP77" t="s">
        <v>47</v>
      </c>
      <c r="AR77">
        <v>45</v>
      </c>
      <c r="AS77">
        <v>2</v>
      </c>
      <c r="AT77">
        <v>7.15</v>
      </c>
      <c r="AU77" t="s">
        <v>48</v>
      </c>
    </row>
    <row r="78" spans="1:47">
      <c r="A78" s="17">
        <v>26</v>
      </c>
      <c r="B78" s="18">
        <f t="shared" si="12"/>
        <v>0.56000000000000005</v>
      </c>
      <c r="C78" s="18">
        <f t="shared" si="10"/>
        <v>1.1100000000000001</v>
      </c>
      <c r="D78" s="18">
        <f t="shared" si="10"/>
        <v>1.67</v>
      </c>
      <c r="E78" s="18">
        <f t="shared" si="10"/>
        <v>1.73</v>
      </c>
      <c r="F78" s="18">
        <f t="shared" si="10"/>
        <v>2.19</v>
      </c>
      <c r="G78" s="18">
        <f t="shared" si="10"/>
        <v>2.67</v>
      </c>
      <c r="H78" s="18">
        <f t="shared" si="10"/>
        <v>2.93</v>
      </c>
      <c r="I78" s="18">
        <f t="shared" si="10"/>
        <v>3.4</v>
      </c>
      <c r="J78" s="18">
        <f t="shared" si="10"/>
        <v>3.89</v>
      </c>
      <c r="K78" s="18">
        <f t="shared" si="10"/>
        <v>4.3899999999999997</v>
      </c>
      <c r="L78" s="18">
        <f t="shared" si="10"/>
        <v>4.92</v>
      </c>
      <c r="M78" s="18">
        <f t="shared" si="10"/>
        <v>5.47</v>
      </c>
      <c r="N78" s="18">
        <f t="shared" si="10"/>
        <v>6.05</v>
      </c>
      <c r="O78" s="18">
        <f t="shared" si="10"/>
        <v>6.65</v>
      </c>
      <c r="P78" s="18">
        <f t="shared" si="10"/>
        <v>7.29</v>
      </c>
      <c r="Q78" s="18">
        <f t="shared" si="10"/>
        <v>7.96</v>
      </c>
      <c r="R78" s="18">
        <f t="shared" si="10"/>
        <v>8.67</v>
      </c>
      <c r="S78" s="18">
        <f t="shared" si="11"/>
        <v>9.42</v>
      </c>
      <c r="T78" s="18">
        <f t="shared" si="11"/>
        <v>10.220000000000001</v>
      </c>
      <c r="U78" s="18">
        <f t="shared" si="11"/>
        <v>11.06</v>
      </c>
      <c r="V78" s="18">
        <f t="shared" si="11"/>
        <v>11.96</v>
      </c>
      <c r="W78" s="18">
        <f t="shared" si="11"/>
        <v>12.91</v>
      </c>
      <c r="X78" s="18">
        <f t="shared" si="11"/>
        <v>13.92</v>
      </c>
      <c r="Y78" s="18">
        <f t="shared" si="11"/>
        <v>14.99</v>
      </c>
      <c r="Z78" s="18">
        <f t="shared" si="11"/>
        <v>16.12</v>
      </c>
      <c r="AA78" s="18">
        <f t="shared" si="11"/>
        <v>0</v>
      </c>
      <c r="AB78" s="18">
        <f t="shared" si="11"/>
        <v>0</v>
      </c>
      <c r="AC78" s="18">
        <f t="shared" si="11"/>
        <v>0</v>
      </c>
      <c r="AD78" s="18">
        <f t="shared" si="11"/>
        <v>0</v>
      </c>
      <c r="AE78" s="18">
        <f t="shared" si="11"/>
        <v>0</v>
      </c>
      <c r="AL78" t="s">
        <v>46</v>
      </c>
      <c r="AM78" t="s">
        <v>53</v>
      </c>
      <c r="AN78">
        <v>501</v>
      </c>
      <c r="AO78">
        <v>10</v>
      </c>
      <c r="AP78" t="s">
        <v>47</v>
      </c>
      <c r="AR78">
        <v>46</v>
      </c>
      <c r="AS78">
        <v>2</v>
      </c>
      <c r="AT78">
        <v>7.66</v>
      </c>
      <c r="AU78" t="s">
        <v>48</v>
      </c>
    </row>
    <row r="79" spans="1:47">
      <c r="A79" s="19">
        <v>27</v>
      </c>
      <c r="B79" s="20">
        <f t="shared" si="12"/>
        <v>0.57999999999999996</v>
      </c>
      <c r="C79" s="20">
        <f t="shared" si="10"/>
        <v>1.1299999999999999</v>
      </c>
      <c r="D79" s="20">
        <f t="shared" si="10"/>
        <v>1.71</v>
      </c>
      <c r="E79" s="20">
        <f t="shared" si="10"/>
        <v>1.77</v>
      </c>
      <c r="F79" s="20">
        <f t="shared" si="10"/>
        <v>2.2400000000000002</v>
      </c>
      <c r="G79" s="20">
        <f t="shared" si="10"/>
        <v>2.73</v>
      </c>
      <c r="H79" s="20">
        <f t="shared" si="10"/>
        <v>3</v>
      </c>
      <c r="I79" s="20">
        <f t="shared" si="10"/>
        <v>3.49</v>
      </c>
      <c r="J79" s="20">
        <f t="shared" si="10"/>
        <v>4</v>
      </c>
      <c r="K79" s="20">
        <f t="shared" si="10"/>
        <v>4.5199999999999996</v>
      </c>
      <c r="L79" s="20">
        <f t="shared" si="10"/>
        <v>5.08</v>
      </c>
      <c r="M79" s="20">
        <f t="shared" si="10"/>
        <v>5.66</v>
      </c>
      <c r="N79" s="20">
        <f t="shared" si="10"/>
        <v>6.27</v>
      </c>
      <c r="O79" s="20">
        <f t="shared" si="10"/>
        <v>6.91</v>
      </c>
      <c r="P79" s="20">
        <f t="shared" si="10"/>
        <v>7.59</v>
      </c>
      <c r="Q79" s="20">
        <f t="shared" si="10"/>
        <v>8.3000000000000007</v>
      </c>
      <c r="R79" s="20">
        <f t="shared" si="10"/>
        <v>9.06</v>
      </c>
      <c r="S79" s="20">
        <f t="shared" si="11"/>
        <v>9.8699999999999992</v>
      </c>
      <c r="T79" s="20">
        <f t="shared" si="11"/>
        <v>10.72</v>
      </c>
      <c r="U79" s="20">
        <f t="shared" si="11"/>
        <v>11.63</v>
      </c>
      <c r="V79" s="20">
        <f t="shared" si="11"/>
        <v>12.6</v>
      </c>
      <c r="W79" s="20">
        <f t="shared" si="11"/>
        <v>13.62</v>
      </c>
      <c r="X79" s="20">
        <f t="shared" si="11"/>
        <v>14.71</v>
      </c>
      <c r="Y79" s="20">
        <f t="shared" si="11"/>
        <v>15.86</v>
      </c>
      <c r="Z79" s="20">
        <f t="shared" si="11"/>
        <v>17.09</v>
      </c>
      <c r="AA79" s="20">
        <f t="shared" si="11"/>
        <v>0</v>
      </c>
      <c r="AB79" s="20">
        <f t="shared" si="11"/>
        <v>0</v>
      </c>
      <c r="AC79" s="20">
        <f t="shared" si="11"/>
        <v>0</v>
      </c>
      <c r="AD79" s="20">
        <f t="shared" si="11"/>
        <v>0</v>
      </c>
      <c r="AE79" s="20">
        <f t="shared" si="11"/>
        <v>0</v>
      </c>
      <c r="AL79" t="s">
        <v>46</v>
      </c>
      <c r="AM79" t="s">
        <v>53</v>
      </c>
      <c r="AN79">
        <v>501</v>
      </c>
      <c r="AO79">
        <v>10</v>
      </c>
      <c r="AP79" t="s">
        <v>47</v>
      </c>
      <c r="AR79">
        <v>47</v>
      </c>
      <c r="AS79">
        <v>2</v>
      </c>
      <c r="AT79">
        <v>8.23</v>
      </c>
      <c r="AU79" t="s">
        <v>48</v>
      </c>
    </row>
    <row r="80" spans="1:47">
      <c r="A80" s="19">
        <v>28</v>
      </c>
      <c r="B80" s="20">
        <f t="shared" si="12"/>
        <v>0.59</v>
      </c>
      <c r="C80" s="20">
        <f t="shared" si="10"/>
        <v>1.1599999999999999</v>
      </c>
      <c r="D80" s="20">
        <f t="shared" si="10"/>
        <v>1.75</v>
      </c>
      <c r="E80" s="20">
        <f t="shared" si="10"/>
        <v>1.81</v>
      </c>
      <c r="F80" s="20">
        <f t="shared" si="10"/>
        <v>2.2999999999999998</v>
      </c>
      <c r="G80" s="20">
        <f t="shared" si="10"/>
        <v>2.8</v>
      </c>
      <c r="H80" s="20">
        <f t="shared" si="10"/>
        <v>3.09</v>
      </c>
      <c r="I80" s="20">
        <f t="shared" si="10"/>
        <v>3.6</v>
      </c>
      <c r="J80" s="20">
        <f t="shared" si="10"/>
        <v>4.12</v>
      </c>
      <c r="K80" s="20">
        <f t="shared" si="10"/>
        <v>4.68</v>
      </c>
      <c r="L80" s="20">
        <f t="shared" si="10"/>
        <v>5.26</v>
      </c>
      <c r="M80" s="20">
        <f t="shared" si="10"/>
        <v>5.87</v>
      </c>
      <c r="N80" s="20">
        <f t="shared" si="10"/>
        <v>6.52</v>
      </c>
      <c r="O80" s="20">
        <f t="shared" si="10"/>
        <v>7.2</v>
      </c>
      <c r="P80" s="20">
        <f t="shared" si="10"/>
        <v>7.93</v>
      </c>
      <c r="Q80" s="20">
        <f t="shared" si="10"/>
        <v>8.6999999999999993</v>
      </c>
      <c r="R80" s="20">
        <f t="shared" si="10"/>
        <v>9.51</v>
      </c>
      <c r="S80" s="20">
        <f t="shared" si="11"/>
        <v>10.38</v>
      </c>
      <c r="T80" s="20">
        <f t="shared" si="11"/>
        <v>11.3</v>
      </c>
      <c r="U80" s="20">
        <f t="shared" si="11"/>
        <v>12.28</v>
      </c>
      <c r="V80" s="20">
        <f t="shared" si="11"/>
        <v>13.32</v>
      </c>
      <c r="W80" s="20">
        <f t="shared" si="11"/>
        <v>14.42</v>
      </c>
      <c r="X80" s="20">
        <f t="shared" si="11"/>
        <v>15.59</v>
      </c>
      <c r="Y80" s="20">
        <f t="shared" si="11"/>
        <v>16.84</v>
      </c>
      <c r="Z80" s="20">
        <f t="shared" si="11"/>
        <v>18.16</v>
      </c>
      <c r="AA80" s="20">
        <f t="shared" si="11"/>
        <v>0</v>
      </c>
      <c r="AB80" s="20">
        <f t="shared" si="11"/>
        <v>0</v>
      </c>
      <c r="AC80" s="20">
        <f t="shared" si="11"/>
        <v>0</v>
      </c>
      <c r="AD80" s="20">
        <f t="shared" si="11"/>
        <v>0</v>
      </c>
      <c r="AE80" s="20">
        <f t="shared" si="11"/>
        <v>0</v>
      </c>
      <c r="AL80" t="s">
        <v>46</v>
      </c>
      <c r="AM80" t="s">
        <v>53</v>
      </c>
      <c r="AN80">
        <v>501</v>
      </c>
      <c r="AO80">
        <v>10</v>
      </c>
      <c r="AP80" t="s">
        <v>47</v>
      </c>
      <c r="AR80">
        <v>48</v>
      </c>
      <c r="AS80">
        <v>2</v>
      </c>
      <c r="AT80">
        <v>8.84</v>
      </c>
      <c r="AU80" t="s">
        <v>48</v>
      </c>
    </row>
    <row r="81" spans="1:47">
      <c r="A81" s="19">
        <v>29</v>
      </c>
      <c r="B81" s="20">
        <f t="shared" si="12"/>
        <v>0.6</v>
      </c>
      <c r="C81" s="20">
        <f t="shared" si="10"/>
        <v>1.19</v>
      </c>
      <c r="D81" s="20">
        <f t="shared" si="10"/>
        <v>1.79</v>
      </c>
      <c r="E81" s="20">
        <f t="shared" si="10"/>
        <v>1.86</v>
      </c>
      <c r="F81" s="20">
        <f t="shared" si="10"/>
        <v>2.36</v>
      </c>
      <c r="G81" s="20">
        <f t="shared" si="10"/>
        <v>2.89</v>
      </c>
      <c r="H81" s="20">
        <f t="shared" si="10"/>
        <v>3.19</v>
      </c>
      <c r="I81" s="20">
        <f t="shared" si="10"/>
        <v>3.72</v>
      </c>
      <c r="J81" s="20">
        <f t="shared" si="10"/>
        <v>4.2699999999999996</v>
      </c>
      <c r="K81" s="20">
        <f t="shared" si="10"/>
        <v>4.8600000000000003</v>
      </c>
      <c r="L81" s="20">
        <f t="shared" si="10"/>
        <v>5.47</v>
      </c>
      <c r="M81" s="20">
        <f t="shared" si="10"/>
        <v>6.13</v>
      </c>
      <c r="N81" s="20">
        <f t="shared" si="10"/>
        <v>6.82</v>
      </c>
      <c r="O81" s="20">
        <f t="shared" si="10"/>
        <v>7.55</v>
      </c>
      <c r="P81" s="20">
        <f t="shared" si="10"/>
        <v>8.33</v>
      </c>
      <c r="Q81" s="20">
        <f t="shared" si="10"/>
        <v>9.15</v>
      </c>
      <c r="R81" s="20">
        <f t="shared" si="10"/>
        <v>10.029999999999999</v>
      </c>
      <c r="S81" s="20">
        <f t="shared" si="11"/>
        <v>10.96</v>
      </c>
      <c r="T81" s="20">
        <f t="shared" si="11"/>
        <v>11.95</v>
      </c>
      <c r="U81" s="20">
        <f t="shared" si="11"/>
        <v>13.01</v>
      </c>
      <c r="V81" s="20">
        <f t="shared" si="11"/>
        <v>14.13</v>
      </c>
      <c r="W81" s="20">
        <f t="shared" si="11"/>
        <v>15.32</v>
      </c>
      <c r="X81" s="20">
        <f t="shared" si="11"/>
        <v>16.579999999999998</v>
      </c>
      <c r="Y81" s="20">
        <f t="shared" si="11"/>
        <v>17.93</v>
      </c>
      <c r="Z81" s="20">
        <f t="shared" si="11"/>
        <v>19.37</v>
      </c>
      <c r="AA81" s="20">
        <f t="shared" si="11"/>
        <v>0</v>
      </c>
      <c r="AB81" s="20">
        <f t="shared" si="11"/>
        <v>0</v>
      </c>
      <c r="AC81" s="20">
        <f t="shared" si="11"/>
        <v>0</v>
      </c>
      <c r="AD81" s="20">
        <f t="shared" si="11"/>
        <v>0</v>
      </c>
      <c r="AE81" s="20">
        <f t="shared" si="11"/>
        <v>0</v>
      </c>
      <c r="AL81" t="s">
        <v>46</v>
      </c>
      <c r="AM81" t="s">
        <v>53</v>
      </c>
      <c r="AN81">
        <v>501</v>
      </c>
      <c r="AO81">
        <v>10</v>
      </c>
      <c r="AP81" t="s">
        <v>47</v>
      </c>
      <c r="AR81">
        <v>49</v>
      </c>
      <c r="AS81">
        <v>2</v>
      </c>
      <c r="AT81">
        <v>9.51</v>
      </c>
      <c r="AU81" t="s">
        <v>48</v>
      </c>
    </row>
    <row r="82" spans="1:47">
      <c r="A82" s="21">
        <v>30</v>
      </c>
      <c r="B82" s="22">
        <f t="shared" si="12"/>
        <v>0.62</v>
      </c>
      <c r="C82" s="22">
        <f t="shared" si="10"/>
        <v>1.22</v>
      </c>
      <c r="D82" s="22">
        <f t="shared" si="10"/>
        <v>1.85</v>
      </c>
      <c r="E82" s="22">
        <f t="shared" si="10"/>
        <v>1.92</v>
      </c>
      <c r="F82" s="22">
        <f t="shared" si="10"/>
        <v>2.44</v>
      </c>
      <c r="G82" s="22">
        <f t="shared" si="10"/>
        <v>2.99</v>
      </c>
      <c r="H82" s="22">
        <f t="shared" si="10"/>
        <v>3.3</v>
      </c>
      <c r="I82" s="22">
        <f t="shared" si="10"/>
        <v>3.86</v>
      </c>
      <c r="J82" s="22">
        <f t="shared" si="10"/>
        <v>4.45</v>
      </c>
      <c r="K82" s="22">
        <f t="shared" si="10"/>
        <v>5.07</v>
      </c>
      <c r="L82" s="22">
        <f t="shared" si="10"/>
        <v>5.73</v>
      </c>
      <c r="M82" s="22">
        <f t="shared" si="10"/>
        <v>6.42</v>
      </c>
      <c r="N82" s="22">
        <f t="shared" si="10"/>
        <v>7.16</v>
      </c>
      <c r="O82" s="22">
        <f t="shared" si="10"/>
        <v>7.95</v>
      </c>
      <c r="P82" s="22">
        <f t="shared" si="10"/>
        <v>8.7799999999999994</v>
      </c>
      <c r="Q82" s="22">
        <f t="shared" si="10"/>
        <v>9.67</v>
      </c>
      <c r="R82" s="22">
        <f t="shared" si="10"/>
        <v>10.62</v>
      </c>
      <c r="S82" s="22">
        <f t="shared" si="11"/>
        <v>11.62</v>
      </c>
      <c r="T82" s="22">
        <f t="shared" si="11"/>
        <v>12.69</v>
      </c>
      <c r="U82" s="22">
        <f t="shared" si="11"/>
        <v>13.83</v>
      </c>
      <c r="V82" s="22">
        <f t="shared" si="11"/>
        <v>15.04</v>
      </c>
      <c r="W82" s="22">
        <f t="shared" si="11"/>
        <v>16.32</v>
      </c>
      <c r="X82" s="22">
        <f t="shared" si="11"/>
        <v>17.690000000000001</v>
      </c>
      <c r="Y82" s="22">
        <f t="shared" si="11"/>
        <v>19.149999999999999</v>
      </c>
      <c r="Z82" s="22">
        <f t="shared" si="11"/>
        <v>20.71</v>
      </c>
      <c r="AA82" s="22">
        <f t="shared" si="11"/>
        <v>0</v>
      </c>
      <c r="AB82" s="22">
        <f t="shared" si="11"/>
        <v>0</v>
      </c>
      <c r="AC82" s="22">
        <f t="shared" si="11"/>
        <v>0</v>
      </c>
      <c r="AD82" s="22">
        <f t="shared" si="11"/>
        <v>0</v>
      </c>
      <c r="AE82" s="22">
        <f t="shared" si="11"/>
        <v>0</v>
      </c>
      <c r="AL82" t="s">
        <v>46</v>
      </c>
      <c r="AM82" t="s">
        <v>53</v>
      </c>
      <c r="AN82">
        <v>501</v>
      </c>
      <c r="AO82">
        <v>10</v>
      </c>
      <c r="AP82" t="s">
        <v>47</v>
      </c>
      <c r="AR82">
        <v>50</v>
      </c>
      <c r="AS82">
        <v>2</v>
      </c>
      <c r="AT82">
        <v>10.23</v>
      </c>
      <c r="AU82" t="s">
        <v>48</v>
      </c>
    </row>
    <row r="83" spans="1:47">
      <c r="A83" s="17">
        <v>31</v>
      </c>
      <c r="B83" s="18">
        <f t="shared" si="12"/>
        <v>0.64</v>
      </c>
      <c r="C83" s="18">
        <f t="shared" si="10"/>
        <v>1.26</v>
      </c>
      <c r="D83" s="18">
        <f t="shared" si="10"/>
        <v>1.91</v>
      </c>
      <c r="E83" s="18">
        <f t="shared" si="10"/>
        <v>1.99</v>
      </c>
      <c r="F83" s="18">
        <f t="shared" si="10"/>
        <v>2.5299999999999998</v>
      </c>
      <c r="G83" s="18">
        <f t="shared" si="10"/>
        <v>3.1</v>
      </c>
      <c r="H83" s="18">
        <f t="shared" si="10"/>
        <v>3.44</v>
      </c>
      <c r="I83" s="18">
        <f t="shared" si="10"/>
        <v>4.03</v>
      </c>
      <c r="J83" s="18">
        <f t="shared" si="10"/>
        <v>4.66</v>
      </c>
      <c r="K83" s="18">
        <f t="shared" si="10"/>
        <v>5.32</v>
      </c>
      <c r="L83" s="18">
        <f t="shared" si="10"/>
        <v>6.02</v>
      </c>
      <c r="M83" s="18">
        <f t="shared" si="10"/>
        <v>6.77</v>
      </c>
      <c r="N83" s="18">
        <f t="shared" si="10"/>
        <v>7.56</v>
      </c>
      <c r="O83" s="18">
        <f t="shared" si="10"/>
        <v>8.41</v>
      </c>
      <c r="P83" s="18">
        <f t="shared" si="10"/>
        <v>9.31</v>
      </c>
      <c r="Q83" s="18">
        <f t="shared" si="10"/>
        <v>10.27</v>
      </c>
      <c r="R83" s="18">
        <f t="shared" si="10"/>
        <v>11.28</v>
      </c>
      <c r="S83" s="18">
        <f t="shared" si="11"/>
        <v>12.37</v>
      </c>
      <c r="T83" s="18">
        <f t="shared" si="11"/>
        <v>13.52</v>
      </c>
      <c r="U83" s="18">
        <f t="shared" si="11"/>
        <v>14.75</v>
      </c>
      <c r="V83" s="18">
        <f t="shared" si="11"/>
        <v>16.059999999999999</v>
      </c>
      <c r="W83" s="18">
        <f t="shared" si="11"/>
        <v>17.45</v>
      </c>
      <c r="X83" s="18">
        <f t="shared" si="11"/>
        <v>18.93</v>
      </c>
      <c r="Y83" s="18">
        <f t="shared" si="11"/>
        <v>20.52</v>
      </c>
      <c r="Z83" s="18">
        <f t="shared" si="11"/>
        <v>22.22</v>
      </c>
      <c r="AA83" s="18">
        <f t="shared" si="11"/>
        <v>0</v>
      </c>
      <c r="AB83" s="18">
        <f t="shared" si="11"/>
        <v>0</v>
      </c>
      <c r="AC83" s="18">
        <f t="shared" si="11"/>
        <v>0</v>
      </c>
      <c r="AD83" s="18">
        <f t="shared" si="11"/>
        <v>0</v>
      </c>
      <c r="AE83" s="18">
        <f t="shared" si="11"/>
        <v>0</v>
      </c>
      <c r="AL83" t="s">
        <v>46</v>
      </c>
      <c r="AM83" t="s">
        <v>53</v>
      </c>
      <c r="AN83">
        <v>501</v>
      </c>
      <c r="AO83">
        <v>10</v>
      </c>
      <c r="AP83" t="s">
        <v>47</v>
      </c>
      <c r="AR83">
        <v>51</v>
      </c>
      <c r="AS83">
        <v>2</v>
      </c>
      <c r="AT83">
        <v>11</v>
      </c>
      <c r="AU83" t="s">
        <v>48</v>
      </c>
    </row>
    <row r="84" spans="1:47">
      <c r="A84" s="19">
        <v>32</v>
      </c>
      <c r="B84" s="20">
        <f t="shared" si="12"/>
        <v>0.66</v>
      </c>
      <c r="C84" s="20">
        <f t="shared" si="10"/>
        <v>1.31</v>
      </c>
      <c r="D84" s="20">
        <f t="shared" si="10"/>
        <v>1.98</v>
      </c>
      <c r="E84" s="20">
        <f t="shared" si="10"/>
        <v>2.0699999999999998</v>
      </c>
      <c r="F84" s="20">
        <f t="shared" si="10"/>
        <v>2.64</v>
      </c>
      <c r="G84" s="20">
        <f t="shared" si="10"/>
        <v>3.25</v>
      </c>
      <c r="H84" s="20">
        <f t="shared" si="10"/>
        <v>3.61</v>
      </c>
      <c r="I84" s="20">
        <f t="shared" si="10"/>
        <v>4.24</v>
      </c>
      <c r="J84" s="20">
        <f t="shared" si="10"/>
        <v>4.9000000000000004</v>
      </c>
      <c r="K84" s="20">
        <f t="shared" si="10"/>
        <v>5.61</v>
      </c>
      <c r="L84" s="20">
        <f t="shared" si="10"/>
        <v>6.37</v>
      </c>
      <c r="M84" s="20">
        <f t="shared" si="10"/>
        <v>7.17</v>
      </c>
      <c r="N84" s="20">
        <f t="shared" si="10"/>
        <v>8.02</v>
      </c>
      <c r="O84" s="20">
        <f t="shared" si="10"/>
        <v>8.94</v>
      </c>
      <c r="P84" s="20">
        <f t="shared" si="10"/>
        <v>9.91</v>
      </c>
      <c r="Q84" s="20">
        <f t="shared" si="10"/>
        <v>10.94</v>
      </c>
      <c r="R84" s="20">
        <f t="shared" si="10"/>
        <v>12.04</v>
      </c>
      <c r="S84" s="20">
        <f t="shared" si="11"/>
        <v>13.21</v>
      </c>
      <c r="T84" s="20">
        <f t="shared" si="11"/>
        <v>14.45</v>
      </c>
      <c r="U84" s="20">
        <f t="shared" si="11"/>
        <v>15.78</v>
      </c>
      <c r="V84" s="20">
        <f t="shared" si="11"/>
        <v>17.2</v>
      </c>
      <c r="W84" s="20">
        <f t="shared" si="11"/>
        <v>18.71</v>
      </c>
      <c r="X84" s="20">
        <f t="shared" si="11"/>
        <v>20.32</v>
      </c>
      <c r="Y84" s="20">
        <f t="shared" si="11"/>
        <v>22.05</v>
      </c>
      <c r="Z84" s="20">
        <f t="shared" si="11"/>
        <v>23.9</v>
      </c>
      <c r="AA84" s="20">
        <f t="shared" si="11"/>
        <v>0</v>
      </c>
      <c r="AB84" s="20">
        <f t="shared" si="11"/>
        <v>0</v>
      </c>
      <c r="AC84" s="20">
        <f t="shared" si="11"/>
        <v>0</v>
      </c>
      <c r="AD84" s="20">
        <f t="shared" si="11"/>
        <v>0</v>
      </c>
      <c r="AE84" s="20">
        <f t="shared" si="11"/>
        <v>0</v>
      </c>
      <c r="AL84" t="s">
        <v>46</v>
      </c>
      <c r="AM84" t="s">
        <v>53</v>
      </c>
      <c r="AN84">
        <v>501</v>
      </c>
      <c r="AO84">
        <v>10</v>
      </c>
      <c r="AP84" t="s">
        <v>47</v>
      </c>
      <c r="AR84">
        <v>52</v>
      </c>
      <c r="AS84">
        <v>2</v>
      </c>
      <c r="AT84">
        <v>11.84</v>
      </c>
      <c r="AU84" t="s">
        <v>48</v>
      </c>
    </row>
    <row r="85" spans="1:47">
      <c r="A85" s="19">
        <v>33</v>
      </c>
      <c r="B85" s="20">
        <f t="shared" si="12"/>
        <v>0.69</v>
      </c>
      <c r="C85" s="20">
        <f t="shared" si="10"/>
        <v>1.36</v>
      </c>
      <c r="D85" s="20">
        <f t="shared" si="10"/>
        <v>2.0699999999999998</v>
      </c>
      <c r="E85" s="20">
        <f t="shared" si="10"/>
        <v>2.17</v>
      </c>
      <c r="F85" s="20">
        <f t="shared" si="10"/>
        <v>2.77</v>
      </c>
      <c r="G85" s="20">
        <f t="shared" si="10"/>
        <v>3.42</v>
      </c>
      <c r="H85" s="20">
        <f t="shared" si="10"/>
        <v>3.8</v>
      </c>
      <c r="I85" s="20">
        <f t="shared" si="10"/>
        <v>4.4800000000000004</v>
      </c>
      <c r="J85" s="20">
        <f t="shared" si="10"/>
        <v>5.19</v>
      </c>
      <c r="K85" s="20">
        <f t="shared" si="10"/>
        <v>5.95</v>
      </c>
      <c r="L85" s="20">
        <f t="shared" si="10"/>
        <v>6.76</v>
      </c>
      <c r="M85" s="20">
        <f t="shared" si="10"/>
        <v>7.63</v>
      </c>
      <c r="N85" s="20">
        <f t="shared" si="10"/>
        <v>8.5500000000000007</v>
      </c>
      <c r="O85" s="20">
        <f t="shared" si="10"/>
        <v>9.5299999999999994</v>
      </c>
      <c r="P85" s="20">
        <f t="shared" si="10"/>
        <v>10.58</v>
      </c>
      <c r="Q85" s="20">
        <f t="shared" si="10"/>
        <v>11.7</v>
      </c>
      <c r="R85" s="20">
        <f t="shared" ref="R85:AE100" si="13">SUMIFS($AT:$AT,$AP:$AP,"F",$AR:$AR,$A85,$AS:$AS,R$68)</f>
        <v>12.88</v>
      </c>
      <c r="S85" s="20">
        <f t="shared" si="11"/>
        <v>14.15</v>
      </c>
      <c r="T85" s="20">
        <f t="shared" si="11"/>
        <v>15.5</v>
      </c>
      <c r="U85" s="20">
        <f t="shared" si="11"/>
        <v>16.93</v>
      </c>
      <c r="V85" s="20">
        <f t="shared" si="11"/>
        <v>18.47</v>
      </c>
      <c r="W85" s="20">
        <f t="shared" si="11"/>
        <v>20.11</v>
      </c>
      <c r="X85" s="20">
        <f t="shared" si="11"/>
        <v>21.86</v>
      </c>
      <c r="Y85" s="20">
        <f t="shared" si="11"/>
        <v>23.75</v>
      </c>
      <c r="Z85" s="20">
        <f t="shared" si="11"/>
        <v>25.78</v>
      </c>
      <c r="AA85" s="20">
        <f t="shared" si="11"/>
        <v>0</v>
      </c>
      <c r="AB85" s="20">
        <f t="shared" si="11"/>
        <v>0</v>
      </c>
      <c r="AC85" s="20">
        <f t="shared" si="11"/>
        <v>0</v>
      </c>
      <c r="AD85" s="20">
        <f t="shared" si="11"/>
        <v>0</v>
      </c>
      <c r="AE85" s="20">
        <f t="shared" si="11"/>
        <v>0</v>
      </c>
      <c r="AL85" t="s">
        <v>46</v>
      </c>
      <c r="AM85" t="s">
        <v>53</v>
      </c>
      <c r="AN85">
        <v>501</v>
      </c>
      <c r="AO85">
        <v>10</v>
      </c>
      <c r="AP85" t="s">
        <v>47</v>
      </c>
      <c r="AR85">
        <v>53</v>
      </c>
      <c r="AS85">
        <v>2</v>
      </c>
      <c r="AT85">
        <v>12.74</v>
      </c>
      <c r="AU85" t="s">
        <v>48</v>
      </c>
    </row>
    <row r="86" spans="1:47">
      <c r="A86" s="19">
        <v>34</v>
      </c>
      <c r="B86" s="20">
        <f t="shared" si="12"/>
        <v>0.72</v>
      </c>
      <c r="C86" s="20">
        <f t="shared" si="12"/>
        <v>1.43</v>
      </c>
      <c r="D86" s="20">
        <f t="shared" si="12"/>
        <v>2.1800000000000002</v>
      </c>
      <c r="E86" s="20">
        <f t="shared" si="12"/>
        <v>2.2799999999999998</v>
      </c>
      <c r="F86" s="20">
        <f t="shared" si="12"/>
        <v>2.93</v>
      </c>
      <c r="G86" s="20">
        <f t="shared" si="12"/>
        <v>3.61</v>
      </c>
      <c r="H86" s="20">
        <f t="shared" si="12"/>
        <v>4.03</v>
      </c>
      <c r="I86" s="20">
        <f t="shared" si="12"/>
        <v>4.75</v>
      </c>
      <c r="J86" s="20">
        <f t="shared" si="12"/>
        <v>5.52</v>
      </c>
      <c r="K86" s="20">
        <f t="shared" si="12"/>
        <v>6.34</v>
      </c>
      <c r="L86" s="20">
        <f t="shared" si="12"/>
        <v>7.22</v>
      </c>
      <c r="M86" s="20">
        <f t="shared" si="12"/>
        <v>8.15</v>
      </c>
      <c r="N86" s="20">
        <f t="shared" si="12"/>
        <v>9.15</v>
      </c>
      <c r="O86" s="20">
        <f t="shared" si="12"/>
        <v>10.210000000000001</v>
      </c>
      <c r="P86" s="20">
        <f t="shared" si="12"/>
        <v>11.34</v>
      </c>
      <c r="Q86" s="20">
        <f t="shared" si="12"/>
        <v>12.55</v>
      </c>
      <c r="R86" s="20">
        <f t="shared" si="13"/>
        <v>13.83</v>
      </c>
      <c r="S86" s="20">
        <f t="shared" si="13"/>
        <v>15.2</v>
      </c>
      <c r="T86" s="20">
        <f t="shared" si="13"/>
        <v>16.66</v>
      </c>
      <c r="U86" s="20">
        <f t="shared" si="13"/>
        <v>18.21</v>
      </c>
      <c r="V86" s="20">
        <f t="shared" si="13"/>
        <v>19.88</v>
      </c>
      <c r="W86" s="20">
        <f t="shared" si="13"/>
        <v>21.67</v>
      </c>
      <c r="X86" s="20">
        <f t="shared" si="13"/>
        <v>23.59</v>
      </c>
      <c r="Y86" s="20">
        <f t="shared" si="13"/>
        <v>25.65</v>
      </c>
      <c r="Z86" s="20">
        <f t="shared" si="13"/>
        <v>27.87</v>
      </c>
      <c r="AA86" s="20">
        <f t="shared" si="13"/>
        <v>0</v>
      </c>
      <c r="AB86" s="20">
        <f t="shared" si="13"/>
        <v>0</v>
      </c>
      <c r="AC86" s="20">
        <f t="shared" si="13"/>
        <v>0</v>
      </c>
      <c r="AD86" s="20">
        <f t="shared" si="13"/>
        <v>0</v>
      </c>
      <c r="AE86" s="20">
        <f t="shared" si="13"/>
        <v>0</v>
      </c>
      <c r="AL86" t="s">
        <v>46</v>
      </c>
      <c r="AM86" t="s">
        <v>53</v>
      </c>
      <c r="AN86">
        <v>501</v>
      </c>
      <c r="AO86">
        <v>10</v>
      </c>
      <c r="AP86" t="s">
        <v>47</v>
      </c>
      <c r="AR86">
        <v>54</v>
      </c>
      <c r="AS86">
        <v>2</v>
      </c>
      <c r="AT86">
        <v>13.73</v>
      </c>
      <c r="AU86" t="s">
        <v>48</v>
      </c>
    </row>
    <row r="87" spans="1:47">
      <c r="A87" s="21">
        <v>35</v>
      </c>
      <c r="B87" s="22">
        <f t="shared" ref="B87:Q102" si="14">SUMIFS($AT:$AT,$AP:$AP,"F",$AR:$AR,$A87,$AS:$AS,B$68)</f>
        <v>0.76</v>
      </c>
      <c r="C87" s="22">
        <f t="shared" si="14"/>
        <v>1.51</v>
      </c>
      <c r="D87" s="22">
        <f t="shared" si="14"/>
        <v>2.2999999999999998</v>
      </c>
      <c r="E87" s="22">
        <f t="shared" si="14"/>
        <v>2.42</v>
      </c>
      <c r="F87" s="22">
        <f t="shared" si="14"/>
        <v>3.11</v>
      </c>
      <c r="G87" s="22">
        <f t="shared" si="14"/>
        <v>3.85</v>
      </c>
      <c r="H87" s="22">
        <f t="shared" si="14"/>
        <v>4.3</v>
      </c>
      <c r="I87" s="22">
        <f t="shared" si="14"/>
        <v>5.08</v>
      </c>
      <c r="J87" s="22">
        <f t="shared" si="14"/>
        <v>5.91</v>
      </c>
      <c r="K87" s="22">
        <f t="shared" si="14"/>
        <v>6.79</v>
      </c>
      <c r="L87" s="22">
        <f t="shared" si="14"/>
        <v>7.74</v>
      </c>
      <c r="M87" s="22">
        <f t="shared" si="14"/>
        <v>8.74</v>
      </c>
      <c r="N87" s="22">
        <f t="shared" si="14"/>
        <v>9.82</v>
      </c>
      <c r="O87" s="22">
        <f t="shared" si="14"/>
        <v>10.97</v>
      </c>
      <c r="P87" s="22">
        <f t="shared" si="14"/>
        <v>12.19</v>
      </c>
      <c r="Q87" s="22">
        <f t="shared" si="14"/>
        <v>13.49</v>
      </c>
      <c r="R87" s="22">
        <f t="shared" si="13"/>
        <v>14.88</v>
      </c>
      <c r="S87" s="22">
        <f t="shared" si="13"/>
        <v>16.36</v>
      </c>
      <c r="T87" s="22">
        <f t="shared" si="13"/>
        <v>17.940000000000001</v>
      </c>
      <c r="U87" s="22">
        <f t="shared" si="13"/>
        <v>19.64</v>
      </c>
      <c r="V87" s="22">
        <f t="shared" si="13"/>
        <v>21.45</v>
      </c>
      <c r="W87" s="22">
        <f t="shared" si="13"/>
        <v>23.41</v>
      </c>
      <c r="X87" s="22">
        <f t="shared" si="13"/>
        <v>25.5</v>
      </c>
      <c r="Y87" s="22">
        <f t="shared" si="13"/>
        <v>27.76</v>
      </c>
      <c r="Z87" s="22">
        <f t="shared" si="13"/>
        <v>30.2</v>
      </c>
      <c r="AA87" s="22">
        <f t="shared" si="13"/>
        <v>0</v>
      </c>
      <c r="AB87" s="22">
        <f t="shared" si="13"/>
        <v>0</v>
      </c>
      <c r="AC87" s="22">
        <f t="shared" si="13"/>
        <v>0</v>
      </c>
      <c r="AD87" s="22">
        <f t="shared" si="13"/>
        <v>0</v>
      </c>
      <c r="AE87" s="22">
        <f t="shared" si="13"/>
        <v>0</v>
      </c>
      <c r="AL87" t="s">
        <v>46</v>
      </c>
      <c r="AM87" t="s">
        <v>53</v>
      </c>
      <c r="AN87">
        <v>501</v>
      </c>
      <c r="AO87">
        <v>10</v>
      </c>
      <c r="AP87" t="s">
        <v>47</v>
      </c>
      <c r="AR87">
        <v>55</v>
      </c>
      <c r="AS87">
        <v>2</v>
      </c>
      <c r="AT87">
        <v>14.82</v>
      </c>
      <c r="AU87" t="s">
        <v>48</v>
      </c>
    </row>
    <row r="88" spans="1:47">
      <c r="A88" s="17">
        <v>36</v>
      </c>
      <c r="B88" s="18">
        <f t="shared" si="14"/>
        <v>0.81</v>
      </c>
      <c r="C88" s="18">
        <f t="shared" si="14"/>
        <v>1.6</v>
      </c>
      <c r="D88" s="18">
        <f t="shared" si="14"/>
        <v>2.4500000000000002</v>
      </c>
      <c r="E88" s="18">
        <f t="shared" si="14"/>
        <v>2.58</v>
      </c>
      <c r="F88" s="18">
        <f t="shared" si="14"/>
        <v>3.32</v>
      </c>
      <c r="G88" s="18">
        <f t="shared" si="14"/>
        <v>4.1100000000000003</v>
      </c>
      <c r="H88" s="18">
        <f t="shared" si="14"/>
        <v>4.5999999999999996</v>
      </c>
      <c r="I88" s="18">
        <f t="shared" si="14"/>
        <v>5.44</v>
      </c>
      <c r="J88" s="18">
        <f t="shared" si="14"/>
        <v>6.34</v>
      </c>
      <c r="K88" s="18">
        <f t="shared" si="14"/>
        <v>7.29</v>
      </c>
      <c r="L88" s="18">
        <f t="shared" si="14"/>
        <v>8.31</v>
      </c>
      <c r="M88" s="18">
        <f t="shared" si="14"/>
        <v>9.4</v>
      </c>
      <c r="N88" s="18">
        <f t="shared" si="14"/>
        <v>10.57</v>
      </c>
      <c r="O88" s="18">
        <f t="shared" si="14"/>
        <v>11.8</v>
      </c>
      <c r="P88" s="18">
        <f t="shared" si="14"/>
        <v>13.13</v>
      </c>
      <c r="Q88" s="18">
        <f t="shared" si="14"/>
        <v>14.54</v>
      </c>
      <c r="R88" s="18">
        <f t="shared" si="13"/>
        <v>16.04</v>
      </c>
      <c r="S88" s="18">
        <f t="shared" si="13"/>
        <v>17.649999999999999</v>
      </c>
      <c r="T88" s="18">
        <f t="shared" si="13"/>
        <v>19.37</v>
      </c>
      <c r="U88" s="18">
        <f t="shared" si="13"/>
        <v>21.22</v>
      </c>
      <c r="V88" s="18">
        <f t="shared" si="13"/>
        <v>23.2</v>
      </c>
      <c r="W88" s="18">
        <f t="shared" si="13"/>
        <v>25.33</v>
      </c>
      <c r="X88" s="18">
        <f t="shared" si="13"/>
        <v>27.63</v>
      </c>
      <c r="Y88" s="18">
        <f t="shared" si="13"/>
        <v>30.12</v>
      </c>
      <c r="Z88" s="18">
        <f t="shared" si="13"/>
        <v>32.799999999999997</v>
      </c>
      <c r="AA88" s="18">
        <f t="shared" si="13"/>
        <v>0</v>
      </c>
      <c r="AB88" s="18">
        <f t="shared" si="13"/>
        <v>0</v>
      </c>
      <c r="AC88" s="18">
        <f t="shared" si="13"/>
        <v>0</v>
      </c>
      <c r="AD88" s="18">
        <f t="shared" si="13"/>
        <v>0</v>
      </c>
      <c r="AE88" s="18">
        <f t="shared" si="13"/>
        <v>0</v>
      </c>
      <c r="AL88" t="s">
        <v>46</v>
      </c>
      <c r="AM88" t="s">
        <v>53</v>
      </c>
      <c r="AN88">
        <v>501</v>
      </c>
      <c r="AO88">
        <v>10</v>
      </c>
      <c r="AP88" t="s">
        <v>47</v>
      </c>
      <c r="AR88">
        <v>56</v>
      </c>
      <c r="AS88">
        <v>2</v>
      </c>
      <c r="AT88">
        <v>16.04</v>
      </c>
      <c r="AU88" t="s">
        <v>48</v>
      </c>
    </row>
    <row r="89" spans="1:47">
      <c r="A89" s="19">
        <v>37</v>
      </c>
      <c r="B89" s="20">
        <f t="shared" si="14"/>
        <v>0.86</v>
      </c>
      <c r="C89" s="20">
        <f t="shared" si="14"/>
        <v>1.71</v>
      </c>
      <c r="D89" s="20">
        <f t="shared" si="14"/>
        <v>2.62</v>
      </c>
      <c r="E89" s="20">
        <f t="shared" si="14"/>
        <v>2.76</v>
      </c>
      <c r="F89" s="20">
        <f t="shared" si="14"/>
        <v>3.56</v>
      </c>
      <c r="G89" s="20">
        <f t="shared" si="14"/>
        <v>4.41</v>
      </c>
      <c r="H89" s="20">
        <f t="shared" si="14"/>
        <v>4.95</v>
      </c>
      <c r="I89" s="20">
        <f t="shared" si="14"/>
        <v>5.85</v>
      </c>
      <c r="J89" s="20">
        <f t="shared" si="14"/>
        <v>6.82</v>
      </c>
      <c r="K89" s="20">
        <f t="shared" si="14"/>
        <v>7.85</v>
      </c>
      <c r="L89" s="20">
        <f t="shared" si="14"/>
        <v>8.9600000000000009</v>
      </c>
      <c r="M89" s="20">
        <f t="shared" si="14"/>
        <v>10.14</v>
      </c>
      <c r="N89" s="20">
        <f t="shared" si="14"/>
        <v>11.39</v>
      </c>
      <c r="O89" s="20">
        <f t="shared" si="14"/>
        <v>12.73</v>
      </c>
      <c r="P89" s="20">
        <f t="shared" si="14"/>
        <v>14.16</v>
      </c>
      <c r="Q89" s="20">
        <f t="shared" si="14"/>
        <v>15.69</v>
      </c>
      <c r="R89" s="20">
        <f t="shared" si="13"/>
        <v>17.32</v>
      </c>
      <c r="S89" s="20">
        <f t="shared" si="13"/>
        <v>19.07</v>
      </c>
      <c r="T89" s="20">
        <f t="shared" si="13"/>
        <v>20.95</v>
      </c>
      <c r="U89" s="20">
        <f t="shared" si="13"/>
        <v>22.97</v>
      </c>
      <c r="V89" s="20">
        <f t="shared" si="13"/>
        <v>25.14</v>
      </c>
      <c r="W89" s="20">
        <f t="shared" si="13"/>
        <v>27.48</v>
      </c>
      <c r="X89" s="20">
        <f t="shared" si="13"/>
        <v>30</v>
      </c>
      <c r="Y89" s="20">
        <f t="shared" si="13"/>
        <v>32.729999999999997</v>
      </c>
      <c r="Z89" s="20">
        <f t="shared" si="13"/>
        <v>35.69</v>
      </c>
      <c r="AA89" s="20">
        <f t="shared" si="13"/>
        <v>0</v>
      </c>
      <c r="AB89" s="20">
        <f t="shared" si="13"/>
        <v>0</v>
      </c>
      <c r="AC89" s="20">
        <f t="shared" si="13"/>
        <v>0</v>
      </c>
      <c r="AD89" s="20">
        <f t="shared" si="13"/>
        <v>0</v>
      </c>
      <c r="AE89" s="20">
        <f t="shared" si="13"/>
        <v>0</v>
      </c>
      <c r="AL89" t="s">
        <v>46</v>
      </c>
      <c r="AM89" t="s">
        <v>53</v>
      </c>
      <c r="AN89">
        <v>501</v>
      </c>
      <c r="AO89">
        <v>10</v>
      </c>
      <c r="AP89" t="s">
        <v>47</v>
      </c>
      <c r="AR89">
        <v>57</v>
      </c>
      <c r="AS89">
        <v>2</v>
      </c>
      <c r="AT89">
        <v>17.41</v>
      </c>
      <c r="AU89" t="s">
        <v>48</v>
      </c>
    </row>
    <row r="90" spans="1:47">
      <c r="A90" s="19">
        <v>38</v>
      </c>
      <c r="B90" s="20">
        <f t="shared" si="14"/>
        <v>0.92</v>
      </c>
      <c r="C90" s="20">
        <f t="shared" si="14"/>
        <v>1.84</v>
      </c>
      <c r="D90" s="20">
        <f t="shared" si="14"/>
        <v>2.81</v>
      </c>
      <c r="E90" s="20">
        <f t="shared" si="14"/>
        <v>2.97</v>
      </c>
      <c r="F90" s="20">
        <f t="shared" si="14"/>
        <v>3.83</v>
      </c>
      <c r="G90" s="20">
        <f t="shared" si="14"/>
        <v>4.75</v>
      </c>
      <c r="H90" s="20">
        <f t="shared" si="14"/>
        <v>5.33</v>
      </c>
      <c r="I90" s="20">
        <f t="shared" si="14"/>
        <v>6.31</v>
      </c>
      <c r="J90" s="20">
        <f t="shared" si="14"/>
        <v>7.36</v>
      </c>
      <c r="K90" s="20">
        <f t="shared" si="14"/>
        <v>8.4700000000000006</v>
      </c>
      <c r="L90" s="20">
        <f t="shared" si="14"/>
        <v>9.67</v>
      </c>
      <c r="M90" s="20">
        <f t="shared" si="14"/>
        <v>10.94</v>
      </c>
      <c r="N90" s="20">
        <f t="shared" si="14"/>
        <v>12.3</v>
      </c>
      <c r="O90" s="20">
        <f t="shared" si="14"/>
        <v>13.75</v>
      </c>
      <c r="P90" s="20">
        <f t="shared" si="14"/>
        <v>15.3</v>
      </c>
      <c r="Q90" s="20">
        <f t="shared" si="14"/>
        <v>16.96</v>
      </c>
      <c r="R90" s="20">
        <f t="shared" si="13"/>
        <v>18.739999999999998</v>
      </c>
      <c r="S90" s="20">
        <f t="shared" si="13"/>
        <v>20.64</v>
      </c>
      <c r="T90" s="20">
        <f t="shared" si="13"/>
        <v>22.69</v>
      </c>
      <c r="U90" s="20">
        <f t="shared" si="13"/>
        <v>24.9</v>
      </c>
      <c r="V90" s="20">
        <f t="shared" si="13"/>
        <v>27.28</v>
      </c>
      <c r="W90" s="20">
        <f t="shared" si="13"/>
        <v>29.85</v>
      </c>
      <c r="X90" s="20">
        <f t="shared" si="13"/>
        <v>32.630000000000003</v>
      </c>
      <c r="Y90" s="20">
        <f t="shared" si="13"/>
        <v>35.64</v>
      </c>
      <c r="Z90" s="20">
        <f t="shared" si="13"/>
        <v>38.9</v>
      </c>
      <c r="AA90" s="20">
        <f t="shared" si="13"/>
        <v>0</v>
      </c>
      <c r="AB90" s="20">
        <f t="shared" si="13"/>
        <v>0</v>
      </c>
      <c r="AC90" s="20">
        <f t="shared" si="13"/>
        <v>0</v>
      </c>
      <c r="AD90" s="20">
        <f t="shared" si="13"/>
        <v>0</v>
      </c>
      <c r="AE90" s="20">
        <f t="shared" si="13"/>
        <v>0</v>
      </c>
      <c r="AL90" t="s">
        <v>46</v>
      </c>
      <c r="AM90" t="s">
        <v>53</v>
      </c>
      <c r="AN90">
        <v>501</v>
      </c>
      <c r="AO90">
        <v>10</v>
      </c>
      <c r="AP90" t="s">
        <v>47</v>
      </c>
      <c r="AR90">
        <v>58</v>
      </c>
      <c r="AS90">
        <v>2</v>
      </c>
      <c r="AT90">
        <v>18.96</v>
      </c>
      <c r="AU90" t="s">
        <v>48</v>
      </c>
    </row>
    <row r="91" spans="1:47">
      <c r="A91" s="19">
        <v>39</v>
      </c>
      <c r="B91" s="20">
        <f t="shared" si="14"/>
        <v>0.99</v>
      </c>
      <c r="C91" s="20">
        <f t="shared" si="14"/>
        <v>1.98</v>
      </c>
      <c r="D91" s="20">
        <f t="shared" si="14"/>
        <v>3.03</v>
      </c>
      <c r="E91" s="20">
        <f t="shared" si="14"/>
        <v>3.2</v>
      </c>
      <c r="F91" s="20">
        <f t="shared" si="14"/>
        <v>4.13</v>
      </c>
      <c r="G91" s="20">
        <f t="shared" si="14"/>
        <v>5.13</v>
      </c>
      <c r="H91" s="20">
        <f t="shared" si="14"/>
        <v>5.76</v>
      </c>
      <c r="I91" s="20">
        <f t="shared" si="14"/>
        <v>6.81</v>
      </c>
      <c r="J91" s="20">
        <f t="shared" si="14"/>
        <v>7.95</v>
      </c>
      <c r="K91" s="20">
        <f t="shared" si="14"/>
        <v>9.15</v>
      </c>
      <c r="L91" s="20">
        <f t="shared" si="14"/>
        <v>10.44</v>
      </c>
      <c r="M91" s="20">
        <f t="shared" si="14"/>
        <v>11.82</v>
      </c>
      <c r="N91" s="20">
        <f t="shared" si="14"/>
        <v>13.29</v>
      </c>
      <c r="O91" s="20">
        <f t="shared" si="14"/>
        <v>14.87</v>
      </c>
      <c r="P91" s="20">
        <f t="shared" si="14"/>
        <v>16.55</v>
      </c>
      <c r="Q91" s="20">
        <f t="shared" si="14"/>
        <v>18.350000000000001</v>
      </c>
      <c r="R91" s="20">
        <f t="shared" si="13"/>
        <v>20.29</v>
      </c>
      <c r="S91" s="20">
        <f t="shared" si="13"/>
        <v>22.38</v>
      </c>
      <c r="T91" s="20">
        <f t="shared" si="13"/>
        <v>24.62</v>
      </c>
      <c r="U91" s="20">
        <f t="shared" si="13"/>
        <v>27.04</v>
      </c>
      <c r="V91" s="20">
        <f t="shared" si="13"/>
        <v>29.66</v>
      </c>
      <c r="W91" s="20">
        <f t="shared" si="13"/>
        <v>32.49</v>
      </c>
      <c r="X91" s="20">
        <f t="shared" si="13"/>
        <v>35.549999999999997</v>
      </c>
      <c r="Y91" s="20">
        <f t="shared" si="13"/>
        <v>38.869999999999997</v>
      </c>
      <c r="Z91" s="20">
        <f t="shared" si="13"/>
        <v>42.47</v>
      </c>
      <c r="AA91" s="20">
        <f t="shared" si="13"/>
        <v>0</v>
      </c>
      <c r="AB91" s="20">
        <f t="shared" si="13"/>
        <v>0</v>
      </c>
      <c r="AC91" s="20">
        <f t="shared" si="13"/>
        <v>0</v>
      </c>
      <c r="AD91" s="20">
        <f t="shared" si="13"/>
        <v>0</v>
      </c>
      <c r="AE91" s="20">
        <f t="shared" si="13"/>
        <v>0</v>
      </c>
      <c r="AL91" t="s">
        <v>46</v>
      </c>
      <c r="AM91" t="s">
        <v>53</v>
      </c>
      <c r="AN91">
        <v>501</v>
      </c>
      <c r="AO91">
        <v>10</v>
      </c>
      <c r="AP91" t="s">
        <v>47</v>
      </c>
      <c r="AR91">
        <v>59</v>
      </c>
      <c r="AS91">
        <v>2</v>
      </c>
      <c r="AT91">
        <v>20.71</v>
      </c>
      <c r="AU91" t="s">
        <v>48</v>
      </c>
    </row>
    <row r="92" spans="1:47">
      <c r="A92" s="21">
        <v>40</v>
      </c>
      <c r="B92" s="22">
        <f t="shared" si="14"/>
        <v>1.07</v>
      </c>
      <c r="C92" s="22">
        <f t="shared" si="14"/>
        <v>2.13</v>
      </c>
      <c r="D92" s="22">
        <f t="shared" si="14"/>
        <v>3.27</v>
      </c>
      <c r="E92" s="22">
        <f t="shared" si="14"/>
        <v>3.46</v>
      </c>
      <c r="F92" s="22">
        <f t="shared" si="14"/>
        <v>4.47</v>
      </c>
      <c r="G92" s="22">
        <f t="shared" si="14"/>
        <v>5.55</v>
      </c>
      <c r="H92" s="22">
        <f t="shared" si="14"/>
        <v>6.22</v>
      </c>
      <c r="I92" s="22">
        <f t="shared" si="14"/>
        <v>7.37</v>
      </c>
      <c r="J92" s="22">
        <f t="shared" si="14"/>
        <v>8.59</v>
      </c>
      <c r="K92" s="22">
        <f t="shared" si="14"/>
        <v>9.9</v>
      </c>
      <c r="L92" s="22">
        <f t="shared" si="14"/>
        <v>11.29</v>
      </c>
      <c r="M92" s="22">
        <f t="shared" si="14"/>
        <v>12.79</v>
      </c>
      <c r="N92" s="22">
        <f t="shared" si="14"/>
        <v>14.38</v>
      </c>
      <c r="O92" s="22">
        <f t="shared" si="14"/>
        <v>16.09</v>
      </c>
      <c r="P92" s="22">
        <f t="shared" si="14"/>
        <v>17.920000000000002</v>
      </c>
      <c r="Q92" s="22">
        <f t="shared" si="14"/>
        <v>19.89</v>
      </c>
      <c r="R92" s="22">
        <f t="shared" si="13"/>
        <v>22.01</v>
      </c>
      <c r="S92" s="22">
        <f t="shared" si="13"/>
        <v>24.29</v>
      </c>
      <c r="T92" s="22">
        <f t="shared" si="13"/>
        <v>26.76</v>
      </c>
      <c r="U92" s="22">
        <f t="shared" si="13"/>
        <v>29.42</v>
      </c>
      <c r="V92" s="22">
        <f t="shared" si="13"/>
        <v>32.299999999999997</v>
      </c>
      <c r="W92" s="22">
        <f t="shared" si="13"/>
        <v>35.42</v>
      </c>
      <c r="X92" s="22">
        <f t="shared" si="13"/>
        <v>38.799999999999997</v>
      </c>
      <c r="Y92" s="22">
        <f t="shared" si="13"/>
        <v>42.47</v>
      </c>
      <c r="Z92" s="22">
        <f t="shared" si="13"/>
        <v>46.46</v>
      </c>
      <c r="AA92" s="22">
        <f t="shared" si="13"/>
        <v>0</v>
      </c>
      <c r="AB92" s="22">
        <f t="shared" si="13"/>
        <v>0</v>
      </c>
      <c r="AC92" s="22">
        <f t="shared" si="13"/>
        <v>0</v>
      </c>
      <c r="AD92" s="22">
        <f t="shared" si="13"/>
        <v>0</v>
      </c>
      <c r="AE92" s="22">
        <f t="shared" si="13"/>
        <v>0</v>
      </c>
      <c r="AL92" t="s">
        <v>46</v>
      </c>
      <c r="AM92" t="s">
        <v>53</v>
      </c>
      <c r="AN92">
        <v>501</v>
      </c>
      <c r="AO92">
        <v>10</v>
      </c>
      <c r="AP92" t="s">
        <v>47</v>
      </c>
      <c r="AR92">
        <v>60</v>
      </c>
      <c r="AS92">
        <v>2</v>
      </c>
      <c r="AT92">
        <v>22.71</v>
      </c>
      <c r="AU92" t="s">
        <v>48</v>
      </c>
    </row>
    <row r="93" spans="1:47">
      <c r="A93" s="17">
        <v>41</v>
      </c>
      <c r="B93" s="18">
        <f t="shared" si="14"/>
        <v>1.1499999999999999</v>
      </c>
      <c r="C93" s="18">
        <f t="shared" si="14"/>
        <v>2.31</v>
      </c>
      <c r="D93" s="18">
        <f t="shared" si="14"/>
        <v>3.54</v>
      </c>
      <c r="E93" s="18">
        <f t="shared" si="14"/>
        <v>3.74</v>
      </c>
      <c r="F93" s="18">
        <f t="shared" si="14"/>
        <v>4.83</v>
      </c>
      <c r="G93" s="18">
        <f t="shared" si="14"/>
        <v>6</v>
      </c>
      <c r="H93" s="18">
        <f t="shared" si="14"/>
        <v>6.73</v>
      </c>
      <c r="I93" s="18">
        <f t="shared" si="14"/>
        <v>7.97</v>
      </c>
      <c r="J93" s="18">
        <f t="shared" si="14"/>
        <v>9.2899999999999991</v>
      </c>
      <c r="K93" s="18">
        <f t="shared" si="14"/>
        <v>10.71</v>
      </c>
      <c r="L93" s="18">
        <f t="shared" si="14"/>
        <v>12.22</v>
      </c>
      <c r="M93" s="18">
        <f t="shared" si="14"/>
        <v>13.84</v>
      </c>
      <c r="N93" s="18">
        <f t="shared" si="14"/>
        <v>15.57</v>
      </c>
      <c r="O93" s="18">
        <f t="shared" si="14"/>
        <v>17.43</v>
      </c>
      <c r="P93" s="18">
        <f t="shared" si="14"/>
        <v>19.43</v>
      </c>
      <c r="Q93" s="18">
        <f t="shared" si="14"/>
        <v>21.58</v>
      </c>
      <c r="R93" s="18">
        <f t="shared" si="13"/>
        <v>23.9</v>
      </c>
      <c r="S93" s="18">
        <f t="shared" si="13"/>
        <v>26.41</v>
      </c>
      <c r="T93" s="18">
        <f t="shared" si="13"/>
        <v>29.12</v>
      </c>
      <c r="U93" s="18">
        <f t="shared" si="13"/>
        <v>32.049999999999997</v>
      </c>
      <c r="V93" s="18">
        <f t="shared" si="13"/>
        <v>35.229999999999997</v>
      </c>
      <c r="W93" s="18">
        <f t="shared" si="13"/>
        <v>38.67</v>
      </c>
      <c r="X93" s="18">
        <f t="shared" si="13"/>
        <v>42.41</v>
      </c>
      <c r="Y93" s="18">
        <f t="shared" si="13"/>
        <v>46.47</v>
      </c>
      <c r="Z93" s="18">
        <f t="shared" si="13"/>
        <v>50.9</v>
      </c>
      <c r="AA93" s="18">
        <f t="shared" si="13"/>
        <v>0</v>
      </c>
      <c r="AB93" s="18">
        <f t="shared" si="13"/>
        <v>0</v>
      </c>
      <c r="AC93" s="18">
        <f t="shared" si="13"/>
        <v>0</v>
      </c>
      <c r="AD93" s="18">
        <f t="shared" si="13"/>
        <v>0</v>
      </c>
      <c r="AE93" s="18">
        <f t="shared" si="13"/>
        <v>0</v>
      </c>
      <c r="AL93" t="s">
        <v>46</v>
      </c>
      <c r="AM93" t="s">
        <v>53</v>
      </c>
      <c r="AN93">
        <v>501</v>
      </c>
      <c r="AO93">
        <v>10</v>
      </c>
      <c r="AP93" t="s">
        <v>47</v>
      </c>
      <c r="AR93">
        <v>61</v>
      </c>
      <c r="AS93">
        <v>2</v>
      </c>
      <c r="AT93">
        <v>24.96</v>
      </c>
      <c r="AU93" t="s">
        <v>48</v>
      </c>
    </row>
    <row r="94" spans="1:47">
      <c r="A94" s="19">
        <v>42</v>
      </c>
      <c r="B94" s="20">
        <f t="shared" si="14"/>
        <v>1.25</v>
      </c>
      <c r="C94" s="20">
        <f t="shared" si="14"/>
        <v>2.5</v>
      </c>
      <c r="D94" s="20">
        <f t="shared" si="14"/>
        <v>3.83</v>
      </c>
      <c r="E94" s="20">
        <f t="shared" si="14"/>
        <v>4.05</v>
      </c>
      <c r="F94" s="20">
        <f t="shared" si="14"/>
        <v>5.23</v>
      </c>
      <c r="G94" s="20">
        <f t="shared" si="14"/>
        <v>6.49</v>
      </c>
      <c r="H94" s="20">
        <f t="shared" si="14"/>
        <v>7.28</v>
      </c>
      <c r="I94" s="20">
        <f t="shared" si="14"/>
        <v>8.6199999999999992</v>
      </c>
      <c r="J94" s="20">
        <f t="shared" si="14"/>
        <v>10.050000000000001</v>
      </c>
      <c r="K94" s="20">
        <f t="shared" si="14"/>
        <v>11.59</v>
      </c>
      <c r="L94" s="20">
        <f t="shared" si="14"/>
        <v>13.23</v>
      </c>
      <c r="M94" s="20">
        <f t="shared" si="14"/>
        <v>14.98</v>
      </c>
      <c r="N94" s="20">
        <f t="shared" si="14"/>
        <v>16.87</v>
      </c>
      <c r="O94" s="20">
        <f t="shared" si="14"/>
        <v>18.899999999999999</v>
      </c>
      <c r="P94" s="20">
        <f t="shared" si="14"/>
        <v>21.09</v>
      </c>
      <c r="Q94" s="20">
        <f t="shared" si="14"/>
        <v>23.45</v>
      </c>
      <c r="R94" s="20">
        <f t="shared" si="13"/>
        <v>26</v>
      </c>
      <c r="S94" s="20">
        <f t="shared" si="13"/>
        <v>28.76</v>
      </c>
      <c r="T94" s="20">
        <f t="shared" si="13"/>
        <v>31.74</v>
      </c>
      <c r="U94" s="20">
        <f t="shared" si="13"/>
        <v>34.979999999999997</v>
      </c>
      <c r="V94" s="20">
        <f t="shared" si="13"/>
        <v>38.479999999999997</v>
      </c>
      <c r="W94" s="20">
        <f t="shared" si="13"/>
        <v>42.29</v>
      </c>
      <c r="X94" s="20">
        <f t="shared" si="13"/>
        <v>46.43</v>
      </c>
      <c r="Y94" s="20">
        <f t="shared" si="13"/>
        <v>50.95</v>
      </c>
      <c r="Z94" s="20">
        <f t="shared" si="13"/>
        <v>55.87</v>
      </c>
      <c r="AA94" s="20">
        <f t="shared" si="13"/>
        <v>0</v>
      </c>
      <c r="AB94" s="20">
        <f t="shared" si="13"/>
        <v>0</v>
      </c>
      <c r="AC94" s="20">
        <f t="shared" si="13"/>
        <v>0</v>
      </c>
      <c r="AD94" s="20">
        <f t="shared" si="13"/>
        <v>0</v>
      </c>
      <c r="AE94" s="20">
        <f t="shared" si="13"/>
        <v>0</v>
      </c>
      <c r="AL94" t="s">
        <v>46</v>
      </c>
      <c r="AM94" t="s">
        <v>53</v>
      </c>
      <c r="AN94">
        <v>501</v>
      </c>
      <c r="AO94">
        <v>10</v>
      </c>
      <c r="AP94" t="s">
        <v>47</v>
      </c>
      <c r="AR94">
        <v>62</v>
      </c>
      <c r="AS94">
        <v>2</v>
      </c>
      <c r="AT94">
        <v>27.5</v>
      </c>
      <c r="AU94" t="s">
        <v>48</v>
      </c>
    </row>
    <row r="95" spans="1:47">
      <c r="A95" s="19">
        <v>43</v>
      </c>
      <c r="B95" s="20">
        <f t="shared" si="14"/>
        <v>1.35</v>
      </c>
      <c r="C95" s="20">
        <f t="shared" si="14"/>
        <v>2.7</v>
      </c>
      <c r="D95" s="20">
        <f t="shared" si="14"/>
        <v>4.1500000000000004</v>
      </c>
      <c r="E95" s="20">
        <f t="shared" si="14"/>
        <v>4.38</v>
      </c>
      <c r="F95" s="20">
        <f t="shared" si="14"/>
        <v>5.66</v>
      </c>
      <c r="G95" s="20">
        <f t="shared" si="14"/>
        <v>7.03</v>
      </c>
      <c r="H95" s="20">
        <f t="shared" si="14"/>
        <v>7.88</v>
      </c>
      <c r="I95" s="20">
        <f t="shared" si="14"/>
        <v>9.33</v>
      </c>
      <c r="J95" s="20">
        <f t="shared" si="14"/>
        <v>10.88</v>
      </c>
      <c r="K95" s="20">
        <f t="shared" si="14"/>
        <v>12.54</v>
      </c>
      <c r="L95" s="20">
        <f t="shared" si="14"/>
        <v>14.33</v>
      </c>
      <c r="M95" s="20">
        <f t="shared" si="14"/>
        <v>16.239999999999998</v>
      </c>
      <c r="N95" s="20">
        <f t="shared" si="14"/>
        <v>18.3</v>
      </c>
      <c r="O95" s="20">
        <f t="shared" si="14"/>
        <v>20.53</v>
      </c>
      <c r="P95" s="20">
        <f t="shared" si="14"/>
        <v>22.92</v>
      </c>
      <c r="Q95" s="20">
        <f t="shared" si="14"/>
        <v>25.52</v>
      </c>
      <c r="R95" s="20">
        <f t="shared" si="13"/>
        <v>28.32</v>
      </c>
      <c r="S95" s="20">
        <f t="shared" si="13"/>
        <v>31.36</v>
      </c>
      <c r="T95" s="20">
        <f t="shared" si="13"/>
        <v>34.65</v>
      </c>
      <c r="U95" s="20">
        <f t="shared" si="13"/>
        <v>38.229999999999997</v>
      </c>
      <c r="V95" s="20">
        <f t="shared" si="13"/>
        <v>42.11</v>
      </c>
      <c r="W95" s="20">
        <f t="shared" si="13"/>
        <v>46.33</v>
      </c>
      <c r="X95" s="20">
        <f t="shared" si="13"/>
        <v>50.93</v>
      </c>
      <c r="Y95" s="20">
        <f t="shared" si="13"/>
        <v>55.95</v>
      </c>
      <c r="Z95" s="20">
        <f t="shared" si="13"/>
        <v>61.44</v>
      </c>
      <c r="AA95" s="20">
        <f t="shared" si="13"/>
        <v>0</v>
      </c>
      <c r="AB95" s="20">
        <f t="shared" si="13"/>
        <v>0</v>
      </c>
      <c r="AC95" s="20">
        <f t="shared" si="13"/>
        <v>0</v>
      </c>
      <c r="AD95" s="20">
        <f t="shared" si="13"/>
        <v>0</v>
      </c>
      <c r="AE95" s="20">
        <f t="shared" si="13"/>
        <v>0</v>
      </c>
      <c r="AL95" t="s">
        <v>46</v>
      </c>
      <c r="AM95" t="s">
        <v>53</v>
      </c>
      <c r="AN95">
        <v>501</v>
      </c>
      <c r="AO95">
        <v>10</v>
      </c>
      <c r="AP95" t="s">
        <v>47</v>
      </c>
      <c r="AR95">
        <v>63</v>
      </c>
      <c r="AS95">
        <v>2</v>
      </c>
      <c r="AT95">
        <v>30.36</v>
      </c>
      <c r="AU95" t="s">
        <v>48</v>
      </c>
    </row>
    <row r="96" spans="1:47">
      <c r="A96" s="19">
        <v>44</v>
      </c>
      <c r="B96" s="20">
        <f t="shared" si="14"/>
        <v>1.46</v>
      </c>
      <c r="C96" s="20">
        <f t="shared" si="14"/>
        <v>2.93</v>
      </c>
      <c r="D96" s="20">
        <f t="shared" si="14"/>
        <v>4.49</v>
      </c>
      <c r="E96" s="20">
        <f t="shared" si="14"/>
        <v>4.74</v>
      </c>
      <c r="F96" s="20">
        <f t="shared" si="14"/>
        <v>6.12</v>
      </c>
      <c r="G96" s="20">
        <f t="shared" si="14"/>
        <v>7.6</v>
      </c>
      <c r="H96" s="20">
        <f t="shared" si="14"/>
        <v>8.5299999999999994</v>
      </c>
      <c r="I96" s="20">
        <f t="shared" si="14"/>
        <v>10.1</v>
      </c>
      <c r="J96" s="20">
        <f t="shared" si="14"/>
        <v>11.78</v>
      </c>
      <c r="K96" s="20">
        <f t="shared" si="14"/>
        <v>13.59</v>
      </c>
      <c r="L96" s="20">
        <f t="shared" si="14"/>
        <v>15.53</v>
      </c>
      <c r="M96" s="20">
        <f t="shared" si="14"/>
        <v>17.62</v>
      </c>
      <c r="N96" s="20">
        <f t="shared" si="14"/>
        <v>19.88</v>
      </c>
      <c r="O96" s="20">
        <f t="shared" si="14"/>
        <v>22.32</v>
      </c>
      <c r="P96" s="20">
        <f t="shared" si="14"/>
        <v>24.96</v>
      </c>
      <c r="Q96" s="20">
        <f t="shared" si="14"/>
        <v>27.81</v>
      </c>
      <c r="R96" s="20">
        <f t="shared" si="13"/>
        <v>30.9</v>
      </c>
      <c r="S96" s="20">
        <f t="shared" si="13"/>
        <v>34.26</v>
      </c>
      <c r="T96" s="20">
        <f t="shared" si="13"/>
        <v>37.9</v>
      </c>
      <c r="U96" s="20">
        <f t="shared" si="13"/>
        <v>41.85</v>
      </c>
      <c r="V96" s="20">
        <f t="shared" si="13"/>
        <v>46.15</v>
      </c>
      <c r="W96" s="20">
        <f t="shared" si="13"/>
        <v>50.84</v>
      </c>
      <c r="X96" s="20">
        <f t="shared" si="13"/>
        <v>55.96</v>
      </c>
      <c r="Y96" s="20">
        <f t="shared" si="13"/>
        <v>61.57</v>
      </c>
      <c r="Z96" s="20">
        <f t="shared" si="13"/>
        <v>67.72</v>
      </c>
      <c r="AA96" s="20">
        <f t="shared" si="13"/>
        <v>0</v>
      </c>
      <c r="AB96" s="20">
        <f t="shared" si="13"/>
        <v>0</v>
      </c>
      <c r="AC96" s="20">
        <f t="shared" si="13"/>
        <v>0</v>
      </c>
      <c r="AD96" s="20">
        <f t="shared" si="13"/>
        <v>0</v>
      </c>
      <c r="AE96" s="20">
        <f t="shared" si="13"/>
        <v>0</v>
      </c>
      <c r="AL96" t="s">
        <v>46</v>
      </c>
      <c r="AM96" t="s">
        <v>53</v>
      </c>
      <c r="AN96">
        <v>501</v>
      </c>
      <c r="AO96">
        <v>10</v>
      </c>
      <c r="AP96" t="s">
        <v>47</v>
      </c>
      <c r="AR96">
        <v>64</v>
      </c>
      <c r="AS96">
        <v>2</v>
      </c>
      <c r="AT96">
        <v>33.590000000000003</v>
      </c>
      <c r="AU96" t="s">
        <v>48</v>
      </c>
    </row>
    <row r="97" spans="1:47">
      <c r="A97" s="21">
        <v>45</v>
      </c>
      <c r="B97" s="22">
        <f t="shared" si="14"/>
        <v>1.58</v>
      </c>
      <c r="C97" s="22">
        <f t="shared" si="14"/>
        <v>3.17</v>
      </c>
      <c r="D97" s="22">
        <f t="shared" si="14"/>
        <v>4.8600000000000003</v>
      </c>
      <c r="E97" s="22">
        <f t="shared" si="14"/>
        <v>5.13</v>
      </c>
      <c r="F97" s="22">
        <f t="shared" si="14"/>
        <v>6.63</v>
      </c>
      <c r="G97" s="22">
        <f t="shared" si="14"/>
        <v>8.2200000000000006</v>
      </c>
      <c r="H97" s="22">
        <f t="shared" si="14"/>
        <v>9.23</v>
      </c>
      <c r="I97" s="22">
        <f t="shared" si="14"/>
        <v>10.93</v>
      </c>
      <c r="J97" s="22">
        <f t="shared" si="14"/>
        <v>12.77</v>
      </c>
      <c r="K97" s="22">
        <f t="shared" si="14"/>
        <v>14.74</v>
      </c>
      <c r="L97" s="22">
        <f t="shared" si="14"/>
        <v>16.86</v>
      </c>
      <c r="M97" s="22">
        <f t="shared" si="14"/>
        <v>19.149999999999999</v>
      </c>
      <c r="N97" s="22">
        <f t="shared" si="14"/>
        <v>21.63</v>
      </c>
      <c r="O97" s="22">
        <f t="shared" si="14"/>
        <v>24.31</v>
      </c>
      <c r="P97" s="22">
        <f t="shared" si="14"/>
        <v>27.22</v>
      </c>
      <c r="Q97" s="22">
        <f t="shared" si="14"/>
        <v>30.36</v>
      </c>
      <c r="R97" s="22">
        <f t="shared" si="13"/>
        <v>33.78</v>
      </c>
      <c r="S97" s="22">
        <f t="shared" si="13"/>
        <v>37.49</v>
      </c>
      <c r="T97" s="22">
        <f t="shared" si="13"/>
        <v>41.51</v>
      </c>
      <c r="U97" s="22">
        <f t="shared" si="13"/>
        <v>45.9</v>
      </c>
      <c r="V97" s="22">
        <f t="shared" si="13"/>
        <v>50.68</v>
      </c>
      <c r="W97" s="22">
        <f t="shared" si="13"/>
        <v>55.9</v>
      </c>
      <c r="X97" s="22">
        <f t="shared" si="13"/>
        <v>61.62</v>
      </c>
      <c r="Y97" s="22">
        <f t="shared" si="13"/>
        <v>67.89</v>
      </c>
      <c r="Z97" s="22">
        <f t="shared" si="13"/>
        <v>74.790000000000006</v>
      </c>
      <c r="AA97" s="22">
        <f t="shared" si="13"/>
        <v>0</v>
      </c>
      <c r="AB97" s="22">
        <f t="shared" si="13"/>
        <v>0</v>
      </c>
      <c r="AC97" s="22">
        <f t="shared" si="13"/>
        <v>0</v>
      </c>
      <c r="AD97" s="22">
        <f t="shared" si="13"/>
        <v>0</v>
      </c>
      <c r="AE97" s="22">
        <f t="shared" si="13"/>
        <v>0</v>
      </c>
      <c r="AL97" t="s">
        <v>46</v>
      </c>
      <c r="AM97" t="s">
        <v>53</v>
      </c>
      <c r="AN97">
        <v>501</v>
      </c>
      <c r="AO97">
        <v>10</v>
      </c>
      <c r="AP97" t="s">
        <v>47</v>
      </c>
      <c r="AR97">
        <v>65</v>
      </c>
      <c r="AS97">
        <v>2</v>
      </c>
      <c r="AT97">
        <v>37.22</v>
      </c>
      <c r="AU97" t="s">
        <v>48</v>
      </c>
    </row>
    <row r="98" spans="1:47">
      <c r="A98" s="17">
        <v>46</v>
      </c>
      <c r="B98" s="18">
        <f t="shared" si="14"/>
        <v>1.71</v>
      </c>
      <c r="C98" s="18">
        <f t="shared" si="14"/>
        <v>3.42</v>
      </c>
      <c r="D98" s="18">
        <f t="shared" si="14"/>
        <v>5.26</v>
      </c>
      <c r="E98" s="18">
        <f t="shared" si="14"/>
        <v>5.55</v>
      </c>
      <c r="F98" s="18">
        <f t="shared" si="14"/>
        <v>7.17</v>
      </c>
      <c r="G98" s="18">
        <f t="shared" si="14"/>
        <v>8.9</v>
      </c>
      <c r="H98" s="18">
        <f t="shared" si="14"/>
        <v>9.99</v>
      </c>
      <c r="I98" s="18">
        <f t="shared" si="14"/>
        <v>11.85</v>
      </c>
      <c r="J98" s="18">
        <f t="shared" si="14"/>
        <v>13.85</v>
      </c>
      <c r="K98" s="18">
        <f t="shared" si="14"/>
        <v>16.010000000000002</v>
      </c>
      <c r="L98" s="18">
        <f t="shared" si="14"/>
        <v>18.34</v>
      </c>
      <c r="M98" s="18">
        <f t="shared" si="14"/>
        <v>20.85</v>
      </c>
      <c r="N98" s="18">
        <f t="shared" si="14"/>
        <v>23.58</v>
      </c>
      <c r="O98" s="18">
        <f t="shared" si="14"/>
        <v>26.53</v>
      </c>
      <c r="P98" s="18">
        <f t="shared" si="14"/>
        <v>29.74</v>
      </c>
      <c r="Q98" s="18">
        <f t="shared" si="14"/>
        <v>33.22</v>
      </c>
      <c r="R98" s="18">
        <f t="shared" si="13"/>
        <v>36.99</v>
      </c>
      <c r="S98" s="18">
        <f t="shared" si="13"/>
        <v>41.1</v>
      </c>
      <c r="T98" s="18">
        <f t="shared" si="13"/>
        <v>45.57</v>
      </c>
      <c r="U98" s="18">
        <f t="shared" si="13"/>
        <v>50.44</v>
      </c>
      <c r="V98" s="18">
        <f t="shared" si="13"/>
        <v>55.77</v>
      </c>
      <c r="W98" s="18">
        <f t="shared" si="13"/>
        <v>61.6</v>
      </c>
      <c r="X98" s="18">
        <f t="shared" si="13"/>
        <v>68</v>
      </c>
      <c r="Y98" s="18">
        <f t="shared" si="13"/>
        <v>75.040000000000006</v>
      </c>
      <c r="Z98" s="18">
        <f t="shared" si="13"/>
        <v>0</v>
      </c>
      <c r="AA98" s="18">
        <f t="shared" si="13"/>
        <v>0</v>
      </c>
      <c r="AB98" s="18">
        <f t="shared" si="13"/>
        <v>0</v>
      </c>
      <c r="AC98" s="18">
        <f t="shared" si="13"/>
        <v>0</v>
      </c>
      <c r="AD98" s="18">
        <f t="shared" si="13"/>
        <v>0</v>
      </c>
      <c r="AE98" s="18">
        <f t="shared" si="13"/>
        <v>0</v>
      </c>
      <c r="AL98" t="s">
        <v>46</v>
      </c>
      <c r="AM98" t="s">
        <v>53</v>
      </c>
      <c r="AN98">
        <v>501</v>
      </c>
      <c r="AO98">
        <v>10</v>
      </c>
      <c r="AP98" t="s">
        <v>47</v>
      </c>
      <c r="AR98">
        <v>18</v>
      </c>
      <c r="AS98">
        <v>3</v>
      </c>
      <c r="AT98">
        <v>3.62</v>
      </c>
      <c r="AU98" t="s">
        <v>48</v>
      </c>
    </row>
    <row r="99" spans="1:47">
      <c r="A99" s="19">
        <v>47</v>
      </c>
      <c r="B99" s="20">
        <f t="shared" si="14"/>
        <v>1.85</v>
      </c>
      <c r="C99" s="20">
        <f t="shared" si="14"/>
        <v>3.7</v>
      </c>
      <c r="D99" s="20">
        <f t="shared" si="14"/>
        <v>5.69</v>
      </c>
      <c r="E99" s="20">
        <f t="shared" si="14"/>
        <v>6.01</v>
      </c>
      <c r="F99" s="20">
        <f t="shared" si="14"/>
        <v>7.76</v>
      </c>
      <c r="G99" s="20">
        <f t="shared" si="14"/>
        <v>9.65</v>
      </c>
      <c r="H99" s="20">
        <f t="shared" si="14"/>
        <v>10.84</v>
      </c>
      <c r="I99" s="20">
        <f t="shared" si="14"/>
        <v>12.87</v>
      </c>
      <c r="J99" s="20">
        <f t="shared" si="14"/>
        <v>15.06</v>
      </c>
      <c r="K99" s="20">
        <f t="shared" si="14"/>
        <v>17.420000000000002</v>
      </c>
      <c r="L99" s="20">
        <f t="shared" si="14"/>
        <v>19.98</v>
      </c>
      <c r="M99" s="20">
        <f t="shared" si="14"/>
        <v>22.75</v>
      </c>
      <c r="N99" s="20">
        <f t="shared" si="14"/>
        <v>25.76</v>
      </c>
      <c r="O99" s="20">
        <f t="shared" si="14"/>
        <v>29.02</v>
      </c>
      <c r="P99" s="20">
        <f t="shared" si="14"/>
        <v>32.56</v>
      </c>
      <c r="Q99" s="20">
        <f t="shared" si="14"/>
        <v>36.409999999999997</v>
      </c>
      <c r="R99" s="20">
        <f t="shared" si="13"/>
        <v>40.590000000000003</v>
      </c>
      <c r="S99" s="20">
        <f t="shared" si="13"/>
        <v>45.15</v>
      </c>
      <c r="T99" s="20">
        <f t="shared" si="13"/>
        <v>50.12</v>
      </c>
      <c r="U99" s="20">
        <f t="shared" si="13"/>
        <v>55.55</v>
      </c>
      <c r="V99" s="20">
        <f t="shared" si="13"/>
        <v>61.5</v>
      </c>
      <c r="W99" s="20">
        <f t="shared" si="13"/>
        <v>68.03</v>
      </c>
      <c r="X99" s="20">
        <f t="shared" si="13"/>
        <v>75.22</v>
      </c>
      <c r="Y99" s="20">
        <f t="shared" si="13"/>
        <v>0</v>
      </c>
      <c r="Z99" s="20">
        <f t="shared" si="13"/>
        <v>0</v>
      </c>
      <c r="AA99" s="20">
        <f t="shared" si="13"/>
        <v>0</v>
      </c>
      <c r="AB99" s="20">
        <f t="shared" si="13"/>
        <v>0</v>
      </c>
      <c r="AC99" s="20">
        <f t="shared" si="13"/>
        <v>0</v>
      </c>
      <c r="AD99" s="20">
        <f t="shared" si="13"/>
        <v>0</v>
      </c>
      <c r="AE99" s="20">
        <f t="shared" si="13"/>
        <v>0</v>
      </c>
      <c r="AL99" t="s">
        <v>46</v>
      </c>
      <c r="AM99" t="s">
        <v>53</v>
      </c>
      <c r="AN99">
        <v>501</v>
      </c>
      <c r="AO99">
        <v>10</v>
      </c>
      <c r="AP99" t="s">
        <v>47</v>
      </c>
      <c r="AR99">
        <v>19</v>
      </c>
      <c r="AS99">
        <v>3</v>
      </c>
      <c r="AT99">
        <v>3.85</v>
      </c>
      <c r="AU99" t="s">
        <v>48</v>
      </c>
    </row>
    <row r="100" spans="1:47">
      <c r="A100" s="19">
        <v>48</v>
      </c>
      <c r="B100" s="20">
        <f t="shared" si="14"/>
        <v>2.0099999999999998</v>
      </c>
      <c r="C100" s="20">
        <f t="shared" si="14"/>
        <v>4.01</v>
      </c>
      <c r="D100" s="20">
        <f t="shared" si="14"/>
        <v>6.16</v>
      </c>
      <c r="E100" s="20">
        <f t="shared" si="14"/>
        <v>6.51</v>
      </c>
      <c r="F100" s="20">
        <f t="shared" si="14"/>
        <v>8.42</v>
      </c>
      <c r="G100" s="20">
        <f t="shared" si="14"/>
        <v>10.47</v>
      </c>
      <c r="H100" s="20">
        <f t="shared" si="14"/>
        <v>11.78</v>
      </c>
      <c r="I100" s="20">
        <f t="shared" si="14"/>
        <v>14</v>
      </c>
      <c r="J100" s="20">
        <f t="shared" si="14"/>
        <v>16.399999999999999</v>
      </c>
      <c r="K100" s="20">
        <f t="shared" si="14"/>
        <v>19.010000000000002</v>
      </c>
      <c r="L100" s="20">
        <f t="shared" si="14"/>
        <v>21.83</v>
      </c>
      <c r="M100" s="20">
        <f t="shared" si="14"/>
        <v>24.88</v>
      </c>
      <c r="N100" s="20">
        <f t="shared" si="14"/>
        <v>28.2</v>
      </c>
      <c r="O100" s="20">
        <f t="shared" si="14"/>
        <v>31.81</v>
      </c>
      <c r="P100" s="20">
        <f t="shared" si="14"/>
        <v>35.729999999999997</v>
      </c>
      <c r="Q100" s="20">
        <f t="shared" si="14"/>
        <v>39.99</v>
      </c>
      <c r="R100" s="20">
        <f t="shared" si="13"/>
        <v>44.64</v>
      </c>
      <c r="S100" s="20">
        <f t="shared" si="13"/>
        <v>49.7</v>
      </c>
      <c r="T100" s="20">
        <f t="shared" si="13"/>
        <v>55.25</v>
      </c>
      <c r="U100" s="20">
        <f t="shared" si="13"/>
        <v>61.32</v>
      </c>
      <c r="V100" s="20">
        <f t="shared" si="13"/>
        <v>67.98</v>
      </c>
      <c r="W100" s="20">
        <f t="shared" si="13"/>
        <v>75.319999999999993</v>
      </c>
      <c r="X100" s="20">
        <f t="shared" si="13"/>
        <v>0</v>
      </c>
      <c r="Y100" s="20">
        <f t="shared" si="13"/>
        <v>0</v>
      </c>
      <c r="Z100" s="20">
        <f t="shared" si="13"/>
        <v>0</v>
      </c>
      <c r="AA100" s="20">
        <f t="shared" si="13"/>
        <v>0</v>
      </c>
      <c r="AB100" s="20">
        <f t="shared" si="13"/>
        <v>0</v>
      </c>
      <c r="AC100" s="20">
        <f t="shared" si="13"/>
        <v>0</v>
      </c>
      <c r="AD100" s="20">
        <f t="shared" si="13"/>
        <v>0</v>
      </c>
      <c r="AE100" s="20">
        <f t="shared" si="13"/>
        <v>0</v>
      </c>
      <c r="AL100" t="s">
        <v>46</v>
      </c>
      <c r="AM100" t="s">
        <v>53</v>
      </c>
      <c r="AN100">
        <v>501</v>
      </c>
      <c r="AO100">
        <v>10</v>
      </c>
      <c r="AP100" t="s">
        <v>47</v>
      </c>
      <c r="AR100">
        <v>20</v>
      </c>
      <c r="AS100">
        <v>3</v>
      </c>
      <c r="AT100">
        <v>4.03</v>
      </c>
      <c r="AU100" t="s">
        <v>48</v>
      </c>
    </row>
    <row r="101" spans="1:47">
      <c r="A101" s="19">
        <v>49</v>
      </c>
      <c r="B101" s="20">
        <f t="shared" si="14"/>
        <v>2.17</v>
      </c>
      <c r="C101" s="20">
        <f t="shared" si="14"/>
        <v>4.34</v>
      </c>
      <c r="D101" s="20">
        <f t="shared" si="14"/>
        <v>6.68</v>
      </c>
      <c r="E101" s="20">
        <f t="shared" si="14"/>
        <v>7.07</v>
      </c>
      <c r="F101" s="20">
        <f t="shared" si="14"/>
        <v>9.15</v>
      </c>
      <c r="G101" s="20">
        <f t="shared" si="14"/>
        <v>11.4</v>
      </c>
      <c r="H101" s="20">
        <f t="shared" si="14"/>
        <v>12.84</v>
      </c>
      <c r="I101" s="20">
        <f t="shared" si="14"/>
        <v>15.28</v>
      </c>
      <c r="J101" s="20">
        <f t="shared" si="14"/>
        <v>17.920000000000002</v>
      </c>
      <c r="K101" s="20">
        <f t="shared" si="14"/>
        <v>20.79</v>
      </c>
      <c r="L101" s="20">
        <f t="shared" si="14"/>
        <v>23.9</v>
      </c>
      <c r="M101" s="20">
        <f t="shared" si="14"/>
        <v>27.28</v>
      </c>
      <c r="N101" s="20">
        <f t="shared" si="14"/>
        <v>30.96</v>
      </c>
      <c r="O101" s="20">
        <f t="shared" si="14"/>
        <v>34.950000000000003</v>
      </c>
      <c r="P101" s="20">
        <f t="shared" si="14"/>
        <v>39.29</v>
      </c>
      <c r="Q101" s="20">
        <f t="shared" si="14"/>
        <v>44.03</v>
      </c>
      <c r="R101" s="20">
        <f t="shared" ref="R101:AE116" si="15">SUMIFS($AT:$AT,$AP:$AP,"F",$AR:$AR,$A101,$AS:$AS,R$68)</f>
        <v>49.2</v>
      </c>
      <c r="S101" s="20">
        <f t="shared" si="15"/>
        <v>54.85</v>
      </c>
      <c r="T101" s="20">
        <f t="shared" si="15"/>
        <v>61.05</v>
      </c>
      <c r="U101" s="20">
        <f t="shared" si="15"/>
        <v>67.849999999999994</v>
      </c>
      <c r="V101" s="20">
        <f t="shared" si="15"/>
        <v>75.34</v>
      </c>
      <c r="W101" s="20">
        <f t="shared" si="15"/>
        <v>0</v>
      </c>
      <c r="X101" s="20">
        <f t="shared" si="15"/>
        <v>0</v>
      </c>
      <c r="Y101" s="20">
        <f t="shared" si="15"/>
        <v>0</v>
      </c>
      <c r="Z101" s="20">
        <f t="shared" si="15"/>
        <v>0</v>
      </c>
      <c r="AA101" s="20">
        <f t="shared" si="15"/>
        <v>0</v>
      </c>
      <c r="AB101" s="20">
        <f t="shared" si="15"/>
        <v>0</v>
      </c>
      <c r="AC101" s="20">
        <f t="shared" si="15"/>
        <v>0</v>
      </c>
      <c r="AD101" s="20">
        <f t="shared" si="15"/>
        <v>0</v>
      </c>
      <c r="AE101" s="20">
        <f t="shared" si="15"/>
        <v>0</v>
      </c>
      <c r="AL101" t="s">
        <v>46</v>
      </c>
      <c r="AM101" t="s">
        <v>53</v>
      </c>
      <c r="AN101">
        <v>501</v>
      </c>
      <c r="AO101">
        <v>10</v>
      </c>
      <c r="AP101" t="s">
        <v>47</v>
      </c>
      <c r="AR101">
        <v>21</v>
      </c>
      <c r="AS101">
        <v>3</v>
      </c>
      <c r="AT101">
        <v>4.17</v>
      </c>
      <c r="AU101" t="s">
        <v>48</v>
      </c>
    </row>
    <row r="102" spans="1:47">
      <c r="A102" s="21">
        <v>50</v>
      </c>
      <c r="B102" s="22">
        <f t="shared" si="14"/>
        <v>2.36</v>
      </c>
      <c r="C102" s="22">
        <f t="shared" si="14"/>
        <v>4.72</v>
      </c>
      <c r="D102" s="22">
        <f t="shared" si="14"/>
        <v>7.26</v>
      </c>
      <c r="E102" s="22">
        <f t="shared" si="14"/>
        <v>7.7</v>
      </c>
      <c r="F102" s="22">
        <f t="shared" si="14"/>
        <v>9.9700000000000006</v>
      </c>
      <c r="G102" s="22">
        <f t="shared" si="14"/>
        <v>12.44</v>
      </c>
      <c r="H102" s="22">
        <f t="shared" si="14"/>
        <v>14.03</v>
      </c>
      <c r="I102" s="22">
        <f t="shared" si="14"/>
        <v>16.72</v>
      </c>
      <c r="J102" s="22">
        <f t="shared" si="14"/>
        <v>19.64</v>
      </c>
      <c r="K102" s="22">
        <f t="shared" si="14"/>
        <v>22.81</v>
      </c>
      <c r="L102" s="22">
        <f t="shared" si="14"/>
        <v>26.25</v>
      </c>
      <c r="M102" s="22">
        <f t="shared" si="14"/>
        <v>29.99</v>
      </c>
      <c r="N102" s="22">
        <f t="shared" si="14"/>
        <v>34.06</v>
      </c>
      <c r="O102" s="22">
        <f t="shared" si="14"/>
        <v>38.49</v>
      </c>
      <c r="P102" s="22">
        <f t="shared" si="14"/>
        <v>43.32</v>
      </c>
      <c r="Q102" s="22">
        <f t="shared" ref="Q102:AE117" si="16">SUMIFS($AT:$AT,$AP:$AP,"F",$AR:$AR,$A102,$AS:$AS,Q$68)</f>
        <v>48.59</v>
      </c>
      <c r="R102" s="22">
        <f t="shared" si="15"/>
        <v>54.36</v>
      </c>
      <c r="S102" s="22">
        <f t="shared" si="15"/>
        <v>60.68</v>
      </c>
      <c r="T102" s="22">
        <f t="shared" si="15"/>
        <v>67.63</v>
      </c>
      <c r="U102" s="22">
        <f t="shared" si="15"/>
        <v>75.28</v>
      </c>
      <c r="V102" s="22">
        <f t="shared" si="15"/>
        <v>0</v>
      </c>
      <c r="W102" s="22">
        <f t="shared" si="15"/>
        <v>0</v>
      </c>
      <c r="X102" s="22">
        <f t="shared" si="15"/>
        <v>0</v>
      </c>
      <c r="Y102" s="22">
        <f t="shared" si="15"/>
        <v>0</v>
      </c>
      <c r="Z102" s="22">
        <f t="shared" si="15"/>
        <v>0</v>
      </c>
      <c r="AA102" s="22">
        <f t="shared" si="15"/>
        <v>0</v>
      </c>
      <c r="AB102" s="22">
        <f t="shared" si="15"/>
        <v>0</v>
      </c>
      <c r="AC102" s="22">
        <f t="shared" si="15"/>
        <v>0</v>
      </c>
      <c r="AD102" s="22">
        <f t="shared" si="15"/>
        <v>0</v>
      </c>
      <c r="AE102" s="22">
        <f t="shared" si="15"/>
        <v>0</v>
      </c>
      <c r="AL102" t="s">
        <v>46</v>
      </c>
      <c r="AM102" t="s">
        <v>53</v>
      </c>
      <c r="AN102">
        <v>501</v>
      </c>
      <c r="AO102">
        <v>10</v>
      </c>
      <c r="AP102" t="s">
        <v>47</v>
      </c>
      <c r="AR102">
        <v>22</v>
      </c>
      <c r="AS102">
        <v>3</v>
      </c>
      <c r="AT102">
        <v>4.2699999999999996</v>
      </c>
      <c r="AU102" t="s">
        <v>48</v>
      </c>
    </row>
    <row r="103" spans="1:47">
      <c r="A103" s="17">
        <v>51</v>
      </c>
      <c r="B103" s="18">
        <f t="shared" ref="B103:Q118" si="17">SUMIFS($AT:$AT,$AP:$AP,"F",$AR:$AR,$A103,$AS:$AS,B$68)</f>
        <v>2.57</v>
      </c>
      <c r="C103" s="18">
        <f t="shared" si="17"/>
        <v>5.14</v>
      </c>
      <c r="D103" s="18">
        <f t="shared" si="17"/>
        <v>7.92</v>
      </c>
      <c r="E103" s="18">
        <f t="shared" si="17"/>
        <v>8.41</v>
      </c>
      <c r="F103" s="18">
        <f t="shared" si="17"/>
        <v>10.91</v>
      </c>
      <c r="G103" s="18">
        <f t="shared" si="17"/>
        <v>13.63</v>
      </c>
      <c r="H103" s="18">
        <f t="shared" si="17"/>
        <v>15.39</v>
      </c>
      <c r="I103" s="18">
        <f t="shared" si="17"/>
        <v>18.36</v>
      </c>
      <c r="J103" s="18">
        <f t="shared" si="17"/>
        <v>21.58</v>
      </c>
      <c r="K103" s="18">
        <f t="shared" si="17"/>
        <v>25.09</v>
      </c>
      <c r="L103" s="18">
        <f t="shared" si="17"/>
        <v>28.9</v>
      </c>
      <c r="M103" s="18">
        <f t="shared" si="17"/>
        <v>33.049999999999997</v>
      </c>
      <c r="N103" s="18">
        <f t="shared" si="17"/>
        <v>37.56</v>
      </c>
      <c r="O103" s="18">
        <f t="shared" si="17"/>
        <v>42.49</v>
      </c>
      <c r="P103" s="18">
        <f t="shared" si="17"/>
        <v>47.86</v>
      </c>
      <c r="Q103" s="18">
        <f t="shared" si="16"/>
        <v>53.75</v>
      </c>
      <c r="R103" s="18">
        <f t="shared" si="15"/>
        <v>60.21</v>
      </c>
      <c r="S103" s="18">
        <f t="shared" si="15"/>
        <v>67.3</v>
      </c>
      <c r="T103" s="18">
        <f t="shared" si="15"/>
        <v>75.11</v>
      </c>
      <c r="U103" s="18">
        <f t="shared" si="15"/>
        <v>0</v>
      </c>
      <c r="V103" s="18">
        <f t="shared" si="15"/>
        <v>0</v>
      </c>
      <c r="W103" s="18">
        <f t="shared" si="15"/>
        <v>0</v>
      </c>
      <c r="X103" s="18">
        <f t="shared" si="15"/>
        <v>0</v>
      </c>
      <c r="Y103" s="18">
        <f t="shared" si="15"/>
        <v>0</v>
      </c>
      <c r="Z103" s="18">
        <f t="shared" si="15"/>
        <v>0</v>
      </c>
      <c r="AA103" s="18">
        <f t="shared" si="15"/>
        <v>0</v>
      </c>
      <c r="AB103" s="18">
        <f t="shared" si="15"/>
        <v>0</v>
      </c>
      <c r="AC103" s="18">
        <f t="shared" si="15"/>
        <v>0</v>
      </c>
      <c r="AD103" s="18">
        <f t="shared" si="15"/>
        <v>0</v>
      </c>
      <c r="AE103" s="18">
        <f t="shared" si="15"/>
        <v>0</v>
      </c>
      <c r="AL103" t="s">
        <v>46</v>
      </c>
      <c r="AM103" t="s">
        <v>53</v>
      </c>
      <c r="AN103">
        <v>501</v>
      </c>
      <c r="AO103">
        <v>10</v>
      </c>
      <c r="AP103" t="s">
        <v>47</v>
      </c>
      <c r="AR103">
        <v>23</v>
      </c>
      <c r="AS103">
        <v>3</v>
      </c>
      <c r="AT103">
        <v>4.34</v>
      </c>
      <c r="AU103" t="s">
        <v>48</v>
      </c>
    </row>
    <row r="104" spans="1:47">
      <c r="A104" s="19">
        <v>52</v>
      </c>
      <c r="B104" s="20">
        <f t="shared" si="17"/>
        <v>2.81</v>
      </c>
      <c r="C104" s="20">
        <f t="shared" si="17"/>
        <v>5.63</v>
      </c>
      <c r="D104" s="20">
        <f t="shared" si="17"/>
        <v>8.68</v>
      </c>
      <c r="E104" s="20">
        <f t="shared" si="17"/>
        <v>9.2200000000000006</v>
      </c>
      <c r="F104" s="20">
        <f t="shared" si="17"/>
        <v>11.98</v>
      </c>
      <c r="G104" s="20">
        <f t="shared" si="17"/>
        <v>14.97</v>
      </c>
      <c r="H104" s="20">
        <f t="shared" si="17"/>
        <v>16.93</v>
      </c>
      <c r="I104" s="20">
        <f t="shared" si="17"/>
        <v>20.21</v>
      </c>
      <c r="J104" s="20">
        <f t="shared" si="17"/>
        <v>23.78</v>
      </c>
      <c r="K104" s="20">
        <f t="shared" si="17"/>
        <v>27.66</v>
      </c>
      <c r="L104" s="20">
        <f t="shared" si="17"/>
        <v>31.89</v>
      </c>
      <c r="M104" s="20">
        <f t="shared" si="17"/>
        <v>36.5</v>
      </c>
      <c r="N104" s="20">
        <f t="shared" si="17"/>
        <v>41.52</v>
      </c>
      <c r="O104" s="20">
        <f t="shared" si="17"/>
        <v>47.01</v>
      </c>
      <c r="P104" s="20">
        <f t="shared" si="17"/>
        <v>53.02</v>
      </c>
      <c r="Q104" s="20">
        <f t="shared" si="16"/>
        <v>59.61</v>
      </c>
      <c r="R104" s="20">
        <f t="shared" si="15"/>
        <v>66.849999999999994</v>
      </c>
      <c r="S104" s="20">
        <f t="shared" si="15"/>
        <v>74.83</v>
      </c>
      <c r="T104" s="20">
        <f t="shared" si="15"/>
        <v>0</v>
      </c>
      <c r="U104" s="20">
        <f t="shared" si="15"/>
        <v>0</v>
      </c>
      <c r="V104" s="20">
        <f t="shared" si="15"/>
        <v>0</v>
      </c>
      <c r="W104" s="20">
        <f t="shared" si="15"/>
        <v>0</v>
      </c>
      <c r="X104" s="20">
        <f t="shared" si="15"/>
        <v>0</v>
      </c>
      <c r="Y104" s="20">
        <f t="shared" si="15"/>
        <v>0</v>
      </c>
      <c r="Z104" s="20">
        <f t="shared" si="15"/>
        <v>0</v>
      </c>
      <c r="AA104" s="20">
        <f t="shared" si="15"/>
        <v>0</v>
      </c>
      <c r="AB104" s="20">
        <f t="shared" si="15"/>
        <v>0</v>
      </c>
      <c r="AC104" s="20">
        <f t="shared" si="15"/>
        <v>0</v>
      </c>
      <c r="AD104" s="20">
        <f t="shared" si="15"/>
        <v>0</v>
      </c>
      <c r="AE104" s="20">
        <f t="shared" si="15"/>
        <v>0</v>
      </c>
      <c r="AL104" t="s">
        <v>46</v>
      </c>
      <c r="AM104" t="s">
        <v>53</v>
      </c>
      <c r="AN104">
        <v>501</v>
      </c>
      <c r="AO104">
        <v>10</v>
      </c>
      <c r="AP104" t="s">
        <v>47</v>
      </c>
      <c r="AR104">
        <v>24</v>
      </c>
      <c r="AS104">
        <v>3</v>
      </c>
      <c r="AT104">
        <v>4.4000000000000004</v>
      </c>
      <c r="AU104" t="s">
        <v>48</v>
      </c>
    </row>
    <row r="105" spans="1:47">
      <c r="A105" s="19">
        <v>53</v>
      </c>
      <c r="B105" s="20">
        <f t="shared" si="17"/>
        <v>3.08</v>
      </c>
      <c r="C105" s="20">
        <f t="shared" si="17"/>
        <v>6.18</v>
      </c>
      <c r="D105" s="20">
        <f t="shared" si="17"/>
        <v>9.5399999999999991</v>
      </c>
      <c r="E105" s="20">
        <f t="shared" si="17"/>
        <v>10.14</v>
      </c>
      <c r="F105" s="20">
        <f t="shared" si="17"/>
        <v>13.19</v>
      </c>
      <c r="G105" s="20">
        <f t="shared" si="17"/>
        <v>16.5</v>
      </c>
      <c r="H105" s="20">
        <f t="shared" si="17"/>
        <v>18.670000000000002</v>
      </c>
      <c r="I105" s="20">
        <f t="shared" si="17"/>
        <v>22.31</v>
      </c>
      <c r="J105" s="20">
        <f t="shared" si="17"/>
        <v>26.27</v>
      </c>
      <c r="K105" s="20">
        <f t="shared" si="17"/>
        <v>30.58</v>
      </c>
      <c r="L105" s="20">
        <f t="shared" si="17"/>
        <v>35.270000000000003</v>
      </c>
      <c r="M105" s="20">
        <f t="shared" si="17"/>
        <v>40.4</v>
      </c>
      <c r="N105" s="20">
        <f t="shared" si="17"/>
        <v>46</v>
      </c>
      <c r="O105" s="20">
        <f t="shared" si="17"/>
        <v>52.13</v>
      </c>
      <c r="P105" s="20">
        <f t="shared" si="17"/>
        <v>58.86</v>
      </c>
      <c r="Q105" s="20">
        <f t="shared" si="16"/>
        <v>66.260000000000005</v>
      </c>
      <c r="R105" s="20">
        <f t="shared" si="15"/>
        <v>74.41</v>
      </c>
      <c r="S105" s="20">
        <f t="shared" si="15"/>
        <v>0</v>
      </c>
      <c r="T105" s="20">
        <f t="shared" si="15"/>
        <v>0</v>
      </c>
      <c r="U105" s="20">
        <f t="shared" si="15"/>
        <v>0</v>
      </c>
      <c r="V105" s="20">
        <f t="shared" si="15"/>
        <v>0</v>
      </c>
      <c r="W105" s="20">
        <f t="shared" si="15"/>
        <v>0</v>
      </c>
      <c r="X105" s="20">
        <f t="shared" si="15"/>
        <v>0</v>
      </c>
      <c r="Y105" s="20">
        <f t="shared" si="15"/>
        <v>0</v>
      </c>
      <c r="Z105" s="20">
        <f t="shared" si="15"/>
        <v>0</v>
      </c>
      <c r="AA105" s="20">
        <f t="shared" si="15"/>
        <v>0</v>
      </c>
      <c r="AB105" s="20">
        <f t="shared" si="15"/>
        <v>0</v>
      </c>
      <c r="AC105" s="20">
        <f t="shared" si="15"/>
        <v>0</v>
      </c>
      <c r="AD105" s="20">
        <f t="shared" si="15"/>
        <v>0</v>
      </c>
      <c r="AE105" s="20">
        <f t="shared" si="15"/>
        <v>0</v>
      </c>
      <c r="AL105" t="s">
        <v>46</v>
      </c>
      <c r="AM105" t="s">
        <v>53</v>
      </c>
      <c r="AN105">
        <v>501</v>
      </c>
      <c r="AO105">
        <v>10</v>
      </c>
      <c r="AP105" t="s">
        <v>47</v>
      </c>
      <c r="AR105">
        <v>25</v>
      </c>
      <c r="AS105">
        <v>3</v>
      </c>
      <c r="AT105">
        <v>4.45</v>
      </c>
      <c r="AU105" t="s">
        <v>48</v>
      </c>
    </row>
    <row r="106" spans="1:47">
      <c r="A106" s="19">
        <v>54</v>
      </c>
      <c r="B106" s="20">
        <f t="shared" si="17"/>
        <v>3.39</v>
      </c>
      <c r="C106" s="20">
        <f t="shared" si="17"/>
        <v>6.8</v>
      </c>
      <c r="D106" s="20">
        <f t="shared" si="17"/>
        <v>10.51</v>
      </c>
      <c r="E106" s="20">
        <f t="shared" si="17"/>
        <v>11.19</v>
      </c>
      <c r="F106" s="20">
        <f t="shared" si="17"/>
        <v>14.56</v>
      </c>
      <c r="G106" s="20">
        <f t="shared" si="17"/>
        <v>18.23</v>
      </c>
      <c r="H106" s="20">
        <f t="shared" si="17"/>
        <v>20.64</v>
      </c>
      <c r="I106" s="20">
        <f t="shared" si="17"/>
        <v>24.67</v>
      </c>
      <c r="J106" s="20">
        <f t="shared" si="17"/>
        <v>29.07</v>
      </c>
      <c r="K106" s="20">
        <f t="shared" si="17"/>
        <v>33.86</v>
      </c>
      <c r="L106" s="20">
        <f t="shared" si="17"/>
        <v>39.090000000000003</v>
      </c>
      <c r="M106" s="20">
        <f t="shared" si="17"/>
        <v>44.81</v>
      </c>
      <c r="N106" s="20">
        <f t="shared" si="17"/>
        <v>51.07</v>
      </c>
      <c r="O106" s="20">
        <f t="shared" si="17"/>
        <v>57.94</v>
      </c>
      <c r="P106" s="20">
        <f t="shared" si="17"/>
        <v>65.510000000000005</v>
      </c>
      <c r="Q106" s="20">
        <f t="shared" si="16"/>
        <v>73.84</v>
      </c>
      <c r="R106" s="20">
        <f t="shared" si="15"/>
        <v>0</v>
      </c>
      <c r="S106" s="20">
        <f t="shared" si="15"/>
        <v>0</v>
      </c>
      <c r="T106" s="20">
        <f t="shared" si="15"/>
        <v>0</v>
      </c>
      <c r="U106" s="20">
        <f t="shared" si="15"/>
        <v>0</v>
      </c>
      <c r="V106" s="20">
        <f t="shared" si="15"/>
        <v>0</v>
      </c>
      <c r="W106" s="20">
        <f t="shared" si="15"/>
        <v>0</v>
      </c>
      <c r="X106" s="20">
        <f t="shared" si="15"/>
        <v>0</v>
      </c>
      <c r="Y106" s="20">
        <f t="shared" si="15"/>
        <v>0</v>
      </c>
      <c r="Z106" s="20">
        <f t="shared" si="15"/>
        <v>0</v>
      </c>
      <c r="AA106" s="20">
        <f t="shared" si="15"/>
        <v>0</v>
      </c>
      <c r="AB106" s="20">
        <f t="shared" si="15"/>
        <v>0</v>
      </c>
      <c r="AC106" s="20">
        <f t="shared" si="15"/>
        <v>0</v>
      </c>
      <c r="AD106" s="20">
        <f t="shared" si="15"/>
        <v>0</v>
      </c>
      <c r="AE106" s="20">
        <f t="shared" si="15"/>
        <v>0</v>
      </c>
      <c r="AL106" t="s">
        <v>46</v>
      </c>
      <c r="AM106" t="s">
        <v>53</v>
      </c>
      <c r="AN106">
        <v>501</v>
      </c>
      <c r="AO106">
        <v>10</v>
      </c>
      <c r="AP106" t="s">
        <v>47</v>
      </c>
      <c r="AR106">
        <v>26</v>
      </c>
      <c r="AS106">
        <v>3</v>
      </c>
      <c r="AT106">
        <v>4.5</v>
      </c>
      <c r="AU106" t="s">
        <v>48</v>
      </c>
    </row>
    <row r="107" spans="1:47">
      <c r="A107" s="21">
        <v>55</v>
      </c>
      <c r="B107" s="22">
        <f t="shared" si="17"/>
        <v>3.74</v>
      </c>
      <c r="C107" s="22">
        <f t="shared" si="17"/>
        <v>7.52</v>
      </c>
      <c r="D107" s="22">
        <f t="shared" si="17"/>
        <v>11.62</v>
      </c>
      <c r="E107" s="22">
        <f t="shared" si="17"/>
        <v>12.38</v>
      </c>
      <c r="F107" s="22">
        <f t="shared" si="17"/>
        <v>16.12</v>
      </c>
      <c r="G107" s="22">
        <f t="shared" si="17"/>
        <v>20.190000000000001</v>
      </c>
      <c r="H107" s="22">
        <f t="shared" si="17"/>
        <v>22.86</v>
      </c>
      <c r="I107" s="22">
        <f t="shared" si="17"/>
        <v>27.34</v>
      </c>
      <c r="J107" s="22">
        <f t="shared" si="17"/>
        <v>32.229999999999997</v>
      </c>
      <c r="K107" s="22">
        <f t="shared" si="17"/>
        <v>37.57</v>
      </c>
      <c r="L107" s="22">
        <f t="shared" si="17"/>
        <v>43.41</v>
      </c>
      <c r="M107" s="22">
        <f t="shared" si="17"/>
        <v>49.8</v>
      </c>
      <c r="N107" s="22">
        <f t="shared" si="17"/>
        <v>56.83</v>
      </c>
      <c r="O107" s="22">
        <f t="shared" si="17"/>
        <v>64.56</v>
      </c>
      <c r="P107" s="22">
        <f t="shared" si="17"/>
        <v>73.08</v>
      </c>
      <c r="Q107" s="22">
        <f t="shared" si="16"/>
        <v>0</v>
      </c>
      <c r="R107" s="22">
        <f t="shared" si="15"/>
        <v>0</v>
      </c>
      <c r="S107" s="22">
        <f t="shared" si="15"/>
        <v>0</v>
      </c>
      <c r="T107" s="22">
        <f t="shared" si="15"/>
        <v>0</v>
      </c>
      <c r="U107" s="22">
        <f t="shared" si="15"/>
        <v>0</v>
      </c>
      <c r="V107" s="22">
        <f t="shared" si="15"/>
        <v>0</v>
      </c>
      <c r="W107" s="22">
        <f t="shared" si="15"/>
        <v>0</v>
      </c>
      <c r="X107" s="22">
        <f t="shared" si="15"/>
        <v>0</v>
      </c>
      <c r="Y107" s="22">
        <f t="shared" si="15"/>
        <v>0</v>
      </c>
      <c r="Z107" s="22">
        <f t="shared" si="15"/>
        <v>0</v>
      </c>
      <c r="AA107" s="22">
        <f t="shared" si="15"/>
        <v>0</v>
      </c>
      <c r="AB107" s="22">
        <f t="shared" si="15"/>
        <v>0</v>
      </c>
      <c r="AC107" s="22">
        <f t="shared" si="15"/>
        <v>0</v>
      </c>
      <c r="AD107" s="22">
        <f t="shared" si="15"/>
        <v>0</v>
      </c>
      <c r="AE107" s="22">
        <f t="shared" si="15"/>
        <v>0</v>
      </c>
      <c r="AL107" t="s">
        <v>46</v>
      </c>
      <c r="AM107" t="s">
        <v>53</v>
      </c>
      <c r="AN107">
        <v>501</v>
      </c>
      <c r="AO107">
        <v>10</v>
      </c>
      <c r="AP107" t="s">
        <v>47</v>
      </c>
      <c r="AR107">
        <v>27</v>
      </c>
      <c r="AS107">
        <v>3</v>
      </c>
      <c r="AT107">
        <v>4.5599999999999996</v>
      </c>
      <c r="AU107" t="s">
        <v>48</v>
      </c>
    </row>
    <row r="108" spans="1:47">
      <c r="A108" s="17">
        <v>56</v>
      </c>
      <c r="B108" s="18">
        <f t="shared" si="17"/>
        <v>4.1399999999999997</v>
      </c>
      <c r="C108" s="18">
        <f t="shared" si="17"/>
        <v>8.32</v>
      </c>
      <c r="D108" s="18">
        <f t="shared" si="17"/>
        <v>12.87</v>
      </c>
      <c r="E108" s="18">
        <f t="shared" si="17"/>
        <v>13.71</v>
      </c>
      <c r="F108" s="18">
        <f t="shared" si="17"/>
        <v>17.86</v>
      </c>
      <c r="G108" s="18">
        <f t="shared" si="17"/>
        <v>22.38</v>
      </c>
      <c r="H108" s="18">
        <f t="shared" si="17"/>
        <v>25.36</v>
      </c>
      <c r="I108" s="18">
        <f t="shared" si="17"/>
        <v>30.35</v>
      </c>
      <c r="J108" s="18">
        <f t="shared" si="17"/>
        <v>35.799999999999997</v>
      </c>
      <c r="K108" s="18">
        <f t="shared" si="17"/>
        <v>41.76</v>
      </c>
      <c r="L108" s="18">
        <f t="shared" si="17"/>
        <v>48.3</v>
      </c>
      <c r="M108" s="18">
        <f t="shared" si="17"/>
        <v>55.48</v>
      </c>
      <c r="N108" s="18">
        <f t="shared" si="17"/>
        <v>63.38</v>
      </c>
      <c r="O108" s="18">
        <f t="shared" si="17"/>
        <v>72.099999999999994</v>
      </c>
      <c r="P108" s="18">
        <f t="shared" si="17"/>
        <v>0</v>
      </c>
      <c r="Q108" s="18">
        <f t="shared" si="16"/>
        <v>0</v>
      </c>
      <c r="R108" s="18">
        <f t="shared" si="15"/>
        <v>0</v>
      </c>
      <c r="S108" s="18">
        <f t="shared" si="15"/>
        <v>0</v>
      </c>
      <c r="T108" s="18">
        <f t="shared" si="15"/>
        <v>0</v>
      </c>
      <c r="U108" s="18">
        <f t="shared" si="15"/>
        <v>0</v>
      </c>
      <c r="V108" s="18">
        <f t="shared" si="15"/>
        <v>0</v>
      </c>
      <c r="W108" s="18">
        <f t="shared" si="15"/>
        <v>0</v>
      </c>
      <c r="X108" s="18">
        <f t="shared" si="15"/>
        <v>0</v>
      </c>
      <c r="Y108" s="18">
        <f t="shared" si="15"/>
        <v>0</v>
      </c>
      <c r="Z108" s="18">
        <f t="shared" si="15"/>
        <v>0</v>
      </c>
      <c r="AA108" s="18">
        <f t="shared" si="15"/>
        <v>0</v>
      </c>
      <c r="AB108" s="18">
        <f t="shared" si="15"/>
        <v>0</v>
      </c>
      <c r="AC108" s="18">
        <f t="shared" si="15"/>
        <v>0</v>
      </c>
      <c r="AD108" s="18">
        <f t="shared" si="15"/>
        <v>0</v>
      </c>
      <c r="AE108" s="18">
        <f t="shared" si="15"/>
        <v>0</v>
      </c>
      <c r="AL108" t="s">
        <v>46</v>
      </c>
      <c r="AM108" t="s">
        <v>53</v>
      </c>
      <c r="AN108">
        <v>501</v>
      </c>
      <c r="AO108">
        <v>10</v>
      </c>
      <c r="AP108" t="s">
        <v>47</v>
      </c>
      <c r="AR108">
        <v>28</v>
      </c>
      <c r="AS108">
        <v>3</v>
      </c>
      <c r="AT108">
        <v>4.63</v>
      </c>
      <c r="AU108" t="s">
        <v>48</v>
      </c>
    </row>
    <row r="109" spans="1:47">
      <c r="A109" s="19">
        <v>57</v>
      </c>
      <c r="B109" s="20">
        <f t="shared" si="17"/>
        <v>4.59</v>
      </c>
      <c r="C109" s="20">
        <f t="shared" si="17"/>
        <v>9.23</v>
      </c>
      <c r="D109" s="20">
        <f t="shared" si="17"/>
        <v>14.28</v>
      </c>
      <c r="E109" s="20">
        <f t="shared" si="17"/>
        <v>15.22</v>
      </c>
      <c r="F109" s="20">
        <f t="shared" si="17"/>
        <v>19.829999999999998</v>
      </c>
      <c r="G109" s="20">
        <f t="shared" si="17"/>
        <v>24.86</v>
      </c>
      <c r="H109" s="20">
        <f t="shared" si="17"/>
        <v>28.17</v>
      </c>
      <c r="I109" s="20">
        <f t="shared" si="17"/>
        <v>33.74</v>
      </c>
      <c r="J109" s="20">
        <f t="shared" si="17"/>
        <v>39.83</v>
      </c>
      <c r="K109" s="20">
        <f t="shared" si="17"/>
        <v>46.51</v>
      </c>
      <c r="L109" s="20">
        <f t="shared" si="17"/>
        <v>53.86</v>
      </c>
      <c r="M109" s="20">
        <f t="shared" si="17"/>
        <v>61.94</v>
      </c>
      <c r="N109" s="20">
        <f t="shared" si="17"/>
        <v>70.86</v>
      </c>
      <c r="O109" s="20">
        <f t="shared" si="17"/>
        <v>0</v>
      </c>
      <c r="P109" s="20">
        <f t="shared" si="17"/>
        <v>0</v>
      </c>
      <c r="Q109" s="20">
        <f t="shared" si="16"/>
        <v>0</v>
      </c>
      <c r="R109" s="20">
        <f t="shared" si="15"/>
        <v>0</v>
      </c>
      <c r="S109" s="20">
        <f t="shared" si="15"/>
        <v>0</v>
      </c>
      <c r="T109" s="20">
        <f t="shared" si="15"/>
        <v>0</v>
      </c>
      <c r="U109" s="20">
        <f t="shared" si="15"/>
        <v>0</v>
      </c>
      <c r="V109" s="20">
        <f t="shared" si="15"/>
        <v>0</v>
      </c>
      <c r="W109" s="20">
        <f t="shared" si="15"/>
        <v>0</v>
      </c>
      <c r="X109" s="20">
        <f t="shared" si="15"/>
        <v>0</v>
      </c>
      <c r="Y109" s="20">
        <f t="shared" si="15"/>
        <v>0</v>
      </c>
      <c r="Z109" s="20">
        <f t="shared" si="15"/>
        <v>0</v>
      </c>
      <c r="AA109" s="20">
        <f t="shared" si="15"/>
        <v>0</v>
      </c>
      <c r="AB109" s="20">
        <f t="shared" si="15"/>
        <v>0</v>
      </c>
      <c r="AC109" s="20">
        <f t="shared" si="15"/>
        <v>0</v>
      </c>
      <c r="AD109" s="20">
        <f t="shared" si="15"/>
        <v>0</v>
      </c>
      <c r="AE109" s="20">
        <f t="shared" si="15"/>
        <v>0</v>
      </c>
      <c r="AL109" t="s">
        <v>46</v>
      </c>
      <c r="AM109" t="s">
        <v>53</v>
      </c>
      <c r="AN109">
        <v>501</v>
      </c>
      <c r="AO109">
        <v>10</v>
      </c>
      <c r="AP109" t="s">
        <v>47</v>
      </c>
      <c r="AR109">
        <v>29</v>
      </c>
      <c r="AS109">
        <v>3</v>
      </c>
      <c r="AT109">
        <v>4.74</v>
      </c>
      <c r="AU109" t="s">
        <v>48</v>
      </c>
    </row>
    <row r="110" spans="1:47">
      <c r="A110" s="19">
        <v>58</v>
      </c>
      <c r="B110" s="20">
        <f t="shared" si="17"/>
        <v>5.0999999999999996</v>
      </c>
      <c r="C110" s="20">
        <f t="shared" si="17"/>
        <v>10.25</v>
      </c>
      <c r="D110" s="20">
        <f t="shared" si="17"/>
        <v>15.86</v>
      </c>
      <c r="E110" s="20">
        <f t="shared" si="17"/>
        <v>16.91</v>
      </c>
      <c r="F110" s="20">
        <f t="shared" si="17"/>
        <v>22.04</v>
      </c>
      <c r="G110" s="20">
        <f t="shared" si="17"/>
        <v>27.64</v>
      </c>
      <c r="H110" s="20">
        <f t="shared" si="17"/>
        <v>31.36</v>
      </c>
      <c r="I110" s="20">
        <f t="shared" si="17"/>
        <v>37.58</v>
      </c>
      <c r="J110" s="20">
        <f t="shared" si="17"/>
        <v>44.42</v>
      </c>
      <c r="K110" s="20">
        <f t="shared" si="17"/>
        <v>51.93</v>
      </c>
      <c r="L110" s="20">
        <f t="shared" si="17"/>
        <v>60.2</v>
      </c>
      <c r="M110" s="20">
        <f t="shared" si="17"/>
        <v>69.34</v>
      </c>
      <c r="N110" s="20">
        <f t="shared" si="17"/>
        <v>0</v>
      </c>
      <c r="O110" s="20">
        <f t="shared" si="17"/>
        <v>0</v>
      </c>
      <c r="P110" s="20">
        <f t="shared" si="17"/>
        <v>0</v>
      </c>
      <c r="Q110" s="20">
        <f t="shared" si="16"/>
        <v>0</v>
      </c>
      <c r="R110" s="20">
        <f t="shared" si="15"/>
        <v>0</v>
      </c>
      <c r="S110" s="20">
        <f t="shared" si="15"/>
        <v>0</v>
      </c>
      <c r="T110" s="20">
        <f t="shared" si="15"/>
        <v>0</v>
      </c>
      <c r="U110" s="20">
        <f t="shared" si="15"/>
        <v>0</v>
      </c>
      <c r="V110" s="20">
        <f t="shared" si="15"/>
        <v>0</v>
      </c>
      <c r="W110" s="20">
        <f t="shared" si="15"/>
        <v>0</v>
      </c>
      <c r="X110" s="20">
        <f t="shared" si="15"/>
        <v>0</v>
      </c>
      <c r="Y110" s="20">
        <f t="shared" si="15"/>
        <v>0</v>
      </c>
      <c r="Z110" s="20">
        <f t="shared" si="15"/>
        <v>0</v>
      </c>
      <c r="AA110" s="20">
        <f t="shared" si="15"/>
        <v>0</v>
      </c>
      <c r="AB110" s="20">
        <f t="shared" si="15"/>
        <v>0</v>
      </c>
      <c r="AC110" s="20">
        <f t="shared" si="15"/>
        <v>0</v>
      </c>
      <c r="AD110" s="20">
        <f t="shared" si="15"/>
        <v>0</v>
      </c>
      <c r="AE110" s="20">
        <f t="shared" si="15"/>
        <v>0</v>
      </c>
      <c r="AL110" t="s">
        <v>46</v>
      </c>
      <c r="AM110" t="s">
        <v>53</v>
      </c>
      <c r="AN110">
        <v>501</v>
      </c>
      <c r="AO110">
        <v>10</v>
      </c>
      <c r="AP110" t="s">
        <v>47</v>
      </c>
      <c r="AR110">
        <v>30</v>
      </c>
      <c r="AS110">
        <v>3</v>
      </c>
      <c r="AT110">
        <v>4.88</v>
      </c>
      <c r="AU110" t="s">
        <v>48</v>
      </c>
    </row>
    <row r="111" spans="1:47">
      <c r="A111" s="19">
        <v>59</v>
      </c>
      <c r="B111" s="20">
        <f t="shared" si="17"/>
        <v>5.66</v>
      </c>
      <c r="C111" s="20">
        <f t="shared" si="17"/>
        <v>11.39</v>
      </c>
      <c r="D111" s="20">
        <f t="shared" si="17"/>
        <v>17.64</v>
      </c>
      <c r="E111" s="20">
        <f t="shared" si="17"/>
        <v>18.809999999999999</v>
      </c>
      <c r="F111" s="20">
        <f t="shared" si="17"/>
        <v>24.54</v>
      </c>
      <c r="G111" s="20">
        <f t="shared" si="17"/>
        <v>30.8</v>
      </c>
      <c r="H111" s="20">
        <f t="shared" si="17"/>
        <v>34.97</v>
      </c>
      <c r="I111" s="20">
        <f t="shared" si="17"/>
        <v>41.96</v>
      </c>
      <c r="J111" s="20">
        <f t="shared" si="17"/>
        <v>49.65</v>
      </c>
      <c r="K111" s="20">
        <f t="shared" si="17"/>
        <v>58.12</v>
      </c>
      <c r="L111" s="20">
        <f t="shared" si="17"/>
        <v>67.48</v>
      </c>
      <c r="M111" s="20">
        <f t="shared" si="17"/>
        <v>0</v>
      </c>
      <c r="N111" s="20">
        <f t="shared" si="17"/>
        <v>0</v>
      </c>
      <c r="O111" s="20">
        <f t="shared" si="17"/>
        <v>0</v>
      </c>
      <c r="P111" s="20">
        <f t="shared" si="17"/>
        <v>0</v>
      </c>
      <c r="Q111" s="20">
        <f t="shared" si="16"/>
        <v>0</v>
      </c>
      <c r="R111" s="20">
        <f t="shared" si="15"/>
        <v>0</v>
      </c>
      <c r="S111" s="20">
        <f t="shared" si="15"/>
        <v>0</v>
      </c>
      <c r="T111" s="20">
        <f t="shared" si="15"/>
        <v>0</v>
      </c>
      <c r="U111" s="20">
        <f t="shared" si="15"/>
        <v>0</v>
      </c>
      <c r="V111" s="20">
        <f t="shared" si="15"/>
        <v>0</v>
      </c>
      <c r="W111" s="20">
        <f t="shared" si="15"/>
        <v>0</v>
      </c>
      <c r="X111" s="20">
        <f t="shared" si="15"/>
        <v>0</v>
      </c>
      <c r="Y111" s="20">
        <f t="shared" si="15"/>
        <v>0</v>
      </c>
      <c r="Z111" s="20">
        <f t="shared" si="15"/>
        <v>0</v>
      </c>
      <c r="AA111" s="20">
        <f t="shared" si="15"/>
        <v>0</v>
      </c>
      <c r="AB111" s="20">
        <f t="shared" si="15"/>
        <v>0</v>
      </c>
      <c r="AC111" s="20">
        <f t="shared" si="15"/>
        <v>0</v>
      </c>
      <c r="AD111" s="20">
        <f t="shared" si="15"/>
        <v>0</v>
      </c>
      <c r="AE111" s="20">
        <f t="shared" si="15"/>
        <v>0</v>
      </c>
      <c r="AL111" t="s">
        <v>46</v>
      </c>
      <c r="AM111" t="s">
        <v>53</v>
      </c>
      <c r="AN111">
        <v>501</v>
      </c>
      <c r="AO111">
        <v>10</v>
      </c>
      <c r="AP111" t="s">
        <v>47</v>
      </c>
      <c r="AR111">
        <v>31</v>
      </c>
      <c r="AS111">
        <v>3</v>
      </c>
      <c r="AT111">
        <v>5.0599999999999996</v>
      </c>
      <c r="AU111" t="s">
        <v>48</v>
      </c>
    </row>
    <row r="112" spans="1:47">
      <c r="A112" s="21">
        <v>60</v>
      </c>
      <c r="B112" s="22">
        <f t="shared" si="17"/>
        <v>6.3</v>
      </c>
      <c r="C112" s="22">
        <f t="shared" si="17"/>
        <v>12.68</v>
      </c>
      <c r="D112" s="22">
        <f t="shared" si="17"/>
        <v>19.649999999999999</v>
      </c>
      <c r="E112" s="22">
        <f t="shared" si="17"/>
        <v>20.97</v>
      </c>
      <c r="F112" s="22">
        <f t="shared" si="17"/>
        <v>27.37</v>
      </c>
      <c r="G112" s="22">
        <f t="shared" si="17"/>
        <v>34.39</v>
      </c>
      <c r="H112" s="22">
        <f t="shared" si="17"/>
        <v>39.090000000000003</v>
      </c>
      <c r="I112" s="22">
        <f t="shared" si="17"/>
        <v>46.97</v>
      </c>
      <c r="J112" s="22">
        <f t="shared" si="17"/>
        <v>55.66</v>
      </c>
      <c r="K112" s="22">
        <f t="shared" si="17"/>
        <v>65.25</v>
      </c>
      <c r="L112" s="22">
        <f t="shared" si="17"/>
        <v>0</v>
      </c>
      <c r="M112" s="22">
        <f t="shared" si="17"/>
        <v>0</v>
      </c>
      <c r="N112" s="22">
        <f t="shared" si="17"/>
        <v>0</v>
      </c>
      <c r="O112" s="22">
        <f t="shared" si="17"/>
        <v>0</v>
      </c>
      <c r="P112" s="22">
        <f t="shared" si="17"/>
        <v>0</v>
      </c>
      <c r="Q112" s="22">
        <f t="shared" si="16"/>
        <v>0</v>
      </c>
      <c r="R112" s="22">
        <f t="shared" si="15"/>
        <v>0</v>
      </c>
      <c r="S112" s="22">
        <f t="shared" si="15"/>
        <v>0</v>
      </c>
      <c r="T112" s="22">
        <f t="shared" si="15"/>
        <v>0</v>
      </c>
      <c r="U112" s="22">
        <f t="shared" si="15"/>
        <v>0</v>
      </c>
      <c r="V112" s="22">
        <f t="shared" si="15"/>
        <v>0</v>
      </c>
      <c r="W112" s="22">
        <f t="shared" si="15"/>
        <v>0</v>
      </c>
      <c r="X112" s="22">
        <f t="shared" si="15"/>
        <v>0</v>
      </c>
      <c r="Y112" s="22">
        <f t="shared" si="15"/>
        <v>0</v>
      </c>
      <c r="Z112" s="22">
        <f t="shared" si="15"/>
        <v>0</v>
      </c>
      <c r="AA112" s="22">
        <f t="shared" si="15"/>
        <v>0</v>
      </c>
      <c r="AB112" s="22">
        <f t="shared" si="15"/>
        <v>0</v>
      </c>
      <c r="AC112" s="22">
        <f t="shared" si="15"/>
        <v>0</v>
      </c>
      <c r="AD112" s="22">
        <f t="shared" si="15"/>
        <v>0</v>
      </c>
      <c r="AE112" s="22">
        <f t="shared" si="15"/>
        <v>0</v>
      </c>
      <c r="AL112" t="s">
        <v>46</v>
      </c>
      <c r="AM112" t="s">
        <v>53</v>
      </c>
      <c r="AN112">
        <v>501</v>
      </c>
      <c r="AO112">
        <v>10</v>
      </c>
      <c r="AP112" t="s">
        <v>47</v>
      </c>
      <c r="AR112">
        <v>32</v>
      </c>
      <c r="AS112">
        <v>3</v>
      </c>
      <c r="AT112">
        <v>5.26</v>
      </c>
      <c r="AU112" t="s">
        <v>48</v>
      </c>
    </row>
    <row r="113" spans="1:47">
      <c r="A113" s="17">
        <v>61</v>
      </c>
      <c r="B113" s="18">
        <f t="shared" si="17"/>
        <v>7.03</v>
      </c>
      <c r="C113" s="18">
        <f t="shared" si="17"/>
        <v>14.15</v>
      </c>
      <c r="D113" s="18">
        <f t="shared" si="17"/>
        <v>21.93</v>
      </c>
      <c r="E113" s="18">
        <f t="shared" si="17"/>
        <v>23.43</v>
      </c>
      <c r="F113" s="18">
        <f t="shared" si="17"/>
        <v>30.62</v>
      </c>
      <c r="G113" s="18">
        <f t="shared" si="17"/>
        <v>38.520000000000003</v>
      </c>
      <c r="H113" s="18">
        <f t="shared" si="17"/>
        <v>43.85</v>
      </c>
      <c r="I113" s="18">
        <f t="shared" si="17"/>
        <v>52.76</v>
      </c>
      <c r="J113" s="18">
        <f t="shared" si="17"/>
        <v>62.6</v>
      </c>
      <c r="K113" s="18">
        <f t="shared" si="17"/>
        <v>0</v>
      </c>
      <c r="L113" s="18">
        <f t="shared" si="17"/>
        <v>0</v>
      </c>
      <c r="M113" s="18">
        <f t="shared" si="17"/>
        <v>0</v>
      </c>
      <c r="N113" s="18">
        <f t="shared" si="17"/>
        <v>0</v>
      </c>
      <c r="O113" s="18">
        <f t="shared" si="17"/>
        <v>0</v>
      </c>
      <c r="P113" s="18">
        <f t="shared" si="17"/>
        <v>0</v>
      </c>
      <c r="Q113" s="18">
        <f t="shared" si="16"/>
        <v>0</v>
      </c>
      <c r="R113" s="18">
        <f t="shared" si="15"/>
        <v>0</v>
      </c>
      <c r="S113" s="18">
        <f t="shared" si="15"/>
        <v>0</v>
      </c>
      <c r="T113" s="18">
        <f t="shared" si="15"/>
        <v>0</v>
      </c>
      <c r="U113" s="18">
        <f t="shared" si="15"/>
        <v>0</v>
      </c>
      <c r="V113" s="18">
        <f t="shared" si="15"/>
        <v>0</v>
      </c>
      <c r="W113" s="18">
        <f t="shared" si="15"/>
        <v>0</v>
      </c>
      <c r="X113" s="18">
        <f t="shared" si="15"/>
        <v>0</v>
      </c>
      <c r="Y113" s="18">
        <f t="shared" si="15"/>
        <v>0</v>
      </c>
      <c r="Z113" s="18">
        <f t="shared" si="15"/>
        <v>0</v>
      </c>
      <c r="AA113" s="18">
        <f t="shared" si="15"/>
        <v>0</v>
      </c>
      <c r="AB113" s="18">
        <f t="shared" si="15"/>
        <v>0</v>
      </c>
      <c r="AC113" s="18">
        <f t="shared" si="15"/>
        <v>0</v>
      </c>
      <c r="AD113" s="18">
        <f t="shared" si="15"/>
        <v>0</v>
      </c>
      <c r="AE113" s="18">
        <f t="shared" si="15"/>
        <v>0</v>
      </c>
      <c r="AL113" t="s">
        <v>46</v>
      </c>
      <c r="AM113" t="s">
        <v>53</v>
      </c>
      <c r="AN113">
        <v>501</v>
      </c>
      <c r="AO113">
        <v>10</v>
      </c>
      <c r="AP113" t="s">
        <v>47</v>
      </c>
      <c r="AR113">
        <v>33</v>
      </c>
      <c r="AS113">
        <v>3</v>
      </c>
      <c r="AT113">
        <v>5.51</v>
      </c>
      <c r="AU113" t="s">
        <v>48</v>
      </c>
    </row>
    <row r="114" spans="1:47">
      <c r="A114" s="19">
        <v>62</v>
      </c>
      <c r="B114" s="20">
        <f t="shared" si="17"/>
        <v>7.86</v>
      </c>
      <c r="C114" s="20">
        <f t="shared" si="17"/>
        <v>15.83</v>
      </c>
      <c r="D114" s="20">
        <f t="shared" si="17"/>
        <v>24.56</v>
      </c>
      <c r="E114" s="20">
        <f t="shared" si="17"/>
        <v>26.26</v>
      </c>
      <c r="F114" s="20">
        <f t="shared" si="17"/>
        <v>34.369999999999997</v>
      </c>
      <c r="G114" s="20">
        <f t="shared" si="17"/>
        <v>43.3</v>
      </c>
      <c r="H114" s="20">
        <f t="shared" si="17"/>
        <v>49.35</v>
      </c>
      <c r="I114" s="20">
        <f t="shared" si="17"/>
        <v>59.46</v>
      </c>
      <c r="J114" s="20">
        <f t="shared" si="17"/>
        <v>0</v>
      </c>
      <c r="K114" s="20">
        <f t="shared" si="17"/>
        <v>0</v>
      </c>
      <c r="L114" s="20">
        <f t="shared" si="17"/>
        <v>0</v>
      </c>
      <c r="M114" s="20">
        <f t="shared" si="17"/>
        <v>0</v>
      </c>
      <c r="N114" s="20">
        <f t="shared" si="17"/>
        <v>0</v>
      </c>
      <c r="O114" s="20">
        <f t="shared" si="17"/>
        <v>0</v>
      </c>
      <c r="P114" s="20">
        <f t="shared" si="17"/>
        <v>0</v>
      </c>
      <c r="Q114" s="20">
        <f t="shared" si="16"/>
        <v>0</v>
      </c>
      <c r="R114" s="20">
        <f t="shared" si="15"/>
        <v>0</v>
      </c>
      <c r="S114" s="20">
        <f t="shared" si="15"/>
        <v>0</v>
      </c>
      <c r="T114" s="20">
        <f t="shared" si="15"/>
        <v>0</v>
      </c>
      <c r="U114" s="20">
        <f t="shared" si="15"/>
        <v>0</v>
      </c>
      <c r="V114" s="20">
        <f t="shared" si="15"/>
        <v>0</v>
      </c>
      <c r="W114" s="20">
        <f t="shared" si="15"/>
        <v>0</v>
      </c>
      <c r="X114" s="20">
        <f t="shared" si="15"/>
        <v>0</v>
      </c>
      <c r="Y114" s="20">
        <f t="shared" si="15"/>
        <v>0</v>
      </c>
      <c r="Z114" s="20">
        <f t="shared" si="15"/>
        <v>0</v>
      </c>
      <c r="AA114" s="20">
        <f t="shared" si="15"/>
        <v>0</v>
      </c>
      <c r="AB114" s="20">
        <f t="shared" si="15"/>
        <v>0</v>
      </c>
      <c r="AC114" s="20">
        <f t="shared" si="15"/>
        <v>0</v>
      </c>
      <c r="AD114" s="20">
        <f t="shared" si="15"/>
        <v>0</v>
      </c>
      <c r="AE114" s="20">
        <f t="shared" si="15"/>
        <v>0</v>
      </c>
      <c r="AL114" t="s">
        <v>46</v>
      </c>
      <c r="AM114" t="s">
        <v>53</v>
      </c>
      <c r="AN114">
        <v>501</v>
      </c>
      <c r="AO114">
        <v>10</v>
      </c>
      <c r="AP114" t="s">
        <v>47</v>
      </c>
      <c r="AR114">
        <v>34</v>
      </c>
      <c r="AS114">
        <v>3</v>
      </c>
      <c r="AT114">
        <v>5.77</v>
      </c>
      <c r="AU114" t="s">
        <v>48</v>
      </c>
    </row>
    <row r="115" spans="1:47">
      <c r="A115" s="19">
        <v>63</v>
      </c>
      <c r="B115" s="20">
        <f t="shared" si="17"/>
        <v>8.81</v>
      </c>
      <c r="C115" s="20">
        <f t="shared" si="17"/>
        <v>17.77</v>
      </c>
      <c r="D115" s="20">
        <f t="shared" si="17"/>
        <v>27.6</v>
      </c>
      <c r="E115" s="20">
        <f t="shared" si="17"/>
        <v>29.56</v>
      </c>
      <c r="F115" s="20">
        <f t="shared" si="17"/>
        <v>38.729999999999997</v>
      </c>
      <c r="G115" s="20">
        <f t="shared" si="17"/>
        <v>48.86</v>
      </c>
      <c r="H115" s="20">
        <f t="shared" si="17"/>
        <v>55.76</v>
      </c>
      <c r="I115" s="20">
        <f t="shared" si="17"/>
        <v>0</v>
      </c>
      <c r="J115" s="20">
        <f t="shared" si="17"/>
        <v>0</v>
      </c>
      <c r="K115" s="20">
        <f t="shared" si="17"/>
        <v>0</v>
      </c>
      <c r="L115" s="20">
        <f t="shared" si="17"/>
        <v>0</v>
      </c>
      <c r="M115" s="20">
        <f t="shared" si="17"/>
        <v>0</v>
      </c>
      <c r="N115" s="20">
        <f t="shared" si="17"/>
        <v>0</v>
      </c>
      <c r="O115" s="20">
        <f t="shared" si="17"/>
        <v>0</v>
      </c>
      <c r="P115" s="20">
        <f t="shared" si="17"/>
        <v>0</v>
      </c>
      <c r="Q115" s="20">
        <f t="shared" si="16"/>
        <v>0</v>
      </c>
      <c r="R115" s="20">
        <f t="shared" si="15"/>
        <v>0</v>
      </c>
      <c r="S115" s="20">
        <f t="shared" si="15"/>
        <v>0</v>
      </c>
      <c r="T115" s="20">
        <f t="shared" si="15"/>
        <v>0</v>
      </c>
      <c r="U115" s="20">
        <f t="shared" si="15"/>
        <v>0</v>
      </c>
      <c r="V115" s="20">
        <f t="shared" si="15"/>
        <v>0</v>
      </c>
      <c r="W115" s="20">
        <f t="shared" si="15"/>
        <v>0</v>
      </c>
      <c r="X115" s="20">
        <f t="shared" si="15"/>
        <v>0</v>
      </c>
      <c r="Y115" s="20">
        <f t="shared" si="15"/>
        <v>0</v>
      </c>
      <c r="Z115" s="20">
        <f t="shared" si="15"/>
        <v>0</v>
      </c>
      <c r="AA115" s="20">
        <f t="shared" si="15"/>
        <v>0</v>
      </c>
      <c r="AB115" s="20">
        <f t="shared" si="15"/>
        <v>0</v>
      </c>
      <c r="AC115" s="20">
        <f t="shared" si="15"/>
        <v>0</v>
      </c>
      <c r="AD115" s="20">
        <f t="shared" si="15"/>
        <v>0</v>
      </c>
      <c r="AE115" s="20">
        <f t="shared" si="15"/>
        <v>0</v>
      </c>
      <c r="AL115" t="s">
        <v>46</v>
      </c>
      <c r="AM115" t="s">
        <v>53</v>
      </c>
      <c r="AN115">
        <v>501</v>
      </c>
      <c r="AO115">
        <v>10</v>
      </c>
      <c r="AP115" t="s">
        <v>47</v>
      </c>
      <c r="AR115">
        <v>35</v>
      </c>
      <c r="AS115">
        <v>3</v>
      </c>
      <c r="AT115">
        <v>6.07</v>
      </c>
      <c r="AU115" t="s">
        <v>48</v>
      </c>
    </row>
    <row r="116" spans="1:47">
      <c r="A116" s="19">
        <v>64</v>
      </c>
      <c r="B116" s="20">
        <f t="shared" si="17"/>
        <v>9.92</v>
      </c>
      <c r="C116" s="20">
        <f t="shared" si="17"/>
        <v>20.03</v>
      </c>
      <c r="D116" s="20">
        <f t="shared" si="17"/>
        <v>31.15</v>
      </c>
      <c r="E116" s="20">
        <f t="shared" si="17"/>
        <v>33.4</v>
      </c>
      <c r="F116" s="20">
        <f t="shared" si="17"/>
        <v>43.83</v>
      </c>
      <c r="G116" s="20">
        <f t="shared" si="17"/>
        <v>55.35</v>
      </c>
      <c r="H116" s="20">
        <f t="shared" si="17"/>
        <v>0</v>
      </c>
      <c r="I116" s="20">
        <f t="shared" si="17"/>
        <v>0</v>
      </c>
      <c r="J116" s="20">
        <f t="shared" si="17"/>
        <v>0</v>
      </c>
      <c r="K116" s="20">
        <f t="shared" si="17"/>
        <v>0</v>
      </c>
      <c r="L116" s="20">
        <f t="shared" si="17"/>
        <v>0</v>
      </c>
      <c r="M116" s="20">
        <f t="shared" si="17"/>
        <v>0</v>
      </c>
      <c r="N116" s="20">
        <f t="shared" si="17"/>
        <v>0</v>
      </c>
      <c r="O116" s="20">
        <f t="shared" si="17"/>
        <v>0</v>
      </c>
      <c r="P116" s="20">
        <f t="shared" si="17"/>
        <v>0</v>
      </c>
      <c r="Q116" s="20">
        <f t="shared" si="16"/>
        <v>0</v>
      </c>
      <c r="R116" s="20">
        <f t="shared" si="15"/>
        <v>0</v>
      </c>
      <c r="S116" s="20">
        <f t="shared" si="15"/>
        <v>0</v>
      </c>
      <c r="T116" s="20">
        <f t="shared" si="15"/>
        <v>0</v>
      </c>
      <c r="U116" s="20">
        <f t="shared" si="15"/>
        <v>0</v>
      </c>
      <c r="V116" s="20">
        <f t="shared" si="15"/>
        <v>0</v>
      </c>
      <c r="W116" s="20">
        <f t="shared" si="15"/>
        <v>0</v>
      </c>
      <c r="X116" s="20">
        <f t="shared" si="15"/>
        <v>0</v>
      </c>
      <c r="Y116" s="20">
        <f t="shared" si="15"/>
        <v>0</v>
      </c>
      <c r="Z116" s="20">
        <f t="shared" si="15"/>
        <v>0</v>
      </c>
      <c r="AA116" s="20">
        <f t="shared" si="15"/>
        <v>0</v>
      </c>
      <c r="AB116" s="20">
        <f t="shared" si="15"/>
        <v>0</v>
      </c>
      <c r="AC116" s="20">
        <f t="shared" si="15"/>
        <v>0</v>
      </c>
      <c r="AD116" s="20">
        <f t="shared" si="15"/>
        <v>0</v>
      </c>
      <c r="AE116" s="20">
        <f t="shared" si="15"/>
        <v>0</v>
      </c>
      <c r="AL116" t="s">
        <v>46</v>
      </c>
      <c r="AM116" t="s">
        <v>53</v>
      </c>
      <c r="AN116">
        <v>501</v>
      </c>
      <c r="AO116">
        <v>10</v>
      </c>
      <c r="AP116" t="s">
        <v>47</v>
      </c>
      <c r="AR116">
        <v>36</v>
      </c>
      <c r="AS116">
        <v>3</v>
      </c>
      <c r="AT116">
        <v>6.39</v>
      </c>
      <c r="AU116" t="s">
        <v>48</v>
      </c>
    </row>
    <row r="117" spans="1:47">
      <c r="A117" s="21">
        <v>65</v>
      </c>
      <c r="B117" s="22">
        <f t="shared" si="17"/>
        <v>11.22</v>
      </c>
      <c r="C117" s="22">
        <f t="shared" si="17"/>
        <v>22.68</v>
      </c>
      <c r="D117" s="22">
        <f t="shared" si="17"/>
        <v>35.32</v>
      </c>
      <c r="E117" s="22">
        <f t="shared" si="17"/>
        <v>37.92</v>
      </c>
      <c r="F117" s="22">
        <f t="shared" si="17"/>
        <v>49.8</v>
      </c>
      <c r="G117" s="22">
        <f t="shared" si="17"/>
        <v>0</v>
      </c>
      <c r="H117" s="22">
        <f t="shared" si="17"/>
        <v>0</v>
      </c>
      <c r="I117" s="22">
        <f t="shared" si="17"/>
        <v>0</v>
      </c>
      <c r="J117" s="22">
        <f t="shared" si="17"/>
        <v>0</v>
      </c>
      <c r="K117" s="22">
        <f t="shared" si="17"/>
        <v>0</v>
      </c>
      <c r="L117" s="22">
        <f t="shared" si="17"/>
        <v>0</v>
      </c>
      <c r="M117" s="22">
        <f t="shared" si="17"/>
        <v>0</v>
      </c>
      <c r="N117" s="22">
        <f t="shared" si="17"/>
        <v>0</v>
      </c>
      <c r="O117" s="22">
        <f t="shared" si="17"/>
        <v>0</v>
      </c>
      <c r="P117" s="22">
        <f t="shared" si="17"/>
        <v>0</v>
      </c>
      <c r="Q117" s="22">
        <f t="shared" si="16"/>
        <v>0</v>
      </c>
      <c r="R117" s="22">
        <f t="shared" si="16"/>
        <v>0</v>
      </c>
      <c r="S117" s="22">
        <f t="shared" si="16"/>
        <v>0</v>
      </c>
      <c r="T117" s="22">
        <f t="shared" si="16"/>
        <v>0</v>
      </c>
      <c r="U117" s="22">
        <f t="shared" si="16"/>
        <v>0</v>
      </c>
      <c r="V117" s="22">
        <f t="shared" si="16"/>
        <v>0</v>
      </c>
      <c r="W117" s="22">
        <f t="shared" si="16"/>
        <v>0</v>
      </c>
      <c r="X117" s="22">
        <f t="shared" si="16"/>
        <v>0</v>
      </c>
      <c r="Y117" s="22">
        <f t="shared" si="16"/>
        <v>0</v>
      </c>
      <c r="Z117" s="22">
        <f t="shared" si="16"/>
        <v>0</v>
      </c>
      <c r="AA117" s="22">
        <f t="shared" si="16"/>
        <v>0</v>
      </c>
      <c r="AB117" s="22">
        <f t="shared" si="16"/>
        <v>0</v>
      </c>
      <c r="AC117" s="22">
        <f t="shared" si="16"/>
        <v>0</v>
      </c>
      <c r="AD117" s="22">
        <f t="shared" si="16"/>
        <v>0</v>
      </c>
      <c r="AE117" s="22">
        <f t="shared" si="16"/>
        <v>0</v>
      </c>
      <c r="AL117" t="s">
        <v>46</v>
      </c>
      <c r="AM117" t="s">
        <v>53</v>
      </c>
      <c r="AN117">
        <v>501</v>
      </c>
      <c r="AO117">
        <v>10</v>
      </c>
      <c r="AP117" t="s">
        <v>47</v>
      </c>
      <c r="AR117">
        <v>37</v>
      </c>
      <c r="AS117">
        <v>3</v>
      </c>
      <c r="AT117">
        <v>6.73</v>
      </c>
      <c r="AU117" t="s">
        <v>48</v>
      </c>
    </row>
    <row r="118" spans="1:47">
      <c r="A118" s="17">
        <v>66</v>
      </c>
      <c r="B118" s="18">
        <f t="shared" si="17"/>
        <v>0</v>
      </c>
      <c r="C118" s="18">
        <f t="shared" si="17"/>
        <v>0</v>
      </c>
      <c r="D118" s="18">
        <f t="shared" si="17"/>
        <v>0</v>
      </c>
      <c r="E118" s="18">
        <f t="shared" si="17"/>
        <v>0</v>
      </c>
      <c r="F118" s="18">
        <f t="shared" si="17"/>
        <v>0</v>
      </c>
      <c r="G118" s="18">
        <f t="shared" si="17"/>
        <v>0</v>
      </c>
      <c r="H118" s="18">
        <f t="shared" si="17"/>
        <v>0</v>
      </c>
      <c r="I118" s="18">
        <f t="shared" si="17"/>
        <v>0</v>
      </c>
      <c r="J118" s="18">
        <f t="shared" si="17"/>
        <v>0</v>
      </c>
      <c r="K118" s="18">
        <f t="shared" si="17"/>
        <v>0</v>
      </c>
      <c r="L118" s="18">
        <f t="shared" si="17"/>
        <v>0</v>
      </c>
      <c r="M118" s="18">
        <f t="shared" si="17"/>
        <v>0</v>
      </c>
      <c r="N118" s="18">
        <f t="shared" si="17"/>
        <v>0</v>
      </c>
      <c r="O118" s="18">
        <f t="shared" si="17"/>
        <v>0</v>
      </c>
      <c r="P118" s="18">
        <f t="shared" si="17"/>
        <v>0</v>
      </c>
      <c r="Q118" s="18">
        <f t="shared" si="17"/>
        <v>0</v>
      </c>
      <c r="R118" s="18">
        <f t="shared" ref="R118:AE127" si="18">SUMIFS($AT:$AT,$AP:$AP,"F",$AR:$AR,$A118,$AS:$AS,R$68)</f>
        <v>0</v>
      </c>
      <c r="S118" s="18">
        <f t="shared" si="18"/>
        <v>0</v>
      </c>
      <c r="T118" s="18">
        <f t="shared" si="18"/>
        <v>0</v>
      </c>
      <c r="U118" s="18">
        <f t="shared" si="18"/>
        <v>0</v>
      </c>
      <c r="V118" s="18">
        <f t="shared" si="18"/>
        <v>0</v>
      </c>
      <c r="W118" s="18">
        <f t="shared" si="18"/>
        <v>0</v>
      </c>
      <c r="X118" s="18">
        <f t="shared" si="18"/>
        <v>0</v>
      </c>
      <c r="Y118" s="18">
        <f t="shared" si="18"/>
        <v>0</v>
      </c>
      <c r="Z118" s="18">
        <f t="shared" si="18"/>
        <v>0</v>
      </c>
      <c r="AA118" s="18">
        <f t="shared" si="18"/>
        <v>0</v>
      </c>
      <c r="AB118" s="18">
        <f t="shared" si="18"/>
        <v>0</v>
      </c>
      <c r="AC118" s="18">
        <f t="shared" si="18"/>
        <v>0</v>
      </c>
      <c r="AD118" s="18">
        <f t="shared" si="18"/>
        <v>0</v>
      </c>
      <c r="AE118" s="18">
        <f t="shared" si="18"/>
        <v>0</v>
      </c>
      <c r="AL118" t="s">
        <v>46</v>
      </c>
      <c r="AM118" t="s">
        <v>53</v>
      </c>
      <c r="AN118">
        <v>501</v>
      </c>
      <c r="AO118">
        <v>10</v>
      </c>
      <c r="AP118" t="s">
        <v>47</v>
      </c>
      <c r="AR118">
        <v>38</v>
      </c>
      <c r="AS118">
        <v>3</v>
      </c>
      <c r="AT118">
        <v>7.1</v>
      </c>
      <c r="AU118" t="s">
        <v>48</v>
      </c>
    </row>
    <row r="119" spans="1:47">
      <c r="A119" s="19">
        <v>67</v>
      </c>
      <c r="B119" s="20">
        <f t="shared" ref="B119:Q127" si="19">SUMIFS($AT:$AT,$AP:$AP,"F",$AR:$AR,$A119,$AS:$AS,B$68)</f>
        <v>0</v>
      </c>
      <c r="C119" s="20">
        <f t="shared" si="19"/>
        <v>0</v>
      </c>
      <c r="D119" s="20">
        <f t="shared" si="19"/>
        <v>0</v>
      </c>
      <c r="E119" s="20">
        <f t="shared" si="19"/>
        <v>0</v>
      </c>
      <c r="F119" s="20">
        <f t="shared" si="19"/>
        <v>0</v>
      </c>
      <c r="G119" s="20">
        <f t="shared" si="19"/>
        <v>0</v>
      </c>
      <c r="H119" s="20">
        <f t="shared" si="19"/>
        <v>0</v>
      </c>
      <c r="I119" s="20">
        <f t="shared" si="19"/>
        <v>0</v>
      </c>
      <c r="J119" s="20">
        <f t="shared" si="19"/>
        <v>0</v>
      </c>
      <c r="K119" s="20">
        <f t="shared" si="19"/>
        <v>0</v>
      </c>
      <c r="L119" s="20">
        <f t="shared" si="19"/>
        <v>0</v>
      </c>
      <c r="M119" s="20">
        <f t="shared" si="19"/>
        <v>0</v>
      </c>
      <c r="N119" s="20">
        <f t="shared" si="19"/>
        <v>0</v>
      </c>
      <c r="O119" s="20">
        <f t="shared" si="19"/>
        <v>0</v>
      </c>
      <c r="P119" s="20">
        <f t="shared" si="19"/>
        <v>0</v>
      </c>
      <c r="Q119" s="20">
        <f t="shared" si="19"/>
        <v>0</v>
      </c>
      <c r="R119" s="20">
        <f t="shared" si="18"/>
        <v>0</v>
      </c>
      <c r="S119" s="20">
        <f t="shared" si="18"/>
        <v>0</v>
      </c>
      <c r="T119" s="20">
        <f t="shared" si="18"/>
        <v>0</v>
      </c>
      <c r="U119" s="20">
        <f t="shared" si="18"/>
        <v>0</v>
      </c>
      <c r="V119" s="20">
        <f t="shared" si="18"/>
        <v>0</v>
      </c>
      <c r="W119" s="20">
        <f t="shared" si="18"/>
        <v>0</v>
      </c>
      <c r="X119" s="20">
        <f t="shared" si="18"/>
        <v>0</v>
      </c>
      <c r="Y119" s="20">
        <f t="shared" si="18"/>
        <v>0</v>
      </c>
      <c r="Z119" s="20">
        <f t="shared" si="18"/>
        <v>0</v>
      </c>
      <c r="AA119" s="20">
        <f t="shared" si="18"/>
        <v>0</v>
      </c>
      <c r="AB119" s="20">
        <f t="shared" si="18"/>
        <v>0</v>
      </c>
      <c r="AC119" s="20">
        <f t="shared" si="18"/>
        <v>0</v>
      </c>
      <c r="AD119" s="20">
        <f t="shared" si="18"/>
        <v>0</v>
      </c>
      <c r="AE119" s="20">
        <f t="shared" si="18"/>
        <v>0</v>
      </c>
      <c r="AL119" t="s">
        <v>46</v>
      </c>
      <c r="AM119" t="s">
        <v>53</v>
      </c>
      <c r="AN119">
        <v>501</v>
      </c>
      <c r="AO119">
        <v>10</v>
      </c>
      <c r="AP119" t="s">
        <v>47</v>
      </c>
      <c r="AR119">
        <v>39</v>
      </c>
      <c r="AS119">
        <v>3</v>
      </c>
      <c r="AT119">
        <v>7.51</v>
      </c>
      <c r="AU119" t="s">
        <v>48</v>
      </c>
    </row>
    <row r="120" spans="1:47">
      <c r="A120" s="19">
        <v>68</v>
      </c>
      <c r="B120" s="20">
        <f t="shared" si="19"/>
        <v>0</v>
      </c>
      <c r="C120" s="20">
        <f t="shared" si="19"/>
        <v>0</v>
      </c>
      <c r="D120" s="20">
        <f t="shared" si="19"/>
        <v>0</v>
      </c>
      <c r="E120" s="20">
        <f t="shared" si="19"/>
        <v>0</v>
      </c>
      <c r="F120" s="20">
        <f t="shared" si="19"/>
        <v>0</v>
      </c>
      <c r="G120" s="20">
        <f t="shared" si="19"/>
        <v>0</v>
      </c>
      <c r="H120" s="20">
        <f t="shared" si="19"/>
        <v>0</v>
      </c>
      <c r="I120" s="20">
        <f t="shared" si="19"/>
        <v>0</v>
      </c>
      <c r="J120" s="20">
        <f t="shared" si="19"/>
        <v>0</v>
      </c>
      <c r="K120" s="20">
        <f t="shared" si="19"/>
        <v>0</v>
      </c>
      <c r="L120" s="20">
        <f t="shared" si="19"/>
        <v>0</v>
      </c>
      <c r="M120" s="20">
        <f t="shared" si="19"/>
        <v>0</v>
      </c>
      <c r="N120" s="20">
        <f t="shared" si="19"/>
        <v>0</v>
      </c>
      <c r="O120" s="20">
        <f t="shared" si="19"/>
        <v>0</v>
      </c>
      <c r="P120" s="20">
        <f t="shared" si="19"/>
        <v>0</v>
      </c>
      <c r="Q120" s="20">
        <f t="shared" si="19"/>
        <v>0</v>
      </c>
      <c r="R120" s="20">
        <f t="shared" si="18"/>
        <v>0</v>
      </c>
      <c r="S120" s="20">
        <f t="shared" si="18"/>
        <v>0</v>
      </c>
      <c r="T120" s="20">
        <f t="shared" si="18"/>
        <v>0</v>
      </c>
      <c r="U120" s="20">
        <f t="shared" si="18"/>
        <v>0</v>
      </c>
      <c r="V120" s="20">
        <f t="shared" si="18"/>
        <v>0</v>
      </c>
      <c r="W120" s="20">
        <f t="shared" si="18"/>
        <v>0</v>
      </c>
      <c r="X120" s="20">
        <f t="shared" si="18"/>
        <v>0</v>
      </c>
      <c r="Y120" s="20">
        <f t="shared" si="18"/>
        <v>0</v>
      </c>
      <c r="Z120" s="20">
        <f t="shared" si="18"/>
        <v>0</v>
      </c>
      <c r="AA120" s="20">
        <f t="shared" si="18"/>
        <v>0</v>
      </c>
      <c r="AB120" s="20">
        <f t="shared" si="18"/>
        <v>0</v>
      </c>
      <c r="AC120" s="20">
        <f t="shared" si="18"/>
        <v>0</v>
      </c>
      <c r="AD120" s="20">
        <f t="shared" si="18"/>
        <v>0</v>
      </c>
      <c r="AE120" s="20">
        <f t="shared" si="18"/>
        <v>0</v>
      </c>
      <c r="AL120" t="s">
        <v>46</v>
      </c>
      <c r="AM120" t="s">
        <v>53</v>
      </c>
      <c r="AN120">
        <v>501</v>
      </c>
      <c r="AO120">
        <v>10</v>
      </c>
      <c r="AP120" t="s">
        <v>47</v>
      </c>
      <c r="AR120">
        <v>40</v>
      </c>
      <c r="AS120">
        <v>3</v>
      </c>
      <c r="AT120">
        <v>7.95</v>
      </c>
      <c r="AU120" t="s">
        <v>48</v>
      </c>
    </row>
    <row r="121" spans="1:47">
      <c r="A121" s="19">
        <v>69</v>
      </c>
      <c r="B121" s="20">
        <f t="shared" si="19"/>
        <v>0</v>
      </c>
      <c r="C121" s="20">
        <f t="shared" si="19"/>
        <v>0</v>
      </c>
      <c r="D121" s="20">
        <f t="shared" si="19"/>
        <v>0</v>
      </c>
      <c r="E121" s="20">
        <f t="shared" si="19"/>
        <v>0</v>
      </c>
      <c r="F121" s="20">
        <f t="shared" si="19"/>
        <v>0</v>
      </c>
      <c r="G121" s="20">
        <f t="shared" si="19"/>
        <v>0</v>
      </c>
      <c r="H121" s="20">
        <f t="shared" si="19"/>
        <v>0</v>
      </c>
      <c r="I121" s="20">
        <f t="shared" si="19"/>
        <v>0</v>
      </c>
      <c r="J121" s="20">
        <f t="shared" si="19"/>
        <v>0</v>
      </c>
      <c r="K121" s="20">
        <f t="shared" si="19"/>
        <v>0</v>
      </c>
      <c r="L121" s="20">
        <f t="shared" si="19"/>
        <v>0</v>
      </c>
      <c r="M121" s="20">
        <f t="shared" si="19"/>
        <v>0</v>
      </c>
      <c r="N121" s="20">
        <f t="shared" si="19"/>
        <v>0</v>
      </c>
      <c r="O121" s="20">
        <f t="shared" si="19"/>
        <v>0</v>
      </c>
      <c r="P121" s="20">
        <f t="shared" si="19"/>
        <v>0</v>
      </c>
      <c r="Q121" s="20">
        <f t="shared" si="19"/>
        <v>0</v>
      </c>
      <c r="R121" s="20">
        <f t="shared" si="18"/>
        <v>0</v>
      </c>
      <c r="S121" s="20">
        <f t="shared" si="18"/>
        <v>0</v>
      </c>
      <c r="T121" s="20">
        <f t="shared" si="18"/>
        <v>0</v>
      </c>
      <c r="U121" s="20">
        <f t="shared" si="18"/>
        <v>0</v>
      </c>
      <c r="V121" s="20">
        <f t="shared" si="18"/>
        <v>0</v>
      </c>
      <c r="W121" s="20">
        <f t="shared" si="18"/>
        <v>0</v>
      </c>
      <c r="X121" s="20">
        <f t="shared" si="18"/>
        <v>0</v>
      </c>
      <c r="Y121" s="20">
        <f t="shared" si="18"/>
        <v>0</v>
      </c>
      <c r="Z121" s="20">
        <f t="shared" si="18"/>
        <v>0</v>
      </c>
      <c r="AA121" s="20">
        <f t="shared" si="18"/>
        <v>0</v>
      </c>
      <c r="AB121" s="20">
        <f t="shared" si="18"/>
        <v>0</v>
      </c>
      <c r="AC121" s="20">
        <f t="shared" si="18"/>
        <v>0</v>
      </c>
      <c r="AD121" s="20">
        <f t="shared" si="18"/>
        <v>0</v>
      </c>
      <c r="AE121" s="20">
        <f t="shared" si="18"/>
        <v>0</v>
      </c>
      <c r="AL121" t="s">
        <v>46</v>
      </c>
      <c r="AM121" t="s">
        <v>53</v>
      </c>
      <c r="AN121">
        <v>501</v>
      </c>
      <c r="AO121">
        <v>10</v>
      </c>
      <c r="AP121" t="s">
        <v>47</v>
      </c>
      <c r="AR121">
        <v>41</v>
      </c>
      <c r="AS121">
        <v>3</v>
      </c>
      <c r="AT121">
        <v>8.43</v>
      </c>
      <c r="AU121" t="s">
        <v>48</v>
      </c>
    </row>
    <row r="122" spans="1:47">
      <c r="A122" s="21">
        <v>70</v>
      </c>
      <c r="B122" s="22">
        <f t="shared" si="19"/>
        <v>0</v>
      </c>
      <c r="C122" s="22">
        <f t="shared" si="19"/>
        <v>0</v>
      </c>
      <c r="D122" s="22">
        <f t="shared" si="19"/>
        <v>0</v>
      </c>
      <c r="E122" s="22">
        <f t="shared" si="19"/>
        <v>0</v>
      </c>
      <c r="F122" s="22">
        <f t="shared" si="19"/>
        <v>0</v>
      </c>
      <c r="G122" s="22">
        <f t="shared" si="19"/>
        <v>0</v>
      </c>
      <c r="H122" s="22">
        <f t="shared" si="19"/>
        <v>0</v>
      </c>
      <c r="I122" s="22">
        <f t="shared" si="19"/>
        <v>0</v>
      </c>
      <c r="J122" s="22">
        <f t="shared" si="19"/>
        <v>0</v>
      </c>
      <c r="K122" s="22">
        <f t="shared" si="19"/>
        <v>0</v>
      </c>
      <c r="L122" s="22">
        <f t="shared" si="19"/>
        <v>0</v>
      </c>
      <c r="M122" s="22">
        <f t="shared" si="19"/>
        <v>0</v>
      </c>
      <c r="N122" s="22">
        <f t="shared" si="19"/>
        <v>0</v>
      </c>
      <c r="O122" s="22">
        <f t="shared" si="19"/>
        <v>0</v>
      </c>
      <c r="P122" s="22">
        <f t="shared" si="19"/>
        <v>0</v>
      </c>
      <c r="Q122" s="22">
        <f t="shared" si="19"/>
        <v>0</v>
      </c>
      <c r="R122" s="22">
        <f t="shared" si="18"/>
        <v>0</v>
      </c>
      <c r="S122" s="22">
        <f t="shared" si="18"/>
        <v>0</v>
      </c>
      <c r="T122" s="22">
        <f t="shared" si="18"/>
        <v>0</v>
      </c>
      <c r="U122" s="22">
        <f t="shared" si="18"/>
        <v>0</v>
      </c>
      <c r="V122" s="22">
        <f t="shared" si="18"/>
        <v>0</v>
      </c>
      <c r="W122" s="22">
        <f t="shared" si="18"/>
        <v>0</v>
      </c>
      <c r="X122" s="22">
        <f t="shared" si="18"/>
        <v>0</v>
      </c>
      <c r="Y122" s="22">
        <f t="shared" si="18"/>
        <v>0</v>
      </c>
      <c r="Z122" s="22">
        <f t="shared" si="18"/>
        <v>0</v>
      </c>
      <c r="AA122" s="22">
        <f t="shared" si="18"/>
        <v>0</v>
      </c>
      <c r="AB122" s="22">
        <f t="shared" si="18"/>
        <v>0</v>
      </c>
      <c r="AC122" s="22">
        <f t="shared" si="18"/>
        <v>0</v>
      </c>
      <c r="AD122" s="22">
        <f t="shared" si="18"/>
        <v>0</v>
      </c>
      <c r="AE122" s="22">
        <f t="shared" si="18"/>
        <v>0</v>
      </c>
      <c r="AL122" t="s">
        <v>46</v>
      </c>
      <c r="AM122" t="s">
        <v>53</v>
      </c>
      <c r="AN122">
        <v>501</v>
      </c>
      <c r="AO122">
        <v>10</v>
      </c>
      <c r="AP122" t="s">
        <v>47</v>
      </c>
      <c r="AR122">
        <v>42</v>
      </c>
      <c r="AS122">
        <v>3</v>
      </c>
      <c r="AT122">
        <v>8.9600000000000009</v>
      </c>
      <c r="AU122" t="s">
        <v>48</v>
      </c>
    </row>
    <row r="123" spans="1:47">
      <c r="A123" s="17">
        <v>71</v>
      </c>
      <c r="B123" s="18">
        <f t="shared" si="19"/>
        <v>0</v>
      </c>
      <c r="C123" s="18">
        <f t="shared" si="19"/>
        <v>0</v>
      </c>
      <c r="D123" s="18">
        <f t="shared" si="19"/>
        <v>0</v>
      </c>
      <c r="E123" s="18">
        <f t="shared" si="19"/>
        <v>0</v>
      </c>
      <c r="F123" s="18">
        <f t="shared" si="19"/>
        <v>0</v>
      </c>
      <c r="G123" s="18">
        <f t="shared" si="19"/>
        <v>0</v>
      </c>
      <c r="H123" s="18">
        <f t="shared" si="19"/>
        <v>0</v>
      </c>
      <c r="I123" s="18">
        <f t="shared" si="19"/>
        <v>0</v>
      </c>
      <c r="J123" s="18">
        <f t="shared" si="19"/>
        <v>0</v>
      </c>
      <c r="K123" s="18">
        <f t="shared" si="19"/>
        <v>0</v>
      </c>
      <c r="L123" s="18">
        <f t="shared" si="19"/>
        <v>0</v>
      </c>
      <c r="M123" s="18">
        <f t="shared" si="19"/>
        <v>0</v>
      </c>
      <c r="N123" s="18">
        <f t="shared" si="19"/>
        <v>0</v>
      </c>
      <c r="O123" s="18">
        <f t="shared" si="19"/>
        <v>0</v>
      </c>
      <c r="P123" s="18">
        <f t="shared" si="19"/>
        <v>0</v>
      </c>
      <c r="Q123" s="18">
        <f t="shared" si="19"/>
        <v>0</v>
      </c>
      <c r="R123" s="18">
        <f t="shared" si="18"/>
        <v>0</v>
      </c>
      <c r="S123" s="18">
        <f t="shared" si="18"/>
        <v>0</v>
      </c>
      <c r="T123" s="18">
        <f t="shared" si="18"/>
        <v>0</v>
      </c>
      <c r="U123" s="18">
        <f t="shared" si="18"/>
        <v>0</v>
      </c>
      <c r="V123" s="18">
        <f t="shared" si="18"/>
        <v>0</v>
      </c>
      <c r="W123" s="18">
        <f t="shared" si="18"/>
        <v>0</v>
      </c>
      <c r="X123" s="18">
        <f t="shared" si="18"/>
        <v>0</v>
      </c>
      <c r="Y123" s="18">
        <f t="shared" si="18"/>
        <v>0</v>
      </c>
      <c r="Z123" s="18">
        <f t="shared" si="18"/>
        <v>0</v>
      </c>
      <c r="AA123" s="18">
        <f t="shared" si="18"/>
        <v>0</v>
      </c>
      <c r="AB123" s="18">
        <f t="shared" si="18"/>
        <v>0</v>
      </c>
      <c r="AC123" s="18">
        <f t="shared" si="18"/>
        <v>0</v>
      </c>
      <c r="AD123" s="18">
        <f t="shared" si="18"/>
        <v>0</v>
      </c>
      <c r="AE123" s="18">
        <f t="shared" si="18"/>
        <v>0</v>
      </c>
      <c r="AL123" t="s">
        <v>46</v>
      </c>
      <c r="AM123" t="s">
        <v>53</v>
      </c>
      <c r="AN123">
        <v>501</v>
      </c>
      <c r="AO123">
        <v>10</v>
      </c>
      <c r="AP123" t="s">
        <v>47</v>
      </c>
      <c r="AR123">
        <v>43</v>
      </c>
      <c r="AS123">
        <v>3</v>
      </c>
      <c r="AT123">
        <v>9.56</v>
      </c>
      <c r="AU123" t="s">
        <v>48</v>
      </c>
    </row>
    <row r="124" spans="1:47">
      <c r="A124" s="19">
        <v>72</v>
      </c>
      <c r="B124" s="20">
        <f t="shared" si="19"/>
        <v>0</v>
      </c>
      <c r="C124" s="20">
        <f t="shared" si="19"/>
        <v>0</v>
      </c>
      <c r="D124" s="20">
        <f t="shared" si="19"/>
        <v>0</v>
      </c>
      <c r="E124" s="20">
        <f t="shared" si="19"/>
        <v>0</v>
      </c>
      <c r="F124" s="20">
        <f t="shared" si="19"/>
        <v>0</v>
      </c>
      <c r="G124" s="20">
        <f t="shared" si="19"/>
        <v>0</v>
      </c>
      <c r="H124" s="20">
        <f t="shared" si="19"/>
        <v>0</v>
      </c>
      <c r="I124" s="20">
        <f t="shared" si="19"/>
        <v>0</v>
      </c>
      <c r="J124" s="20">
        <f t="shared" si="19"/>
        <v>0</v>
      </c>
      <c r="K124" s="20">
        <f t="shared" si="19"/>
        <v>0</v>
      </c>
      <c r="L124" s="20">
        <f t="shared" si="19"/>
        <v>0</v>
      </c>
      <c r="M124" s="20">
        <f t="shared" si="19"/>
        <v>0</v>
      </c>
      <c r="N124" s="20">
        <f t="shared" si="19"/>
        <v>0</v>
      </c>
      <c r="O124" s="20">
        <f t="shared" si="19"/>
        <v>0</v>
      </c>
      <c r="P124" s="20">
        <f t="shared" si="19"/>
        <v>0</v>
      </c>
      <c r="Q124" s="20">
        <f t="shared" si="19"/>
        <v>0</v>
      </c>
      <c r="R124" s="20">
        <f t="shared" si="18"/>
        <v>0</v>
      </c>
      <c r="S124" s="20">
        <f t="shared" si="18"/>
        <v>0</v>
      </c>
      <c r="T124" s="20">
        <f t="shared" si="18"/>
        <v>0</v>
      </c>
      <c r="U124" s="20">
        <f t="shared" si="18"/>
        <v>0</v>
      </c>
      <c r="V124" s="20">
        <f t="shared" si="18"/>
        <v>0</v>
      </c>
      <c r="W124" s="20">
        <f t="shared" si="18"/>
        <v>0</v>
      </c>
      <c r="X124" s="20">
        <f t="shared" si="18"/>
        <v>0</v>
      </c>
      <c r="Y124" s="20">
        <f t="shared" si="18"/>
        <v>0</v>
      </c>
      <c r="Z124" s="20">
        <f t="shared" si="18"/>
        <v>0</v>
      </c>
      <c r="AA124" s="20">
        <f t="shared" si="18"/>
        <v>0</v>
      </c>
      <c r="AB124" s="20">
        <f t="shared" si="18"/>
        <v>0</v>
      </c>
      <c r="AC124" s="20">
        <f t="shared" si="18"/>
        <v>0</v>
      </c>
      <c r="AD124" s="20">
        <f t="shared" si="18"/>
        <v>0</v>
      </c>
      <c r="AE124" s="20">
        <f t="shared" si="18"/>
        <v>0</v>
      </c>
      <c r="AL124" t="s">
        <v>46</v>
      </c>
      <c r="AM124" t="s">
        <v>53</v>
      </c>
      <c r="AN124">
        <v>501</v>
      </c>
      <c r="AO124">
        <v>10</v>
      </c>
      <c r="AP124" t="s">
        <v>47</v>
      </c>
      <c r="AR124">
        <v>44</v>
      </c>
      <c r="AS124">
        <v>3</v>
      </c>
      <c r="AT124">
        <v>10.210000000000001</v>
      </c>
      <c r="AU124" t="s">
        <v>48</v>
      </c>
    </row>
    <row r="125" spans="1:47">
      <c r="A125" s="19">
        <v>73</v>
      </c>
      <c r="B125" s="20">
        <f t="shared" si="19"/>
        <v>0</v>
      </c>
      <c r="C125" s="20">
        <f t="shared" si="19"/>
        <v>0</v>
      </c>
      <c r="D125" s="20">
        <f t="shared" si="19"/>
        <v>0</v>
      </c>
      <c r="E125" s="20">
        <f t="shared" si="19"/>
        <v>0</v>
      </c>
      <c r="F125" s="20">
        <f t="shared" si="19"/>
        <v>0</v>
      </c>
      <c r="G125" s="20">
        <f t="shared" si="19"/>
        <v>0</v>
      </c>
      <c r="H125" s="20">
        <f t="shared" si="19"/>
        <v>0</v>
      </c>
      <c r="I125" s="20">
        <f t="shared" si="19"/>
        <v>0</v>
      </c>
      <c r="J125" s="20">
        <f t="shared" si="19"/>
        <v>0</v>
      </c>
      <c r="K125" s="20">
        <f t="shared" si="19"/>
        <v>0</v>
      </c>
      <c r="L125" s="20">
        <f t="shared" si="19"/>
        <v>0</v>
      </c>
      <c r="M125" s="20">
        <f t="shared" si="19"/>
        <v>0</v>
      </c>
      <c r="N125" s="20">
        <f t="shared" si="19"/>
        <v>0</v>
      </c>
      <c r="O125" s="20">
        <f t="shared" si="19"/>
        <v>0</v>
      </c>
      <c r="P125" s="20">
        <f t="shared" si="19"/>
        <v>0</v>
      </c>
      <c r="Q125" s="20">
        <f t="shared" si="19"/>
        <v>0</v>
      </c>
      <c r="R125" s="20">
        <f t="shared" si="18"/>
        <v>0</v>
      </c>
      <c r="S125" s="20">
        <f t="shared" si="18"/>
        <v>0</v>
      </c>
      <c r="T125" s="20">
        <f t="shared" si="18"/>
        <v>0</v>
      </c>
      <c r="U125" s="20">
        <f t="shared" si="18"/>
        <v>0</v>
      </c>
      <c r="V125" s="20">
        <f t="shared" si="18"/>
        <v>0</v>
      </c>
      <c r="W125" s="20">
        <f t="shared" si="18"/>
        <v>0</v>
      </c>
      <c r="X125" s="20">
        <f t="shared" si="18"/>
        <v>0</v>
      </c>
      <c r="Y125" s="20">
        <f t="shared" si="18"/>
        <v>0</v>
      </c>
      <c r="Z125" s="20">
        <f t="shared" si="18"/>
        <v>0</v>
      </c>
      <c r="AA125" s="20">
        <f t="shared" si="18"/>
        <v>0</v>
      </c>
      <c r="AB125" s="20">
        <f t="shared" si="18"/>
        <v>0</v>
      </c>
      <c r="AC125" s="20">
        <f t="shared" si="18"/>
        <v>0</v>
      </c>
      <c r="AD125" s="20">
        <f t="shared" si="18"/>
        <v>0</v>
      </c>
      <c r="AE125" s="20">
        <f t="shared" si="18"/>
        <v>0</v>
      </c>
      <c r="AL125" t="s">
        <v>46</v>
      </c>
      <c r="AM125" t="s">
        <v>53</v>
      </c>
      <c r="AN125">
        <v>501</v>
      </c>
      <c r="AO125">
        <v>10</v>
      </c>
      <c r="AP125" t="s">
        <v>47</v>
      </c>
      <c r="AR125">
        <v>45</v>
      </c>
      <c r="AS125">
        <v>3</v>
      </c>
      <c r="AT125">
        <v>10.93</v>
      </c>
      <c r="AU125" t="s">
        <v>48</v>
      </c>
    </row>
    <row r="126" spans="1:47">
      <c r="A126" s="19">
        <v>74</v>
      </c>
      <c r="B126" s="20">
        <f t="shared" si="19"/>
        <v>0</v>
      </c>
      <c r="C126" s="20">
        <f t="shared" si="19"/>
        <v>0</v>
      </c>
      <c r="D126" s="20">
        <f t="shared" si="19"/>
        <v>0</v>
      </c>
      <c r="E126" s="20">
        <f t="shared" si="19"/>
        <v>0</v>
      </c>
      <c r="F126" s="20">
        <f t="shared" si="19"/>
        <v>0</v>
      </c>
      <c r="G126" s="20">
        <f t="shared" si="19"/>
        <v>0</v>
      </c>
      <c r="H126" s="20">
        <f t="shared" si="19"/>
        <v>0</v>
      </c>
      <c r="I126" s="20">
        <f t="shared" si="19"/>
        <v>0</v>
      </c>
      <c r="J126" s="20">
        <f t="shared" si="19"/>
        <v>0</v>
      </c>
      <c r="K126" s="20">
        <f t="shared" si="19"/>
        <v>0</v>
      </c>
      <c r="L126" s="20">
        <f t="shared" si="19"/>
        <v>0</v>
      </c>
      <c r="M126" s="20">
        <f t="shared" si="19"/>
        <v>0</v>
      </c>
      <c r="N126" s="20">
        <f t="shared" si="19"/>
        <v>0</v>
      </c>
      <c r="O126" s="20">
        <f t="shared" si="19"/>
        <v>0</v>
      </c>
      <c r="P126" s="20">
        <f t="shared" si="19"/>
        <v>0</v>
      </c>
      <c r="Q126" s="20">
        <f t="shared" si="19"/>
        <v>0</v>
      </c>
      <c r="R126" s="20">
        <f t="shared" si="18"/>
        <v>0</v>
      </c>
      <c r="S126" s="20">
        <f t="shared" si="18"/>
        <v>0</v>
      </c>
      <c r="T126" s="20">
        <f t="shared" si="18"/>
        <v>0</v>
      </c>
      <c r="U126" s="20">
        <f t="shared" si="18"/>
        <v>0</v>
      </c>
      <c r="V126" s="20">
        <f t="shared" si="18"/>
        <v>0</v>
      </c>
      <c r="W126" s="20">
        <f t="shared" si="18"/>
        <v>0</v>
      </c>
      <c r="X126" s="20">
        <f t="shared" si="18"/>
        <v>0</v>
      </c>
      <c r="Y126" s="20">
        <f t="shared" si="18"/>
        <v>0</v>
      </c>
      <c r="Z126" s="20">
        <f t="shared" si="18"/>
        <v>0</v>
      </c>
      <c r="AA126" s="20">
        <f t="shared" si="18"/>
        <v>0</v>
      </c>
      <c r="AB126" s="20">
        <f t="shared" si="18"/>
        <v>0</v>
      </c>
      <c r="AC126" s="20">
        <f t="shared" si="18"/>
        <v>0</v>
      </c>
      <c r="AD126" s="20">
        <f t="shared" si="18"/>
        <v>0</v>
      </c>
      <c r="AE126" s="20">
        <f t="shared" si="18"/>
        <v>0</v>
      </c>
      <c r="AL126" t="s">
        <v>46</v>
      </c>
      <c r="AM126" t="s">
        <v>53</v>
      </c>
      <c r="AN126">
        <v>501</v>
      </c>
      <c r="AO126">
        <v>10</v>
      </c>
      <c r="AP126" t="s">
        <v>47</v>
      </c>
      <c r="AR126">
        <v>46</v>
      </c>
      <c r="AS126">
        <v>3</v>
      </c>
      <c r="AT126">
        <v>11.72</v>
      </c>
      <c r="AU126" t="s">
        <v>48</v>
      </c>
    </row>
    <row r="127" spans="1:47">
      <c r="A127" s="21">
        <v>75</v>
      </c>
      <c r="B127" s="22">
        <f t="shared" si="19"/>
        <v>0</v>
      </c>
      <c r="C127" s="22">
        <f t="shared" si="19"/>
        <v>0</v>
      </c>
      <c r="D127" s="22">
        <f t="shared" si="19"/>
        <v>0</v>
      </c>
      <c r="E127" s="22">
        <f t="shared" si="19"/>
        <v>0</v>
      </c>
      <c r="F127" s="22">
        <f t="shared" si="19"/>
        <v>0</v>
      </c>
      <c r="G127" s="22">
        <f t="shared" si="19"/>
        <v>0</v>
      </c>
      <c r="H127" s="22">
        <f t="shared" si="19"/>
        <v>0</v>
      </c>
      <c r="I127" s="22">
        <f t="shared" si="19"/>
        <v>0</v>
      </c>
      <c r="J127" s="22">
        <f t="shared" si="19"/>
        <v>0</v>
      </c>
      <c r="K127" s="22">
        <f t="shared" si="19"/>
        <v>0</v>
      </c>
      <c r="L127" s="22">
        <f t="shared" si="19"/>
        <v>0</v>
      </c>
      <c r="M127" s="22">
        <f t="shared" si="19"/>
        <v>0</v>
      </c>
      <c r="N127" s="22">
        <f t="shared" si="19"/>
        <v>0</v>
      </c>
      <c r="O127" s="22">
        <f t="shared" si="19"/>
        <v>0</v>
      </c>
      <c r="P127" s="22">
        <f t="shared" si="19"/>
        <v>0</v>
      </c>
      <c r="Q127" s="22">
        <f t="shared" si="19"/>
        <v>0</v>
      </c>
      <c r="R127" s="22">
        <f t="shared" si="18"/>
        <v>0</v>
      </c>
      <c r="S127" s="22">
        <f t="shared" si="18"/>
        <v>0</v>
      </c>
      <c r="T127" s="22">
        <f t="shared" si="18"/>
        <v>0</v>
      </c>
      <c r="U127" s="22">
        <f t="shared" si="18"/>
        <v>0</v>
      </c>
      <c r="V127" s="22">
        <f t="shared" si="18"/>
        <v>0</v>
      </c>
      <c r="W127" s="22">
        <f t="shared" si="18"/>
        <v>0</v>
      </c>
      <c r="X127" s="22">
        <f t="shared" si="18"/>
        <v>0</v>
      </c>
      <c r="Y127" s="22">
        <f t="shared" si="18"/>
        <v>0</v>
      </c>
      <c r="Z127" s="22">
        <f t="shared" si="18"/>
        <v>0</v>
      </c>
      <c r="AA127" s="22">
        <f t="shared" si="18"/>
        <v>0</v>
      </c>
      <c r="AB127" s="22">
        <f t="shared" si="18"/>
        <v>0</v>
      </c>
      <c r="AC127" s="22">
        <f t="shared" si="18"/>
        <v>0</v>
      </c>
      <c r="AD127" s="22">
        <f t="shared" si="18"/>
        <v>0</v>
      </c>
      <c r="AE127" s="22">
        <f t="shared" si="18"/>
        <v>0</v>
      </c>
      <c r="AL127" t="s">
        <v>46</v>
      </c>
      <c r="AM127" t="s">
        <v>53</v>
      </c>
      <c r="AN127">
        <v>501</v>
      </c>
      <c r="AO127">
        <v>10</v>
      </c>
      <c r="AP127" t="s">
        <v>47</v>
      </c>
      <c r="AR127">
        <v>47</v>
      </c>
      <c r="AS127">
        <v>3</v>
      </c>
      <c r="AT127">
        <v>12.59</v>
      </c>
      <c r="AU127" t="s">
        <v>48</v>
      </c>
    </row>
    <row r="128" spans="1:47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L128" t="s">
        <v>46</v>
      </c>
      <c r="AM128" t="s">
        <v>53</v>
      </c>
      <c r="AN128">
        <v>501</v>
      </c>
      <c r="AO128">
        <v>10</v>
      </c>
      <c r="AP128" t="s">
        <v>47</v>
      </c>
      <c r="AR128">
        <v>48</v>
      </c>
      <c r="AS128">
        <v>3</v>
      </c>
      <c r="AT128">
        <v>13.53</v>
      </c>
      <c r="AU128" t="s">
        <v>48</v>
      </c>
    </row>
    <row r="129" spans="1:47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L129" t="s">
        <v>46</v>
      </c>
      <c r="AM129" t="s">
        <v>53</v>
      </c>
      <c r="AN129">
        <v>501</v>
      </c>
      <c r="AO129">
        <v>10</v>
      </c>
      <c r="AP129" t="s">
        <v>47</v>
      </c>
      <c r="AR129">
        <v>49</v>
      </c>
      <c r="AS129">
        <v>3</v>
      </c>
      <c r="AT129">
        <v>14.55</v>
      </c>
      <c r="AU129" t="s">
        <v>48</v>
      </c>
    </row>
    <row r="130" spans="1:47">
      <c r="AL130" t="s">
        <v>46</v>
      </c>
      <c r="AM130" t="s">
        <v>53</v>
      </c>
      <c r="AN130">
        <v>501</v>
      </c>
      <c r="AO130">
        <v>10</v>
      </c>
      <c r="AP130" t="s">
        <v>47</v>
      </c>
      <c r="AR130">
        <v>50</v>
      </c>
      <c r="AS130">
        <v>3</v>
      </c>
      <c r="AT130">
        <v>15.65</v>
      </c>
      <c r="AU130" t="s">
        <v>48</v>
      </c>
    </row>
    <row r="131" spans="1:47">
      <c r="AL131" t="s">
        <v>46</v>
      </c>
      <c r="AM131" t="s">
        <v>53</v>
      </c>
      <c r="AN131">
        <v>501</v>
      </c>
      <c r="AO131">
        <v>10</v>
      </c>
      <c r="AP131" t="s">
        <v>47</v>
      </c>
      <c r="AR131">
        <v>51</v>
      </c>
      <c r="AS131">
        <v>3</v>
      </c>
      <c r="AT131">
        <v>16.829999999999998</v>
      </c>
      <c r="AU131" t="s">
        <v>48</v>
      </c>
    </row>
    <row r="132" spans="1:47">
      <c r="AL132" t="s">
        <v>46</v>
      </c>
      <c r="AM132" t="s">
        <v>53</v>
      </c>
      <c r="AN132">
        <v>501</v>
      </c>
      <c r="AO132">
        <v>10</v>
      </c>
      <c r="AP132" t="s">
        <v>47</v>
      </c>
      <c r="AR132">
        <v>52</v>
      </c>
      <c r="AS132">
        <v>3</v>
      </c>
      <c r="AT132">
        <v>18.11</v>
      </c>
      <c r="AU132" t="s">
        <v>48</v>
      </c>
    </row>
    <row r="133" spans="1:47">
      <c r="AL133" t="s">
        <v>46</v>
      </c>
      <c r="AM133" t="s">
        <v>53</v>
      </c>
      <c r="AN133">
        <v>501</v>
      </c>
      <c r="AO133">
        <v>10</v>
      </c>
      <c r="AP133" t="s">
        <v>47</v>
      </c>
      <c r="AR133">
        <v>53</v>
      </c>
      <c r="AS133">
        <v>3</v>
      </c>
      <c r="AT133">
        <v>19.5</v>
      </c>
      <c r="AU133" t="s">
        <v>48</v>
      </c>
    </row>
    <row r="134" spans="1:47">
      <c r="AL134" t="s">
        <v>46</v>
      </c>
      <c r="AM134" t="s">
        <v>53</v>
      </c>
      <c r="AN134">
        <v>501</v>
      </c>
      <c r="AO134">
        <v>10</v>
      </c>
      <c r="AP134" t="s">
        <v>47</v>
      </c>
      <c r="AR134">
        <v>54</v>
      </c>
      <c r="AS134">
        <v>3</v>
      </c>
      <c r="AT134">
        <v>21.02</v>
      </c>
      <c r="AU134" t="s">
        <v>48</v>
      </c>
    </row>
    <row r="135" spans="1:47">
      <c r="AL135" t="s">
        <v>46</v>
      </c>
      <c r="AM135" t="s">
        <v>53</v>
      </c>
      <c r="AN135">
        <v>501</v>
      </c>
      <c r="AO135">
        <v>10</v>
      </c>
      <c r="AP135" t="s">
        <v>47</v>
      </c>
      <c r="AR135">
        <v>55</v>
      </c>
      <c r="AS135">
        <v>3</v>
      </c>
      <c r="AT135">
        <v>22.71</v>
      </c>
      <c r="AU135" t="s">
        <v>48</v>
      </c>
    </row>
    <row r="136" spans="1:47">
      <c r="AL136" t="s">
        <v>46</v>
      </c>
      <c r="AM136" t="s">
        <v>53</v>
      </c>
      <c r="AN136">
        <v>501</v>
      </c>
      <c r="AO136">
        <v>10</v>
      </c>
      <c r="AP136" t="s">
        <v>47</v>
      </c>
      <c r="AR136">
        <v>56</v>
      </c>
      <c r="AS136">
        <v>3</v>
      </c>
      <c r="AT136">
        <v>24.59</v>
      </c>
      <c r="AU136" t="s">
        <v>48</v>
      </c>
    </row>
    <row r="137" spans="1:47">
      <c r="AL137" t="s">
        <v>46</v>
      </c>
      <c r="AM137" t="s">
        <v>53</v>
      </c>
      <c r="AN137">
        <v>501</v>
      </c>
      <c r="AO137">
        <v>10</v>
      </c>
      <c r="AP137" t="s">
        <v>47</v>
      </c>
      <c r="AR137">
        <v>57</v>
      </c>
      <c r="AS137">
        <v>3</v>
      </c>
      <c r="AT137">
        <v>26.72</v>
      </c>
      <c r="AU137" t="s">
        <v>48</v>
      </c>
    </row>
    <row r="138" spans="1:47">
      <c r="AL138" t="s">
        <v>46</v>
      </c>
      <c r="AM138" t="s">
        <v>53</v>
      </c>
      <c r="AN138">
        <v>501</v>
      </c>
      <c r="AO138">
        <v>10</v>
      </c>
      <c r="AP138" t="s">
        <v>47</v>
      </c>
      <c r="AR138">
        <v>58</v>
      </c>
      <c r="AS138">
        <v>3</v>
      </c>
      <c r="AT138">
        <v>29.12</v>
      </c>
      <c r="AU138" t="s">
        <v>48</v>
      </c>
    </row>
    <row r="139" spans="1:47">
      <c r="AL139" t="s">
        <v>46</v>
      </c>
      <c r="AM139" t="s">
        <v>53</v>
      </c>
      <c r="AN139">
        <v>501</v>
      </c>
      <c r="AO139">
        <v>10</v>
      </c>
      <c r="AP139" t="s">
        <v>47</v>
      </c>
      <c r="AR139">
        <v>59</v>
      </c>
      <c r="AS139">
        <v>3</v>
      </c>
      <c r="AT139">
        <v>31.84</v>
      </c>
      <c r="AU139" t="s">
        <v>48</v>
      </c>
    </row>
    <row r="140" spans="1:47">
      <c r="AL140" t="s">
        <v>46</v>
      </c>
      <c r="AM140" t="s">
        <v>53</v>
      </c>
      <c r="AN140">
        <v>501</v>
      </c>
      <c r="AO140">
        <v>10</v>
      </c>
      <c r="AP140" t="s">
        <v>47</v>
      </c>
      <c r="AR140">
        <v>60</v>
      </c>
      <c r="AS140">
        <v>3</v>
      </c>
      <c r="AT140">
        <v>34.92</v>
      </c>
      <c r="AU140" t="s">
        <v>48</v>
      </c>
    </row>
    <row r="141" spans="1:47">
      <c r="AL141" t="s">
        <v>46</v>
      </c>
      <c r="AM141" t="s">
        <v>53</v>
      </c>
      <c r="AN141">
        <v>501</v>
      </c>
      <c r="AO141">
        <v>10</v>
      </c>
      <c r="AP141" t="s">
        <v>47</v>
      </c>
      <c r="AR141">
        <v>61</v>
      </c>
      <c r="AS141">
        <v>3</v>
      </c>
      <c r="AT141">
        <v>38.4</v>
      </c>
      <c r="AU141" t="s">
        <v>48</v>
      </c>
    </row>
    <row r="142" spans="1:47">
      <c r="AL142" t="s">
        <v>46</v>
      </c>
      <c r="AM142" t="s">
        <v>53</v>
      </c>
      <c r="AN142">
        <v>501</v>
      </c>
      <c r="AO142">
        <v>10</v>
      </c>
      <c r="AP142" t="s">
        <v>47</v>
      </c>
      <c r="AR142">
        <v>62</v>
      </c>
      <c r="AS142">
        <v>3</v>
      </c>
      <c r="AT142">
        <v>42.32</v>
      </c>
      <c r="AU142" t="s">
        <v>48</v>
      </c>
    </row>
    <row r="143" spans="1:47">
      <c r="AL143" t="s">
        <v>46</v>
      </c>
      <c r="AM143" t="s">
        <v>53</v>
      </c>
      <c r="AN143">
        <v>501</v>
      </c>
      <c r="AO143">
        <v>10</v>
      </c>
      <c r="AP143" t="s">
        <v>47</v>
      </c>
      <c r="AR143">
        <v>63</v>
      </c>
      <c r="AS143">
        <v>3</v>
      </c>
      <c r="AT143">
        <v>46.74</v>
      </c>
      <c r="AU143" t="s">
        <v>48</v>
      </c>
    </row>
    <row r="144" spans="1:47">
      <c r="AL144" t="s">
        <v>46</v>
      </c>
      <c r="AM144" t="s">
        <v>53</v>
      </c>
      <c r="AN144">
        <v>501</v>
      </c>
      <c r="AO144">
        <v>10</v>
      </c>
      <c r="AP144" t="s">
        <v>47</v>
      </c>
      <c r="AR144">
        <v>64</v>
      </c>
      <c r="AS144">
        <v>3</v>
      </c>
      <c r="AT144">
        <v>51.7</v>
      </c>
      <c r="AU144" t="s">
        <v>48</v>
      </c>
    </row>
    <row r="145" spans="38:47">
      <c r="AL145" t="s">
        <v>46</v>
      </c>
      <c r="AM145" t="s">
        <v>53</v>
      </c>
      <c r="AN145">
        <v>501</v>
      </c>
      <c r="AO145">
        <v>10</v>
      </c>
      <c r="AP145" t="s">
        <v>47</v>
      </c>
      <c r="AR145">
        <v>65</v>
      </c>
      <c r="AS145">
        <v>3</v>
      </c>
      <c r="AT145">
        <v>57.29</v>
      </c>
      <c r="AU145" t="s">
        <v>48</v>
      </c>
    </row>
    <row r="146" spans="38:47">
      <c r="AL146" t="s">
        <v>46</v>
      </c>
      <c r="AM146" t="s">
        <v>53</v>
      </c>
      <c r="AN146">
        <v>501</v>
      </c>
      <c r="AO146">
        <v>10</v>
      </c>
      <c r="AP146" t="s">
        <v>47</v>
      </c>
      <c r="AR146">
        <v>18</v>
      </c>
      <c r="AS146">
        <v>4</v>
      </c>
      <c r="AT146">
        <v>4.18</v>
      </c>
      <c r="AU146" t="s">
        <v>48</v>
      </c>
    </row>
    <row r="147" spans="38:47">
      <c r="AL147" t="s">
        <v>46</v>
      </c>
      <c r="AM147" t="s">
        <v>53</v>
      </c>
      <c r="AN147">
        <v>501</v>
      </c>
      <c r="AO147">
        <v>10</v>
      </c>
      <c r="AP147" t="s">
        <v>47</v>
      </c>
      <c r="AR147">
        <v>19</v>
      </c>
      <c r="AS147">
        <v>4</v>
      </c>
      <c r="AT147">
        <v>4.42</v>
      </c>
      <c r="AU147" t="s">
        <v>48</v>
      </c>
    </row>
    <row r="148" spans="38:47">
      <c r="AL148" t="s">
        <v>46</v>
      </c>
      <c r="AM148" t="s">
        <v>53</v>
      </c>
      <c r="AN148">
        <v>501</v>
      </c>
      <c r="AO148">
        <v>10</v>
      </c>
      <c r="AP148" t="s">
        <v>47</v>
      </c>
      <c r="AR148">
        <v>20</v>
      </c>
      <c r="AS148">
        <v>4</v>
      </c>
      <c r="AT148">
        <v>4.6100000000000003</v>
      </c>
      <c r="AU148" t="s">
        <v>48</v>
      </c>
    </row>
    <row r="149" spans="38:47">
      <c r="AL149" t="s">
        <v>46</v>
      </c>
      <c r="AM149" t="s">
        <v>53</v>
      </c>
      <c r="AN149">
        <v>501</v>
      </c>
      <c r="AO149">
        <v>10</v>
      </c>
      <c r="AP149" t="s">
        <v>47</v>
      </c>
      <c r="AR149">
        <v>21</v>
      </c>
      <c r="AS149">
        <v>4</v>
      </c>
      <c r="AT149">
        <v>4.75</v>
      </c>
      <c r="AU149" t="s">
        <v>48</v>
      </c>
    </row>
    <row r="150" spans="38:47">
      <c r="AL150" t="s">
        <v>46</v>
      </c>
      <c r="AM150" t="s">
        <v>53</v>
      </c>
      <c r="AN150">
        <v>501</v>
      </c>
      <c r="AO150">
        <v>10</v>
      </c>
      <c r="AP150" t="s">
        <v>47</v>
      </c>
      <c r="AR150">
        <v>22</v>
      </c>
      <c r="AS150">
        <v>4</v>
      </c>
      <c r="AT150">
        <v>4.8499999999999996</v>
      </c>
      <c r="AU150" t="s">
        <v>48</v>
      </c>
    </row>
    <row r="151" spans="38:47">
      <c r="AL151" t="s">
        <v>46</v>
      </c>
      <c r="AM151" t="s">
        <v>53</v>
      </c>
      <c r="AN151">
        <v>501</v>
      </c>
      <c r="AO151">
        <v>10</v>
      </c>
      <c r="AP151" t="s">
        <v>47</v>
      </c>
      <c r="AR151">
        <v>23</v>
      </c>
      <c r="AS151">
        <v>4</v>
      </c>
      <c r="AT151">
        <v>4.93</v>
      </c>
      <c r="AU151" t="s">
        <v>48</v>
      </c>
    </row>
    <row r="152" spans="38:47">
      <c r="AL152" t="s">
        <v>46</v>
      </c>
      <c r="AM152" t="s">
        <v>53</v>
      </c>
      <c r="AN152">
        <v>501</v>
      </c>
      <c r="AO152">
        <v>10</v>
      </c>
      <c r="AP152" t="s">
        <v>47</v>
      </c>
      <c r="AR152">
        <v>24</v>
      </c>
      <c r="AS152">
        <v>4</v>
      </c>
      <c r="AT152">
        <v>5</v>
      </c>
      <c r="AU152" t="s">
        <v>48</v>
      </c>
    </row>
    <row r="153" spans="38:47">
      <c r="AL153" t="s">
        <v>46</v>
      </c>
      <c r="AM153" t="s">
        <v>53</v>
      </c>
      <c r="AN153">
        <v>501</v>
      </c>
      <c r="AO153">
        <v>10</v>
      </c>
      <c r="AP153" t="s">
        <v>47</v>
      </c>
      <c r="AR153">
        <v>25</v>
      </c>
      <c r="AS153">
        <v>4</v>
      </c>
      <c r="AT153">
        <v>5.05</v>
      </c>
      <c r="AU153" t="s">
        <v>48</v>
      </c>
    </row>
    <row r="154" spans="38:47">
      <c r="AL154" t="s">
        <v>46</v>
      </c>
      <c r="AM154" t="s">
        <v>53</v>
      </c>
      <c r="AN154">
        <v>501</v>
      </c>
      <c r="AO154">
        <v>10</v>
      </c>
      <c r="AP154" t="s">
        <v>47</v>
      </c>
      <c r="AR154">
        <v>26</v>
      </c>
      <c r="AS154">
        <v>4</v>
      </c>
      <c r="AT154">
        <v>5.1100000000000003</v>
      </c>
      <c r="AU154" t="s">
        <v>48</v>
      </c>
    </row>
    <row r="155" spans="38:47">
      <c r="AL155" t="s">
        <v>46</v>
      </c>
      <c r="AM155" t="s">
        <v>53</v>
      </c>
      <c r="AN155">
        <v>501</v>
      </c>
      <c r="AO155">
        <v>10</v>
      </c>
      <c r="AP155" t="s">
        <v>47</v>
      </c>
      <c r="AR155">
        <v>27</v>
      </c>
      <c r="AS155">
        <v>4</v>
      </c>
      <c r="AT155">
        <v>5.18</v>
      </c>
      <c r="AU155" t="s">
        <v>48</v>
      </c>
    </row>
    <row r="156" spans="38:47">
      <c r="AL156" t="s">
        <v>46</v>
      </c>
      <c r="AM156" t="s">
        <v>53</v>
      </c>
      <c r="AN156">
        <v>501</v>
      </c>
      <c r="AO156">
        <v>10</v>
      </c>
      <c r="AP156" t="s">
        <v>47</v>
      </c>
      <c r="AR156">
        <v>28</v>
      </c>
      <c r="AS156">
        <v>4</v>
      </c>
      <c r="AT156">
        <v>5.28</v>
      </c>
      <c r="AU156" t="s">
        <v>48</v>
      </c>
    </row>
    <row r="157" spans="38:47">
      <c r="AL157" t="s">
        <v>46</v>
      </c>
      <c r="AM157" t="s">
        <v>53</v>
      </c>
      <c r="AN157">
        <v>501</v>
      </c>
      <c r="AO157">
        <v>10</v>
      </c>
      <c r="AP157" t="s">
        <v>47</v>
      </c>
      <c r="AR157">
        <v>29</v>
      </c>
      <c r="AS157">
        <v>4</v>
      </c>
      <c r="AT157">
        <v>5.42</v>
      </c>
      <c r="AU157" t="s">
        <v>48</v>
      </c>
    </row>
    <row r="158" spans="38:47">
      <c r="AL158" t="s">
        <v>46</v>
      </c>
      <c r="AM158" t="s">
        <v>53</v>
      </c>
      <c r="AN158">
        <v>501</v>
      </c>
      <c r="AO158">
        <v>10</v>
      </c>
      <c r="AP158" t="s">
        <v>47</v>
      </c>
      <c r="AR158">
        <v>30</v>
      </c>
      <c r="AS158">
        <v>4</v>
      </c>
      <c r="AT158">
        <v>5.59</v>
      </c>
      <c r="AU158" t="s">
        <v>48</v>
      </c>
    </row>
    <row r="159" spans="38:47">
      <c r="AL159" t="s">
        <v>46</v>
      </c>
      <c r="AM159" t="s">
        <v>53</v>
      </c>
      <c r="AN159">
        <v>501</v>
      </c>
      <c r="AO159">
        <v>10</v>
      </c>
      <c r="AP159" t="s">
        <v>47</v>
      </c>
      <c r="AR159">
        <v>31</v>
      </c>
      <c r="AS159">
        <v>4</v>
      </c>
      <c r="AT159">
        <v>5.8</v>
      </c>
      <c r="AU159" t="s">
        <v>48</v>
      </c>
    </row>
    <row r="160" spans="38:47">
      <c r="AL160" t="s">
        <v>46</v>
      </c>
      <c r="AM160" t="s">
        <v>53</v>
      </c>
      <c r="AN160">
        <v>501</v>
      </c>
      <c r="AO160">
        <v>10</v>
      </c>
      <c r="AP160" t="s">
        <v>47</v>
      </c>
      <c r="AR160">
        <v>32</v>
      </c>
      <c r="AS160">
        <v>4</v>
      </c>
      <c r="AT160">
        <v>6.05</v>
      </c>
      <c r="AU160" t="s">
        <v>48</v>
      </c>
    </row>
    <row r="161" spans="38:47">
      <c r="AL161" t="s">
        <v>46</v>
      </c>
      <c r="AM161" t="s">
        <v>53</v>
      </c>
      <c r="AN161">
        <v>501</v>
      </c>
      <c r="AO161">
        <v>10</v>
      </c>
      <c r="AP161" t="s">
        <v>47</v>
      </c>
      <c r="AR161">
        <v>33</v>
      </c>
      <c r="AS161">
        <v>4</v>
      </c>
      <c r="AT161">
        <v>6.33</v>
      </c>
      <c r="AU161" t="s">
        <v>48</v>
      </c>
    </row>
    <row r="162" spans="38:47">
      <c r="AL162" t="s">
        <v>46</v>
      </c>
      <c r="AM162" t="s">
        <v>53</v>
      </c>
      <c r="AN162">
        <v>501</v>
      </c>
      <c r="AO162">
        <v>10</v>
      </c>
      <c r="AP162" t="s">
        <v>47</v>
      </c>
      <c r="AR162">
        <v>34</v>
      </c>
      <c r="AS162">
        <v>4</v>
      </c>
      <c r="AT162">
        <v>6.64</v>
      </c>
      <c r="AU162" t="s">
        <v>48</v>
      </c>
    </row>
    <row r="163" spans="38:47">
      <c r="AL163" t="s">
        <v>46</v>
      </c>
      <c r="AM163" t="s">
        <v>53</v>
      </c>
      <c r="AN163">
        <v>501</v>
      </c>
      <c r="AO163">
        <v>10</v>
      </c>
      <c r="AP163" t="s">
        <v>47</v>
      </c>
      <c r="AR163">
        <v>35</v>
      </c>
      <c r="AS163">
        <v>4</v>
      </c>
      <c r="AT163">
        <v>6.98</v>
      </c>
      <c r="AU163" t="s">
        <v>48</v>
      </c>
    </row>
    <row r="164" spans="38:47">
      <c r="AL164" t="s">
        <v>46</v>
      </c>
      <c r="AM164" t="s">
        <v>53</v>
      </c>
      <c r="AN164">
        <v>501</v>
      </c>
      <c r="AO164">
        <v>10</v>
      </c>
      <c r="AP164" t="s">
        <v>47</v>
      </c>
      <c r="AR164">
        <v>36</v>
      </c>
      <c r="AS164">
        <v>4</v>
      </c>
      <c r="AT164">
        <v>7.35</v>
      </c>
      <c r="AU164" t="s">
        <v>48</v>
      </c>
    </row>
    <row r="165" spans="38:47">
      <c r="AL165" t="s">
        <v>46</v>
      </c>
      <c r="AM165" t="s">
        <v>53</v>
      </c>
      <c r="AN165">
        <v>501</v>
      </c>
      <c r="AO165">
        <v>10</v>
      </c>
      <c r="AP165" t="s">
        <v>47</v>
      </c>
      <c r="AR165">
        <v>37</v>
      </c>
      <c r="AS165">
        <v>4</v>
      </c>
      <c r="AT165">
        <v>7.75</v>
      </c>
      <c r="AU165" t="s">
        <v>48</v>
      </c>
    </row>
    <row r="166" spans="38:47">
      <c r="AL166" t="s">
        <v>46</v>
      </c>
      <c r="AM166" t="s">
        <v>53</v>
      </c>
      <c r="AN166">
        <v>501</v>
      </c>
      <c r="AO166">
        <v>10</v>
      </c>
      <c r="AP166" t="s">
        <v>47</v>
      </c>
      <c r="AR166">
        <v>38</v>
      </c>
      <c r="AS166">
        <v>4</v>
      </c>
      <c r="AT166">
        <v>8.19</v>
      </c>
      <c r="AU166" t="s">
        <v>48</v>
      </c>
    </row>
    <row r="167" spans="38:47">
      <c r="AL167" t="s">
        <v>46</v>
      </c>
      <c r="AM167" t="s">
        <v>53</v>
      </c>
      <c r="AN167">
        <v>501</v>
      </c>
      <c r="AO167">
        <v>10</v>
      </c>
      <c r="AP167" t="s">
        <v>47</v>
      </c>
      <c r="AR167">
        <v>39</v>
      </c>
      <c r="AS167">
        <v>4</v>
      </c>
      <c r="AT167">
        <v>8.66</v>
      </c>
      <c r="AU167" t="s">
        <v>48</v>
      </c>
    </row>
    <row r="168" spans="38:47">
      <c r="AL168" t="s">
        <v>46</v>
      </c>
      <c r="AM168" t="s">
        <v>53</v>
      </c>
      <c r="AN168">
        <v>501</v>
      </c>
      <c r="AO168">
        <v>10</v>
      </c>
      <c r="AP168" t="s">
        <v>47</v>
      </c>
      <c r="AR168">
        <v>40</v>
      </c>
      <c r="AS168">
        <v>4</v>
      </c>
      <c r="AT168">
        <v>9.17</v>
      </c>
      <c r="AU168" t="s">
        <v>48</v>
      </c>
    </row>
    <row r="169" spans="38:47">
      <c r="AL169" t="s">
        <v>46</v>
      </c>
      <c r="AM169" t="s">
        <v>53</v>
      </c>
      <c r="AN169">
        <v>501</v>
      </c>
      <c r="AO169">
        <v>10</v>
      </c>
      <c r="AP169" t="s">
        <v>47</v>
      </c>
      <c r="AR169">
        <v>41</v>
      </c>
      <c r="AS169">
        <v>4</v>
      </c>
      <c r="AT169">
        <v>9.73</v>
      </c>
      <c r="AU169" t="s">
        <v>48</v>
      </c>
    </row>
    <row r="170" spans="38:47">
      <c r="AL170" t="s">
        <v>46</v>
      </c>
      <c r="AM170" t="s">
        <v>53</v>
      </c>
      <c r="AN170">
        <v>501</v>
      </c>
      <c r="AO170">
        <v>10</v>
      </c>
      <c r="AP170" t="s">
        <v>47</v>
      </c>
      <c r="AR170">
        <v>42</v>
      </c>
      <c r="AS170">
        <v>4</v>
      </c>
      <c r="AT170">
        <v>10.36</v>
      </c>
      <c r="AU170" t="s">
        <v>48</v>
      </c>
    </row>
    <row r="171" spans="38:47">
      <c r="AL171" t="s">
        <v>46</v>
      </c>
      <c r="AM171" t="s">
        <v>53</v>
      </c>
      <c r="AN171">
        <v>501</v>
      </c>
      <c r="AO171">
        <v>10</v>
      </c>
      <c r="AP171" t="s">
        <v>47</v>
      </c>
      <c r="AR171">
        <v>43</v>
      </c>
      <c r="AS171">
        <v>4</v>
      </c>
      <c r="AT171">
        <v>11.05</v>
      </c>
      <c r="AU171" t="s">
        <v>48</v>
      </c>
    </row>
    <row r="172" spans="38:47">
      <c r="AL172" t="s">
        <v>46</v>
      </c>
      <c r="AM172" t="s">
        <v>53</v>
      </c>
      <c r="AN172">
        <v>501</v>
      </c>
      <c r="AO172">
        <v>10</v>
      </c>
      <c r="AP172" t="s">
        <v>47</v>
      </c>
      <c r="AR172">
        <v>44</v>
      </c>
      <c r="AS172">
        <v>4</v>
      </c>
      <c r="AT172">
        <v>11.81</v>
      </c>
      <c r="AU172" t="s">
        <v>48</v>
      </c>
    </row>
    <row r="173" spans="38:47">
      <c r="AL173" t="s">
        <v>46</v>
      </c>
      <c r="AM173" t="s">
        <v>53</v>
      </c>
      <c r="AN173">
        <v>501</v>
      </c>
      <c r="AO173">
        <v>10</v>
      </c>
      <c r="AP173" t="s">
        <v>47</v>
      </c>
      <c r="AR173">
        <v>45</v>
      </c>
      <c r="AS173">
        <v>4</v>
      </c>
      <c r="AT173">
        <v>12.65</v>
      </c>
      <c r="AU173" t="s">
        <v>48</v>
      </c>
    </row>
    <row r="174" spans="38:47">
      <c r="AL174" t="s">
        <v>46</v>
      </c>
      <c r="AM174" t="s">
        <v>53</v>
      </c>
      <c r="AN174">
        <v>501</v>
      </c>
      <c r="AO174">
        <v>10</v>
      </c>
      <c r="AP174" t="s">
        <v>47</v>
      </c>
      <c r="AR174">
        <v>46</v>
      </c>
      <c r="AS174">
        <v>4</v>
      </c>
      <c r="AT174">
        <v>13.58</v>
      </c>
      <c r="AU174" t="s">
        <v>48</v>
      </c>
    </row>
    <row r="175" spans="38:47">
      <c r="AL175" t="s">
        <v>46</v>
      </c>
      <c r="AM175" t="s">
        <v>53</v>
      </c>
      <c r="AN175">
        <v>501</v>
      </c>
      <c r="AO175">
        <v>10</v>
      </c>
      <c r="AP175" t="s">
        <v>47</v>
      </c>
      <c r="AR175">
        <v>47</v>
      </c>
      <c r="AS175">
        <v>4</v>
      </c>
      <c r="AT175">
        <v>14.58</v>
      </c>
      <c r="AU175" t="s">
        <v>48</v>
      </c>
    </row>
    <row r="176" spans="38:47">
      <c r="AL176" t="s">
        <v>46</v>
      </c>
      <c r="AM176" t="s">
        <v>53</v>
      </c>
      <c r="AN176">
        <v>501</v>
      </c>
      <c r="AO176">
        <v>10</v>
      </c>
      <c r="AP176" t="s">
        <v>47</v>
      </c>
      <c r="AR176">
        <v>48</v>
      </c>
      <c r="AS176">
        <v>4</v>
      </c>
      <c r="AT176">
        <v>15.67</v>
      </c>
      <c r="AU176" t="s">
        <v>48</v>
      </c>
    </row>
    <row r="177" spans="38:47">
      <c r="AL177" t="s">
        <v>46</v>
      </c>
      <c r="AM177" t="s">
        <v>53</v>
      </c>
      <c r="AN177">
        <v>501</v>
      </c>
      <c r="AO177">
        <v>10</v>
      </c>
      <c r="AP177" t="s">
        <v>47</v>
      </c>
      <c r="AR177">
        <v>49</v>
      </c>
      <c r="AS177">
        <v>4</v>
      </c>
      <c r="AT177">
        <v>16.850000000000001</v>
      </c>
      <c r="AU177" t="s">
        <v>48</v>
      </c>
    </row>
    <row r="178" spans="38:47">
      <c r="AL178" t="s">
        <v>46</v>
      </c>
      <c r="AM178" t="s">
        <v>53</v>
      </c>
      <c r="AN178">
        <v>501</v>
      </c>
      <c r="AO178">
        <v>10</v>
      </c>
      <c r="AP178" t="s">
        <v>47</v>
      </c>
      <c r="AR178">
        <v>50</v>
      </c>
      <c r="AS178">
        <v>4</v>
      </c>
      <c r="AT178">
        <v>18.12</v>
      </c>
      <c r="AU178" t="s">
        <v>48</v>
      </c>
    </row>
    <row r="179" spans="38:47">
      <c r="AL179" t="s">
        <v>46</v>
      </c>
      <c r="AM179" t="s">
        <v>53</v>
      </c>
      <c r="AN179">
        <v>501</v>
      </c>
      <c r="AO179">
        <v>10</v>
      </c>
      <c r="AP179" t="s">
        <v>47</v>
      </c>
      <c r="AR179">
        <v>51</v>
      </c>
      <c r="AS179">
        <v>4</v>
      </c>
      <c r="AT179">
        <v>19.489999999999998</v>
      </c>
      <c r="AU179" t="s">
        <v>48</v>
      </c>
    </row>
    <row r="180" spans="38:47">
      <c r="AL180" t="s">
        <v>46</v>
      </c>
      <c r="AM180" t="s">
        <v>53</v>
      </c>
      <c r="AN180">
        <v>501</v>
      </c>
      <c r="AO180">
        <v>10</v>
      </c>
      <c r="AP180" t="s">
        <v>47</v>
      </c>
      <c r="AR180">
        <v>52</v>
      </c>
      <c r="AS180">
        <v>4</v>
      </c>
      <c r="AT180">
        <v>20.97</v>
      </c>
      <c r="AU180" t="s">
        <v>48</v>
      </c>
    </row>
    <row r="181" spans="38:47">
      <c r="AL181" t="s">
        <v>46</v>
      </c>
      <c r="AM181" t="s">
        <v>53</v>
      </c>
      <c r="AN181">
        <v>501</v>
      </c>
      <c r="AO181">
        <v>10</v>
      </c>
      <c r="AP181" t="s">
        <v>47</v>
      </c>
      <c r="AR181">
        <v>53</v>
      </c>
      <c r="AS181">
        <v>4</v>
      </c>
      <c r="AT181">
        <v>22.59</v>
      </c>
      <c r="AU181" t="s">
        <v>48</v>
      </c>
    </row>
    <row r="182" spans="38:47">
      <c r="AL182" t="s">
        <v>46</v>
      </c>
      <c r="AM182" t="s">
        <v>53</v>
      </c>
      <c r="AN182">
        <v>501</v>
      </c>
      <c r="AO182">
        <v>10</v>
      </c>
      <c r="AP182" t="s">
        <v>47</v>
      </c>
      <c r="AR182">
        <v>54</v>
      </c>
      <c r="AS182">
        <v>4</v>
      </c>
      <c r="AT182">
        <v>24.37</v>
      </c>
      <c r="AU182" t="s">
        <v>48</v>
      </c>
    </row>
    <row r="183" spans="38:47">
      <c r="AL183" t="s">
        <v>46</v>
      </c>
      <c r="AM183" t="s">
        <v>53</v>
      </c>
      <c r="AN183">
        <v>501</v>
      </c>
      <c r="AO183">
        <v>10</v>
      </c>
      <c r="AP183" t="s">
        <v>47</v>
      </c>
      <c r="AR183">
        <v>55</v>
      </c>
      <c r="AS183">
        <v>4</v>
      </c>
      <c r="AT183">
        <v>26.34</v>
      </c>
      <c r="AU183" t="s">
        <v>48</v>
      </c>
    </row>
    <row r="184" spans="38:47">
      <c r="AL184" t="s">
        <v>46</v>
      </c>
      <c r="AM184" t="s">
        <v>53</v>
      </c>
      <c r="AN184">
        <v>501</v>
      </c>
      <c r="AO184">
        <v>10</v>
      </c>
      <c r="AP184" t="s">
        <v>47</v>
      </c>
      <c r="AR184">
        <v>56</v>
      </c>
      <c r="AS184">
        <v>4</v>
      </c>
      <c r="AT184">
        <v>28.56</v>
      </c>
      <c r="AU184" t="s">
        <v>48</v>
      </c>
    </row>
    <row r="185" spans="38:47">
      <c r="AL185" t="s">
        <v>46</v>
      </c>
      <c r="AM185" t="s">
        <v>53</v>
      </c>
      <c r="AN185">
        <v>501</v>
      </c>
      <c r="AO185">
        <v>10</v>
      </c>
      <c r="AP185" t="s">
        <v>47</v>
      </c>
      <c r="AR185">
        <v>57</v>
      </c>
      <c r="AS185">
        <v>4</v>
      </c>
      <c r="AT185">
        <v>31.05</v>
      </c>
      <c r="AU185" t="s">
        <v>48</v>
      </c>
    </row>
    <row r="186" spans="38:47">
      <c r="AL186" t="s">
        <v>46</v>
      </c>
      <c r="AM186" t="s">
        <v>53</v>
      </c>
      <c r="AN186">
        <v>501</v>
      </c>
      <c r="AO186">
        <v>10</v>
      </c>
      <c r="AP186" t="s">
        <v>47</v>
      </c>
      <c r="AR186">
        <v>58</v>
      </c>
      <c r="AS186">
        <v>4</v>
      </c>
      <c r="AT186">
        <v>33.880000000000003</v>
      </c>
      <c r="AU186" t="s">
        <v>48</v>
      </c>
    </row>
    <row r="187" spans="38:47">
      <c r="AL187" t="s">
        <v>46</v>
      </c>
      <c r="AM187" t="s">
        <v>53</v>
      </c>
      <c r="AN187">
        <v>501</v>
      </c>
      <c r="AO187">
        <v>10</v>
      </c>
      <c r="AP187" t="s">
        <v>47</v>
      </c>
      <c r="AR187">
        <v>59</v>
      </c>
      <c r="AS187">
        <v>4</v>
      </c>
      <c r="AT187">
        <v>37.07</v>
      </c>
      <c r="AU187" t="s">
        <v>48</v>
      </c>
    </row>
    <row r="188" spans="38:47">
      <c r="AL188" t="s">
        <v>46</v>
      </c>
      <c r="AM188" t="s">
        <v>53</v>
      </c>
      <c r="AN188">
        <v>501</v>
      </c>
      <c r="AO188">
        <v>10</v>
      </c>
      <c r="AP188" t="s">
        <v>47</v>
      </c>
      <c r="AR188">
        <v>60</v>
      </c>
      <c r="AS188">
        <v>4</v>
      </c>
      <c r="AT188">
        <v>40.68</v>
      </c>
      <c r="AU188" t="s">
        <v>48</v>
      </c>
    </row>
    <row r="189" spans="38:47">
      <c r="AL189" t="s">
        <v>46</v>
      </c>
      <c r="AM189" t="s">
        <v>53</v>
      </c>
      <c r="AN189">
        <v>501</v>
      </c>
      <c r="AO189">
        <v>10</v>
      </c>
      <c r="AP189" t="s">
        <v>47</v>
      </c>
      <c r="AR189">
        <v>61</v>
      </c>
      <c r="AS189">
        <v>4</v>
      </c>
      <c r="AT189">
        <v>44.74</v>
      </c>
      <c r="AU189" t="s">
        <v>48</v>
      </c>
    </row>
    <row r="190" spans="38:47">
      <c r="AL190" t="s">
        <v>46</v>
      </c>
      <c r="AM190" t="s">
        <v>53</v>
      </c>
      <c r="AN190">
        <v>501</v>
      </c>
      <c r="AO190">
        <v>10</v>
      </c>
      <c r="AP190" t="s">
        <v>47</v>
      </c>
      <c r="AR190">
        <v>62</v>
      </c>
      <c r="AS190">
        <v>4</v>
      </c>
      <c r="AT190">
        <v>49.32</v>
      </c>
      <c r="AU190" t="s">
        <v>48</v>
      </c>
    </row>
    <row r="191" spans="38:47">
      <c r="AL191" t="s">
        <v>46</v>
      </c>
      <c r="AM191" t="s">
        <v>53</v>
      </c>
      <c r="AN191">
        <v>501</v>
      </c>
      <c r="AO191">
        <v>10</v>
      </c>
      <c r="AP191" t="s">
        <v>47</v>
      </c>
      <c r="AR191">
        <v>63</v>
      </c>
      <c r="AS191">
        <v>4</v>
      </c>
      <c r="AT191">
        <v>54.47</v>
      </c>
      <c r="AU191" t="s">
        <v>48</v>
      </c>
    </row>
    <row r="192" spans="38:47">
      <c r="AL192" t="s">
        <v>46</v>
      </c>
      <c r="AM192" t="s">
        <v>53</v>
      </c>
      <c r="AN192">
        <v>501</v>
      </c>
      <c r="AO192">
        <v>10</v>
      </c>
      <c r="AP192" t="s">
        <v>47</v>
      </c>
      <c r="AR192">
        <v>64</v>
      </c>
      <c r="AS192">
        <v>4</v>
      </c>
      <c r="AT192">
        <v>60.25</v>
      </c>
      <c r="AU192" t="s">
        <v>48</v>
      </c>
    </row>
    <row r="193" spans="38:47">
      <c r="AL193" t="s">
        <v>46</v>
      </c>
      <c r="AM193" t="s">
        <v>53</v>
      </c>
      <c r="AN193">
        <v>501</v>
      </c>
      <c r="AO193">
        <v>10</v>
      </c>
      <c r="AP193" t="s">
        <v>47</v>
      </c>
      <c r="AR193">
        <v>65</v>
      </c>
      <c r="AS193">
        <v>4</v>
      </c>
      <c r="AT193">
        <v>66.75</v>
      </c>
      <c r="AU193" t="s">
        <v>48</v>
      </c>
    </row>
    <row r="194" spans="38:47">
      <c r="AL194" t="s">
        <v>46</v>
      </c>
      <c r="AM194" t="s">
        <v>53</v>
      </c>
      <c r="AN194">
        <v>501</v>
      </c>
      <c r="AO194">
        <v>10</v>
      </c>
      <c r="AP194" t="s">
        <v>47</v>
      </c>
      <c r="AR194">
        <v>18</v>
      </c>
      <c r="AS194">
        <v>5</v>
      </c>
      <c r="AT194">
        <v>5.33</v>
      </c>
      <c r="AU194" t="s">
        <v>48</v>
      </c>
    </row>
    <row r="195" spans="38:47">
      <c r="AL195" t="s">
        <v>46</v>
      </c>
      <c r="AM195" t="s">
        <v>53</v>
      </c>
      <c r="AN195">
        <v>501</v>
      </c>
      <c r="AO195">
        <v>10</v>
      </c>
      <c r="AP195" t="s">
        <v>47</v>
      </c>
      <c r="AR195">
        <v>19</v>
      </c>
      <c r="AS195">
        <v>5</v>
      </c>
      <c r="AT195">
        <v>5.62</v>
      </c>
      <c r="AU195" t="s">
        <v>48</v>
      </c>
    </row>
    <row r="196" spans="38:47">
      <c r="AL196" t="s">
        <v>46</v>
      </c>
      <c r="AM196" t="s">
        <v>53</v>
      </c>
      <c r="AN196">
        <v>501</v>
      </c>
      <c r="AO196">
        <v>10</v>
      </c>
      <c r="AP196" t="s">
        <v>47</v>
      </c>
      <c r="AR196">
        <v>20</v>
      </c>
      <c r="AS196">
        <v>5</v>
      </c>
      <c r="AT196">
        <v>5.83</v>
      </c>
      <c r="AU196" t="s">
        <v>48</v>
      </c>
    </row>
    <row r="197" spans="38:47">
      <c r="AL197" t="s">
        <v>46</v>
      </c>
      <c r="AM197" t="s">
        <v>53</v>
      </c>
      <c r="AN197">
        <v>501</v>
      </c>
      <c r="AO197">
        <v>10</v>
      </c>
      <c r="AP197" t="s">
        <v>47</v>
      </c>
      <c r="AR197">
        <v>21</v>
      </c>
      <c r="AS197">
        <v>5</v>
      </c>
      <c r="AT197">
        <v>6</v>
      </c>
      <c r="AU197" t="s">
        <v>48</v>
      </c>
    </row>
    <row r="198" spans="38:47">
      <c r="AL198" t="s">
        <v>46</v>
      </c>
      <c r="AM198" t="s">
        <v>53</v>
      </c>
      <c r="AN198">
        <v>501</v>
      </c>
      <c r="AO198">
        <v>10</v>
      </c>
      <c r="AP198" t="s">
        <v>47</v>
      </c>
      <c r="AR198">
        <v>22</v>
      </c>
      <c r="AS198">
        <v>5</v>
      </c>
      <c r="AT198">
        <v>6.12</v>
      </c>
      <c r="AU198" t="s">
        <v>48</v>
      </c>
    </row>
    <row r="199" spans="38:47">
      <c r="AL199" t="s">
        <v>46</v>
      </c>
      <c r="AM199" t="s">
        <v>53</v>
      </c>
      <c r="AN199">
        <v>501</v>
      </c>
      <c r="AO199">
        <v>10</v>
      </c>
      <c r="AP199" t="s">
        <v>47</v>
      </c>
      <c r="AR199">
        <v>23</v>
      </c>
      <c r="AS199">
        <v>5</v>
      </c>
      <c r="AT199">
        <v>6.22</v>
      </c>
      <c r="AU199" t="s">
        <v>48</v>
      </c>
    </row>
    <row r="200" spans="38:47">
      <c r="AL200" t="s">
        <v>46</v>
      </c>
      <c r="AM200" t="s">
        <v>53</v>
      </c>
      <c r="AN200">
        <v>501</v>
      </c>
      <c r="AO200">
        <v>10</v>
      </c>
      <c r="AP200" t="s">
        <v>47</v>
      </c>
      <c r="AR200">
        <v>24</v>
      </c>
      <c r="AS200">
        <v>5</v>
      </c>
      <c r="AT200">
        <v>6.3</v>
      </c>
      <c r="AU200" t="s">
        <v>48</v>
      </c>
    </row>
    <row r="201" spans="38:47">
      <c r="AL201" t="s">
        <v>46</v>
      </c>
      <c r="AM201" t="s">
        <v>53</v>
      </c>
      <c r="AN201">
        <v>501</v>
      </c>
      <c r="AO201">
        <v>10</v>
      </c>
      <c r="AP201" t="s">
        <v>47</v>
      </c>
      <c r="AR201">
        <v>25</v>
      </c>
      <c r="AS201">
        <v>5</v>
      </c>
      <c r="AT201">
        <v>6.37</v>
      </c>
      <c r="AU201" t="s">
        <v>48</v>
      </c>
    </row>
    <row r="202" spans="38:47">
      <c r="AL202" t="s">
        <v>46</v>
      </c>
      <c r="AM202" t="s">
        <v>53</v>
      </c>
      <c r="AN202">
        <v>501</v>
      </c>
      <c r="AO202">
        <v>10</v>
      </c>
      <c r="AP202" t="s">
        <v>47</v>
      </c>
      <c r="AR202">
        <v>26</v>
      </c>
      <c r="AS202">
        <v>5</v>
      </c>
      <c r="AT202">
        <v>6.45</v>
      </c>
      <c r="AU202" t="s">
        <v>48</v>
      </c>
    </row>
    <row r="203" spans="38:47">
      <c r="AL203" t="s">
        <v>46</v>
      </c>
      <c r="AM203" t="s">
        <v>53</v>
      </c>
      <c r="AN203">
        <v>501</v>
      </c>
      <c r="AO203">
        <v>10</v>
      </c>
      <c r="AP203" t="s">
        <v>47</v>
      </c>
      <c r="AR203">
        <v>27</v>
      </c>
      <c r="AS203">
        <v>5</v>
      </c>
      <c r="AT203">
        <v>6.56</v>
      </c>
      <c r="AU203" t="s">
        <v>48</v>
      </c>
    </row>
    <row r="204" spans="38:47">
      <c r="AL204" t="s">
        <v>46</v>
      </c>
      <c r="AM204" t="s">
        <v>53</v>
      </c>
      <c r="AN204">
        <v>501</v>
      </c>
      <c r="AO204">
        <v>10</v>
      </c>
      <c r="AP204" t="s">
        <v>47</v>
      </c>
      <c r="AR204">
        <v>28</v>
      </c>
      <c r="AS204">
        <v>5</v>
      </c>
      <c r="AT204">
        <v>6.7</v>
      </c>
      <c r="AU204" t="s">
        <v>48</v>
      </c>
    </row>
    <row r="205" spans="38:47">
      <c r="AL205" t="s">
        <v>46</v>
      </c>
      <c r="AM205" t="s">
        <v>53</v>
      </c>
      <c r="AN205">
        <v>501</v>
      </c>
      <c r="AO205">
        <v>10</v>
      </c>
      <c r="AP205" t="s">
        <v>47</v>
      </c>
      <c r="AR205">
        <v>29</v>
      </c>
      <c r="AS205">
        <v>5</v>
      </c>
      <c r="AT205">
        <v>6.88</v>
      </c>
      <c r="AU205" t="s">
        <v>48</v>
      </c>
    </row>
    <row r="206" spans="38:47">
      <c r="AL206" t="s">
        <v>46</v>
      </c>
      <c r="AM206" t="s">
        <v>53</v>
      </c>
      <c r="AN206">
        <v>501</v>
      </c>
      <c r="AO206">
        <v>10</v>
      </c>
      <c r="AP206" t="s">
        <v>47</v>
      </c>
      <c r="AR206">
        <v>30</v>
      </c>
      <c r="AS206">
        <v>5</v>
      </c>
      <c r="AT206">
        <v>7.11</v>
      </c>
      <c r="AU206" t="s">
        <v>48</v>
      </c>
    </row>
    <row r="207" spans="38:47">
      <c r="AL207" t="s">
        <v>46</v>
      </c>
      <c r="AM207" t="s">
        <v>53</v>
      </c>
      <c r="AN207">
        <v>501</v>
      </c>
      <c r="AO207">
        <v>10</v>
      </c>
      <c r="AP207" t="s">
        <v>47</v>
      </c>
      <c r="AR207">
        <v>31</v>
      </c>
      <c r="AS207">
        <v>5</v>
      </c>
      <c r="AT207">
        <v>7.39</v>
      </c>
      <c r="AU207" t="s">
        <v>48</v>
      </c>
    </row>
    <row r="208" spans="38:47">
      <c r="AL208" t="s">
        <v>46</v>
      </c>
      <c r="AM208" t="s">
        <v>53</v>
      </c>
      <c r="AN208">
        <v>501</v>
      </c>
      <c r="AO208">
        <v>10</v>
      </c>
      <c r="AP208" t="s">
        <v>47</v>
      </c>
      <c r="AR208">
        <v>32</v>
      </c>
      <c r="AS208">
        <v>5</v>
      </c>
      <c r="AT208">
        <v>7.71</v>
      </c>
      <c r="AU208" t="s">
        <v>48</v>
      </c>
    </row>
    <row r="209" spans="38:47">
      <c r="AL209" t="s">
        <v>46</v>
      </c>
      <c r="AM209" t="s">
        <v>53</v>
      </c>
      <c r="AN209">
        <v>501</v>
      </c>
      <c r="AO209">
        <v>10</v>
      </c>
      <c r="AP209" t="s">
        <v>47</v>
      </c>
      <c r="AR209">
        <v>33</v>
      </c>
      <c r="AS209">
        <v>5</v>
      </c>
      <c r="AT209">
        <v>8.08</v>
      </c>
      <c r="AU209" t="s">
        <v>48</v>
      </c>
    </row>
    <row r="210" spans="38:47">
      <c r="AL210" t="s">
        <v>46</v>
      </c>
      <c r="AM210" t="s">
        <v>53</v>
      </c>
      <c r="AN210">
        <v>501</v>
      </c>
      <c r="AO210">
        <v>10</v>
      </c>
      <c r="AP210" t="s">
        <v>47</v>
      </c>
      <c r="AR210">
        <v>34</v>
      </c>
      <c r="AS210">
        <v>5</v>
      </c>
      <c r="AT210">
        <v>8.48</v>
      </c>
      <c r="AU210" t="s">
        <v>48</v>
      </c>
    </row>
    <row r="211" spans="38:47">
      <c r="AL211" t="s">
        <v>46</v>
      </c>
      <c r="AM211" t="s">
        <v>53</v>
      </c>
      <c r="AN211">
        <v>501</v>
      </c>
      <c r="AO211">
        <v>10</v>
      </c>
      <c r="AP211" t="s">
        <v>47</v>
      </c>
      <c r="AR211">
        <v>35</v>
      </c>
      <c r="AS211">
        <v>5</v>
      </c>
      <c r="AT211">
        <v>8.93</v>
      </c>
      <c r="AU211" t="s">
        <v>48</v>
      </c>
    </row>
    <row r="212" spans="38:47">
      <c r="AL212" t="s">
        <v>46</v>
      </c>
      <c r="AM212" t="s">
        <v>53</v>
      </c>
      <c r="AN212">
        <v>501</v>
      </c>
      <c r="AO212">
        <v>10</v>
      </c>
      <c r="AP212" t="s">
        <v>47</v>
      </c>
      <c r="AR212">
        <v>36</v>
      </c>
      <c r="AS212">
        <v>5</v>
      </c>
      <c r="AT212">
        <v>9.4</v>
      </c>
      <c r="AU212" t="s">
        <v>48</v>
      </c>
    </row>
    <row r="213" spans="38:47">
      <c r="AL213" t="s">
        <v>46</v>
      </c>
      <c r="AM213" t="s">
        <v>53</v>
      </c>
      <c r="AN213">
        <v>501</v>
      </c>
      <c r="AO213">
        <v>10</v>
      </c>
      <c r="AP213" t="s">
        <v>47</v>
      </c>
      <c r="AR213">
        <v>37</v>
      </c>
      <c r="AS213">
        <v>5</v>
      </c>
      <c r="AT213">
        <v>9.92</v>
      </c>
      <c r="AU213" t="s">
        <v>48</v>
      </c>
    </row>
    <row r="214" spans="38:47">
      <c r="AL214" t="s">
        <v>46</v>
      </c>
      <c r="AM214" t="s">
        <v>53</v>
      </c>
      <c r="AN214">
        <v>501</v>
      </c>
      <c r="AO214">
        <v>10</v>
      </c>
      <c r="AP214" t="s">
        <v>47</v>
      </c>
      <c r="AR214">
        <v>38</v>
      </c>
      <c r="AS214">
        <v>5</v>
      </c>
      <c r="AT214">
        <v>10.48</v>
      </c>
      <c r="AU214" t="s">
        <v>48</v>
      </c>
    </row>
    <row r="215" spans="38:47">
      <c r="AL215" t="s">
        <v>46</v>
      </c>
      <c r="AM215" t="s">
        <v>53</v>
      </c>
      <c r="AN215">
        <v>501</v>
      </c>
      <c r="AO215">
        <v>10</v>
      </c>
      <c r="AP215" t="s">
        <v>47</v>
      </c>
      <c r="AR215">
        <v>39</v>
      </c>
      <c r="AS215">
        <v>5</v>
      </c>
      <c r="AT215">
        <v>11.09</v>
      </c>
      <c r="AU215" t="s">
        <v>48</v>
      </c>
    </row>
    <row r="216" spans="38:47">
      <c r="AL216" t="s">
        <v>46</v>
      </c>
      <c r="AM216" t="s">
        <v>53</v>
      </c>
      <c r="AN216">
        <v>501</v>
      </c>
      <c r="AO216">
        <v>10</v>
      </c>
      <c r="AP216" t="s">
        <v>47</v>
      </c>
      <c r="AR216">
        <v>40</v>
      </c>
      <c r="AS216">
        <v>5</v>
      </c>
      <c r="AT216">
        <v>11.75</v>
      </c>
      <c r="AU216" t="s">
        <v>48</v>
      </c>
    </row>
    <row r="217" spans="38:47">
      <c r="AL217" t="s">
        <v>46</v>
      </c>
      <c r="AM217" t="s">
        <v>53</v>
      </c>
      <c r="AN217">
        <v>501</v>
      </c>
      <c r="AO217">
        <v>10</v>
      </c>
      <c r="AP217" t="s">
        <v>47</v>
      </c>
      <c r="AR217">
        <v>41</v>
      </c>
      <c r="AS217">
        <v>5</v>
      </c>
      <c r="AT217">
        <v>12.49</v>
      </c>
      <c r="AU217" t="s">
        <v>48</v>
      </c>
    </row>
    <row r="218" spans="38:47">
      <c r="AL218" t="s">
        <v>46</v>
      </c>
      <c r="AM218" t="s">
        <v>53</v>
      </c>
      <c r="AN218">
        <v>501</v>
      </c>
      <c r="AO218">
        <v>10</v>
      </c>
      <c r="AP218" t="s">
        <v>47</v>
      </c>
      <c r="AR218">
        <v>42</v>
      </c>
      <c r="AS218">
        <v>5</v>
      </c>
      <c r="AT218">
        <v>13.3</v>
      </c>
      <c r="AU218" t="s">
        <v>48</v>
      </c>
    </row>
    <row r="219" spans="38:47">
      <c r="AL219" t="s">
        <v>46</v>
      </c>
      <c r="AM219" t="s">
        <v>53</v>
      </c>
      <c r="AN219">
        <v>501</v>
      </c>
      <c r="AO219">
        <v>10</v>
      </c>
      <c r="AP219" t="s">
        <v>47</v>
      </c>
      <c r="AR219">
        <v>43</v>
      </c>
      <c r="AS219">
        <v>5</v>
      </c>
      <c r="AT219">
        <v>14.2</v>
      </c>
      <c r="AU219" t="s">
        <v>48</v>
      </c>
    </row>
    <row r="220" spans="38:47">
      <c r="AL220" t="s">
        <v>46</v>
      </c>
      <c r="AM220" t="s">
        <v>53</v>
      </c>
      <c r="AN220">
        <v>501</v>
      </c>
      <c r="AO220">
        <v>10</v>
      </c>
      <c r="AP220" t="s">
        <v>47</v>
      </c>
      <c r="AR220">
        <v>44</v>
      </c>
      <c r="AS220">
        <v>5</v>
      </c>
      <c r="AT220">
        <v>15.19</v>
      </c>
      <c r="AU220" t="s">
        <v>48</v>
      </c>
    </row>
    <row r="221" spans="38:47">
      <c r="AL221" t="s">
        <v>46</v>
      </c>
      <c r="AM221" t="s">
        <v>53</v>
      </c>
      <c r="AN221">
        <v>501</v>
      </c>
      <c r="AO221">
        <v>10</v>
      </c>
      <c r="AP221" t="s">
        <v>47</v>
      </c>
      <c r="AR221">
        <v>45</v>
      </c>
      <c r="AS221">
        <v>5</v>
      </c>
      <c r="AT221">
        <v>16.27</v>
      </c>
      <c r="AU221" t="s">
        <v>48</v>
      </c>
    </row>
    <row r="222" spans="38:47">
      <c r="AL222" t="s">
        <v>46</v>
      </c>
      <c r="AM222" t="s">
        <v>53</v>
      </c>
      <c r="AN222">
        <v>501</v>
      </c>
      <c r="AO222">
        <v>10</v>
      </c>
      <c r="AP222" t="s">
        <v>47</v>
      </c>
      <c r="AR222">
        <v>46</v>
      </c>
      <c r="AS222">
        <v>5</v>
      </c>
      <c r="AT222">
        <v>17.46</v>
      </c>
      <c r="AU222" t="s">
        <v>48</v>
      </c>
    </row>
    <row r="223" spans="38:47">
      <c r="AL223" t="s">
        <v>46</v>
      </c>
      <c r="AM223" t="s">
        <v>53</v>
      </c>
      <c r="AN223">
        <v>501</v>
      </c>
      <c r="AO223">
        <v>10</v>
      </c>
      <c r="AP223" t="s">
        <v>47</v>
      </c>
      <c r="AR223">
        <v>47</v>
      </c>
      <c r="AS223">
        <v>5</v>
      </c>
      <c r="AT223">
        <v>18.760000000000002</v>
      </c>
      <c r="AU223" t="s">
        <v>48</v>
      </c>
    </row>
    <row r="224" spans="38:47">
      <c r="AL224" t="s">
        <v>46</v>
      </c>
      <c r="AM224" t="s">
        <v>53</v>
      </c>
      <c r="AN224">
        <v>501</v>
      </c>
      <c r="AO224">
        <v>10</v>
      </c>
      <c r="AP224" t="s">
        <v>47</v>
      </c>
      <c r="AR224">
        <v>48</v>
      </c>
      <c r="AS224">
        <v>5</v>
      </c>
      <c r="AT224">
        <v>20.16</v>
      </c>
      <c r="AU224" t="s">
        <v>48</v>
      </c>
    </row>
    <row r="225" spans="38:47">
      <c r="AL225" t="s">
        <v>46</v>
      </c>
      <c r="AM225" t="s">
        <v>53</v>
      </c>
      <c r="AN225">
        <v>501</v>
      </c>
      <c r="AO225">
        <v>10</v>
      </c>
      <c r="AP225" t="s">
        <v>47</v>
      </c>
      <c r="AR225">
        <v>49</v>
      </c>
      <c r="AS225">
        <v>5</v>
      </c>
      <c r="AT225">
        <v>21.68</v>
      </c>
      <c r="AU225" t="s">
        <v>48</v>
      </c>
    </row>
    <row r="226" spans="38:47">
      <c r="AL226" t="s">
        <v>46</v>
      </c>
      <c r="AM226" t="s">
        <v>53</v>
      </c>
      <c r="AN226">
        <v>501</v>
      </c>
      <c r="AO226">
        <v>10</v>
      </c>
      <c r="AP226" t="s">
        <v>47</v>
      </c>
      <c r="AR226">
        <v>50</v>
      </c>
      <c r="AS226">
        <v>5</v>
      </c>
      <c r="AT226">
        <v>23.31</v>
      </c>
      <c r="AU226" t="s">
        <v>48</v>
      </c>
    </row>
    <row r="227" spans="38:47">
      <c r="AL227" t="s">
        <v>46</v>
      </c>
      <c r="AM227" t="s">
        <v>53</v>
      </c>
      <c r="AN227">
        <v>501</v>
      </c>
      <c r="AO227">
        <v>10</v>
      </c>
      <c r="AP227" t="s">
        <v>47</v>
      </c>
      <c r="AR227">
        <v>51</v>
      </c>
      <c r="AS227">
        <v>5</v>
      </c>
      <c r="AT227">
        <v>25.07</v>
      </c>
      <c r="AU227" t="s">
        <v>48</v>
      </c>
    </row>
    <row r="228" spans="38:47">
      <c r="AL228" t="s">
        <v>46</v>
      </c>
      <c r="AM228" t="s">
        <v>53</v>
      </c>
      <c r="AN228">
        <v>501</v>
      </c>
      <c r="AO228">
        <v>10</v>
      </c>
      <c r="AP228" t="s">
        <v>47</v>
      </c>
      <c r="AR228">
        <v>52</v>
      </c>
      <c r="AS228">
        <v>5</v>
      </c>
      <c r="AT228">
        <v>26.99</v>
      </c>
      <c r="AU228" t="s">
        <v>48</v>
      </c>
    </row>
    <row r="229" spans="38:47">
      <c r="AL229" t="s">
        <v>46</v>
      </c>
      <c r="AM229" t="s">
        <v>53</v>
      </c>
      <c r="AN229">
        <v>501</v>
      </c>
      <c r="AO229">
        <v>10</v>
      </c>
      <c r="AP229" t="s">
        <v>47</v>
      </c>
      <c r="AR229">
        <v>53</v>
      </c>
      <c r="AS229">
        <v>5</v>
      </c>
      <c r="AT229">
        <v>29.08</v>
      </c>
      <c r="AU229" t="s">
        <v>48</v>
      </c>
    </row>
    <row r="230" spans="38:47">
      <c r="AL230" t="s">
        <v>46</v>
      </c>
      <c r="AM230" t="s">
        <v>53</v>
      </c>
      <c r="AN230">
        <v>501</v>
      </c>
      <c r="AO230">
        <v>10</v>
      </c>
      <c r="AP230" t="s">
        <v>47</v>
      </c>
      <c r="AR230">
        <v>54</v>
      </c>
      <c r="AS230">
        <v>5</v>
      </c>
      <c r="AT230">
        <v>31.39</v>
      </c>
      <c r="AU230" t="s">
        <v>48</v>
      </c>
    </row>
    <row r="231" spans="38:47">
      <c r="AL231" t="s">
        <v>46</v>
      </c>
      <c r="AM231" t="s">
        <v>53</v>
      </c>
      <c r="AN231">
        <v>501</v>
      </c>
      <c r="AO231">
        <v>10</v>
      </c>
      <c r="AP231" t="s">
        <v>47</v>
      </c>
      <c r="AR231">
        <v>55</v>
      </c>
      <c r="AS231">
        <v>5</v>
      </c>
      <c r="AT231">
        <v>33.97</v>
      </c>
      <c r="AU231" t="s">
        <v>48</v>
      </c>
    </row>
    <row r="232" spans="38:47">
      <c r="AL232" t="s">
        <v>46</v>
      </c>
      <c r="AM232" t="s">
        <v>53</v>
      </c>
      <c r="AN232">
        <v>501</v>
      </c>
      <c r="AO232">
        <v>10</v>
      </c>
      <c r="AP232" t="s">
        <v>47</v>
      </c>
      <c r="AR232">
        <v>56</v>
      </c>
      <c r="AS232">
        <v>5</v>
      </c>
      <c r="AT232">
        <v>36.86</v>
      </c>
      <c r="AU232" t="s">
        <v>48</v>
      </c>
    </row>
    <row r="233" spans="38:47">
      <c r="AL233" t="s">
        <v>46</v>
      </c>
      <c r="AM233" t="s">
        <v>53</v>
      </c>
      <c r="AN233">
        <v>501</v>
      </c>
      <c r="AO233">
        <v>10</v>
      </c>
      <c r="AP233" t="s">
        <v>47</v>
      </c>
      <c r="AR233">
        <v>57</v>
      </c>
      <c r="AS233">
        <v>5</v>
      </c>
      <c r="AT233">
        <v>40.11</v>
      </c>
      <c r="AU233" t="s">
        <v>48</v>
      </c>
    </row>
    <row r="234" spans="38:47">
      <c r="AL234" t="s">
        <v>46</v>
      </c>
      <c r="AM234" t="s">
        <v>53</v>
      </c>
      <c r="AN234">
        <v>501</v>
      </c>
      <c r="AO234">
        <v>10</v>
      </c>
      <c r="AP234" t="s">
        <v>47</v>
      </c>
      <c r="AR234">
        <v>58</v>
      </c>
      <c r="AS234">
        <v>5</v>
      </c>
      <c r="AT234">
        <v>43.8</v>
      </c>
      <c r="AU234" t="s">
        <v>48</v>
      </c>
    </row>
    <row r="235" spans="38:47">
      <c r="AL235" t="s">
        <v>46</v>
      </c>
      <c r="AM235" t="s">
        <v>53</v>
      </c>
      <c r="AN235">
        <v>501</v>
      </c>
      <c r="AO235">
        <v>10</v>
      </c>
      <c r="AP235" t="s">
        <v>47</v>
      </c>
      <c r="AR235">
        <v>59</v>
      </c>
      <c r="AS235">
        <v>5</v>
      </c>
      <c r="AT235">
        <v>47.95</v>
      </c>
      <c r="AU235" t="s">
        <v>48</v>
      </c>
    </row>
    <row r="236" spans="38:47">
      <c r="AL236" t="s">
        <v>46</v>
      </c>
      <c r="AM236" t="s">
        <v>53</v>
      </c>
      <c r="AN236">
        <v>501</v>
      </c>
      <c r="AO236">
        <v>10</v>
      </c>
      <c r="AP236" t="s">
        <v>47</v>
      </c>
      <c r="AR236">
        <v>60</v>
      </c>
      <c r="AS236">
        <v>5</v>
      </c>
      <c r="AT236">
        <v>52.65</v>
      </c>
      <c r="AU236" t="s">
        <v>48</v>
      </c>
    </row>
    <row r="237" spans="38:47">
      <c r="AL237" t="s">
        <v>46</v>
      </c>
      <c r="AM237" t="s">
        <v>53</v>
      </c>
      <c r="AN237">
        <v>501</v>
      </c>
      <c r="AO237">
        <v>10</v>
      </c>
      <c r="AP237" t="s">
        <v>47</v>
      </c>
      <c r="AR237">
        <v>61</v>
      </c>
      <c r="AS237">
        <v>5</v>
      </c>
      <c r="AT237">
        <v>57.93</v>
      </c>
      <c r="AU237" t="s">
        <v>48</v>
      </c>
    </row>
    <row r="238" spans="38:47">
      <c r="AL238" t="s">
        <v>46</v>
      </c>
      <c r="AM238" t="s">
        <v>53</v>
      </c>
      <c r="AN238">
        <v>501</v>
      </c>
      <c r="AO238">
        <v>10</v>
      </c>
      <c r="AP238" t="s">
        <v>47</v>
      </c>
      <c r="AR238">
        <v>62</v>
      </c>
      <c r="AS238">
        <v>5</v>
      </c>
      <c r="AT238">
        <v>63.86</v>
      </c>
      <c r="AU238" t="s">
        <v>48</v>
      </c>
    </row>
    <row r="239" spans="38:47">
      <c r="AL239" t="s">
        <v>46</v>
      </c>
      <c r="AM239" t="s">
        <v>53</v>
      </c>
      <c r="AN239">
        <v>501</v>
      </c>
      <c r="AO239">
        <v>10</v>
      </c>
      <c r="AP239" t="s">
        <v>47</v>
      </c>
      <c r="AR239">
        <v>63</v>
      </c>
      <c r="AS239">
        <v>5</v>
      </c>
      <c r="AT239">
        <v>70.53</v>
      </c>
      <c r="AU239" t="s">
        <v>48</v>
      </c>
    </row>
    <row r="240" spans="38:47">
      <c r="AL240" t="s">
        <v>46</v>
      </c>
      <c r="AM240" t="s">
        <v>53</v>
      </c>
      <c r="AN240">
        <v>501</v>
      </c>
      <c r="AO240">
        <v>10</v>
      </c>
      <c r="AP240" t="s">
        <v>47</v>
      </c>
      <c r="AR240">
        <v>64</v>
      </c>
      <c r="AS240">
        <v>5</v>
      </c>
      <c r="AT240">
        <v>78.010000000000005</v>
      </c>
      <c r="AU240" t="s">
        <v>48</v>
      </c>
    </row>
    <row r="241" spans="38:47">
      <c r="AL241" t="s">
        <v>46</v>
      </c>
      <c r="AM241" t="s">
        <v>53</v>
      </c>
      <c r="AN241">
        <v>501</v>
      </c>
      <c r="AO241">
        <v>10</v>
      </c>
      <c r="AP241" t="s">
        <v>47</v>
      </c>
      <c r="AR241">
        <v>65</v>
      </c>
      <c r="AS241">
        <v>5</v>
      </c>
      <c r="AT241">
        <v>86.41</v>
      </c>
      <c r="AU241" t="s">
        <v>48</v>
      </c>
    </row>
    <row r="242" spans="38:47">
      <c r="AL242" t="s">
        <v>46</v>
      </c>
      <c r="AM242" t="s">
        <v>53</v>
      </c>
      <c r="AN242">
        <v>501</v>
      </c>
      <c r="AO242">
        <v>10</v>
      </c>
      <c r="AP242" t="s">
        <v>47</v>
      </c>
      <c r="AR242">
        <v>18</v>
      </c>
      <c r="AS242">
        <v>6</v>
      </c>
      <c r="AT242">
        <v>6.53</v>
      </c>
      <c r="AU242" t="s">
        <v>48</v>
      </c>
    </row>
    <row r="243" spans="38:47">
      <c r="AL243" t="s">
        <v>46</v>
      </c>
      <c r="AM243" t="s">
        <v>53</v>
      </c>
      <c r="AN243">
        <v>501</v>
      </c>
      <c r="AO243">
        <v>10</v>
      </c>
      <c r="AP243" t="s">
        <v>47</v>
      </c>
      <c r="AR243">
        <v>19</v>
      </c>
      <c r="AS243">
        <v>6</v>
      </c>
      <c r="AT243">
        <v>6.85</v>
      </c>
      <c r="AU243" t="s">
        <v>48</v>
      </c>
    </row>
    <row r="244" spans="38:47">
      <c r="AL244" t="s">
        <v>46</v>
      </c>
      <c r="AM244" t="s">
        <v>53</v>
      </c>
      <c r="AN244">
        <v>501</v>
      </c>
      <c r="AO244">
        <v>10</v>
      </c>
      <c r="AP244" t="s">
        <v>47</v>
      </c>
      <c r="AR244">
        <v>20</v>
      </c>
      <c r="AS244">
        <v>6</v>
      </c>
      <c r="AT244">
        <v>7.09</v>
      </c>
      <c r="AU244" t="s">
        <v>48</v>
      </c>
    </row>
    <row r="245" spans="38:47">
      <c r="AL245" t="s">
        <v>46</v>
      </c>
      <c r="AM245" t="s">
        <v>53</v>
      </c>
      <c r="AN245">
        <v>501</v>
      </c>
      <c r="AO245">
        <v>10</v>
      </c>
      <c r="AP245" t="s">
        <v>47</v>
      </c>
      <c r="AR245">
        <v>21</v>
      </c>
      <c r="AS245">
        <v>6</v>
      </c>
      <c r="AT245">
        <v>7.28</v>
      </c>
      <c r="AU245" t="s">
        <v>48</v>
      </c>
    </row>
    <row r="246" spans="38:47">
      <c r="AL246" t="s">
        <v>46</v>
      </c>
      <c r="AM246" t="s">
        <v>53</v>
      </c>
      <c r="AN246">
        <v>501</v>
      </c>
      <c r="AO246">
        <v>10</v>
      </c>
      <c r="AP246" t="s">
        <v>47</v>
      </c>
      <c r="AR246">
        <v>22</v>
      </c>
      <c r="AS246">
        <v>6</v>
      </c>
      <c r="AT246">
        <v>7.42</v>
      </c>
      <c r="AU246" t="s">
        <v>48</v>
      </c>
    </row>
    <row r="247" spans="38:47">
      <c r="AL247" t="s">
        <v>46</v>
      </c>
      <c r="AM247" t="s">
        <v>53</v>
      </c>
      <c r="AN247">
        <v>501</v>
      </c>
      <c r="AO247">
        <v>10</v>
      </c>
      <c r="AP247" t="s">
        <v>47</v>
      </c>
      <c r="AR247">
        <v>23</v>
      </c>
      <c r="AS247">
        <v>6</v>
      </c>
      <c r="AT247">
        <v>7.53</v>
      </c>
      <c r="AU247" t="s">
        <v>48</v>
      </c>
    </row>
    <row r="248" spans="38:47">
      <c r="AL248" t="s">
        <v>46</v>
      </c>
      <c r="AM248" t="s">
        <v>53</v>
      </c>
      <c r="AN248">
        <v>501</v>
      </c>
      <c r="AO248">
        <v>10</v>
      </c>
      <c r="AP248" t="s">
        <v>47</v>
      </c>
      <c r="AR248">
        <v>24</v>
      </c>
      <c r="AS248">
        <v>6</v>
      </c>
      <c r="AT248">
        <v>7.62</v>
      </c>
      <c r="AU248" t="s">
        <v>48</v>
      </c>
    </row>
    <row r="249" spans="38:47">
      <c r="AL249" t="s">
        <v>46</v>
      </c>
      <c r="AM249" t="s">
        <v>53</v>
      </c>
      <c r="AN249">
        <v>501</v>
      </c>
      <c r="AO249">
        <v>10</v>
      </c>
      <c r="AP249" t="s">
        <v>47</v>
      </c>
      <c r="AR249">
        <v>25</v>
      </c>
      <c r="AS249">
        <v>6</v>
      </c>
      <c r="AT249">
        <v>7.72</v>
      </c>
      <c r="AU249" t="s">
        <v>48</v>
      </c>
    </row>
    <row r="250" spans="38:47">
      <c r="AL250" t="s">
        <v>46</v>
      </c>
      <c r="AM250" t="s">
        <v>53</v>
      </c>
      <c r="AN250">
        <v>501</v>
      </c>
      <c r="AO250">
        <v>10</v>
      </c>
      <c r="AP250" t="s">
        <v>47</v>
      </c>
      <c r="AR250">
        <v>26</v>
      </c>
      <c r="AS250">
        <v>6</v>
      </c>
      <c r="AT250">
        <v>7.83</v>
      </c>
      <c r="AU250" t="s">
        <v>48</v>
      </c>
    </row>
    <row r="251" spans="38:47">
      <c r="AL251" t="s">
        <v>46</v>
      </c>
      <c r="AM251" t="s">
        <v>53</v>
      </c>
      <c r="AN251">
        <v>501</v>
      </c>
      <c r="AO251">
        <v>10</v>
      </c>
      <c r="AP251" t="s">
        <v>47</v>
      </c>
      <c r="AR251">
        <v>27</v>
      </c>
      <c r="AS251">
        <v>6</v>
      </c>
      <c r="AT251">
        <v>7.97</v>
      </c>
      <c r="AU251" t="s">
        <v>48</v>
      </c>
    </row>
    <row r="252" spans="38:47">
      <c r="AL252" t="s">
        <v>46</v>
      </c>
      <c r="AM252" t="s">
        <v>53</v>
      </c>
      <c r="AN252">
        <v>501</v>
      </c>
      <c r="AO252">
        <v>10</v>
      </c>
      <c r="AP252" t="s">
        <v>47</v>
      </c>
      <c r="AR252">
        <v>28</v>
      </c>
      <c r="AS252">
        <v>6</v>
      </c>
      <c r="AT252">
        <v>8.16</v>
      </c>
      <c r="AU252" t="s">
        <v>48</v>
      </c>
    </row>
    <row r="253" spans="38:47">
      <c r="AL253" t="s">
        <v>46</v>
      </c>
      <c r="AM253" t="s">
        <v>53</v>
      </c>
      <c r="AN253">
        <v>501</v>
      </c>
      <c r="AO253">
        <v>10</v>
      </c>
      <c r="AP253" t="s">
        <v>47</v>
      </c>
      <c r="AR253">
        <v>29</v>
      </c>
      <c r="AS253">
        <v>6</v>
      </c>
      <c r="AT253">
        <v>8.4</v>
      </c>
      <c r="AU253" t="s">
        <v>48</v>
      </c>
    </row>
    <row r="254" spans="38:47">
      <c r="AL254" t="s">
        <v>46</v>
      </c>
      <c r="AM254" t="s">
        <v>53</v>
      </c>
      <c r="AN254">
        <v>501</v>
      </c>
      <c r="AO254">
        <v>10</v>
      </c>
      <c r="AP254" t="s">
        <v>47</v>
      </c>
      <c r="AR254">
        <v>30</v>
      </c>
      <c r="AS254">
        <v>6</v>
      </c>
      <c r="AT254">
        <v>8.6999999999999993</v>
      </c>
      <c r="AU254" t="s">
        <v>48</v>
      </c>
    </row>
    <row r="255" spans="38:47">
      <c r="AL255" t="s">
        <v>46</v>
      </c>
      <c r="AM255" t="s">
        <v>53</v>
      </c>
      <c r="AN255">
        <v>501</v>
      </c>
      <c r="AO255">
        <v>10</v>
      </c>
      <c r="AP255" t="s">
        <v>47</v>
      </c>
      <c r="AR255">
        <v>31</v>
      </c>
      <c r="AS255">
        <v>6</v>
      </c>
      <c r="AT255">
        <v>9.0500000000000007</v>
      </c>
      <c r="AU255" t="s">
        <v>48</v>
      </c>
    </row>
    <row r="256" spans="38:47">
      <c r="AL256" t="s">
        <v>46</v>
      </c>
      <c r="AM256" t="s">
        <v>53</v>
      </c>
      <c r="AN256">
        <v>501</v>
      </c>
      <c r="AO256">
        <v>10</v>
      </c>
      <c r="AP256" t="s">
        <v>47</v>
      </c>
      <c r="AR256">
        <v>32</v>
      </c>
      <c r="AS256">
        <v>6</v>
      </c>
      <c r="AT256">
        <v>9.4600000000000009</v>
      </c>
      <c r="AU256" t="s">
        <v>48</v>
      </c>
    </row>
    <row r="257" spans="38:47">
      <c r="AL257" t="s">
        <v>46</v>
      </c>
      <c r="AM257" t="s">
        <v>53</v>
      </c>
      <c r="AN257">
        <v>501</v>
      </c>
      <c r="AO257">
        <v>10</v>
      </c>
      <c r="AP257" t="s">
        <v>47</v>
      </c>
      <c r="AR257">
        <v>33</v>
      </c>
      <c r="AS257">
        <v>6</v>
      </c>
      <c r="AT257">
        <v>9.91</v>
      </c>
      <c r="AU257" t="s">
        <v>48</v>
      </c>
    </row>
    <row r="258" spans="38:47">
      <c r="AL258" t="s">
        <v>46</v>
      </c>
      <c r="AM258" t="s">
        <v>53</v>
      </c>
      <c r="AN258">
        <v>501</v>
      </c>
      <c r="AO258">
        <v>10</v>
      </c>
      <c r="AP258" t="s">
        <v>47</v>
      </c>
      <c r="AR258">
        <v>34</v>
      </c>
      <c r="AS258">
        <v>6</v>
      </c>
      <c r="AT258">
        <v>10.42</v>
      </c>
      <c r="AU258" t="s">
        <v>48</v>
      </c>
    </row>
    <row r="259" spans="38:47">
      <c r="AL259" t="s">
        <v>46</v>
      </c>
      <c r="AM259" t="s">
        <v>53</v>
      </c>
      <c r="AN259">
        <v>501</v>
      </c>
      <c r="AO259">
        <v>10</v>
      </c>
      <c r="AP259" t="s">
        <v>47</v>
      </c>
      <c r="AR259">
        <v>35</v>
      </c>
      <c r="AS259">
        <v>6</v>
      </c>
      <c r="AT259">
        <v>10.96</v>
      </c>
      <c r="AU259" t="s">
        <v>48</v>
      </c>
    </row>
    <row r="260" spans="38:47">
      <c r="AL260" t="s">
        <v>46</v>
      </c>
      <c r="AM260" t="s">
        <v>53</v>
      </c>
      <c r="AN260">
        <v>501</v>
      </c>
      <c r="AO260">
        <v>10</v>
      </c>
      <c r="AP260" t="s">
        <v>47</v>
      </c>
      <c r="AR260">
        <v>36</v>
      </c>
      <c r="AS260">
        <v>6</v>
      </c>
      <c r="AT260">
        <v>11.56</v>
      </c>
      <c r="AU260" t="s">
        <v>48</v>
      </c>
    </row>
    <row r="261" spans="38:47">
      <c r="AL261" t="s">
        <v>46</v>
      </c>
      <c r="AM261" t="s">
        <v>53</v>
      </c>
      <c r="AN261">
        <v>501</v>
      </c>
      <c r="AO261">
        <v>10</v>
      </c>
      <c r="AP261" t="s">
        <v>47</v>
      </c>
      <c r="AR261">
        <v>37</v>
      </c>
      <c r="AS261">
        <v>6</v>
      </c>
      <c r="AT261">
        <v>12.2</v>
      </c>
      <c r="AU261" t="s">
        <v>48</v>
      </c>
    </row>
    <row r="262" spans="38:47">
      <c r="AL262" t="s">
        <v>46</v>
      </c>
      <c r="AM262" t="s">
        <v>53</v>
      </c>
      <c r="AN262">
        <v>501</v>
      </c>
      <c r="AO262">
        <v>10</v>
      </c>
      <c r="AP262" t="s">
        <v>47</v>
      </c>
      <c r="AR262">
        <v>38</v>
      </c>
      <c r="AS262">
        <v>6</v>
      </c>
      <c r="AT262">
        <v>12.89</v>
      </c>
      <c r="AU262" t="s">
        <v>48</v>
      </c>
    </row>
    <row r="263" spans="38:47">
      <c r="AL263" t="s">
        <v>46</v>
      </c>
      <c r="AM263" t="s">
        <v>53</v>
      </c>
      <c r="AN263">
        <v>501</v>
      </c>
      <c r="AO263">
        <v>10</v>
      </c>
      <c r="AP263" t="s">
        <v>47</v>
      </c>
      <c r="AR263">
        <v>39</v>
      </c>
      <c r="AS263">
        <v>6</v>
      </c>
      <c r="AT263">
        <v>13.65</v>
      </c>
      <c r="AU263" t="s">
        <v>48</v>
      </c>
    </row>
    <row r="264" spans="38:47">
      <c r="AL264" t="s">
        <v>46</v>
      </c>
      <c r="AM264" t="s">
        <v>53</v>
      </c>
      <c r="AN264">
        <v>501</v>
      </c>
      <c r="AO264">
        <v>10</v>
      </c>
      <c r="AP264" t="s">
        <v>47</v>
      </c>
      <c r="AR264">
        <v>40</v>
      </c>
      <c r="AS264">
        <v>6</v>
      </c>
      <c r="AT264">
        <v>14.48</v>
      </c>
      <c r="AU264" t="s">
        <v>48</v>
      </c>
    </row>
    <row r="265" spans="38:47">
      <c r="AL265" t="s">
        <v>46</v>
      </c>
      <c r="AM265" t="s">
        <v>53</v>
      </c>
      <c r="AN265">
        <v>501</v>
      </c>
      <c r="AO265">
        <v>10</v>
      </c>
      <c r="AP265" t="s">
        <v>47</v>
      </c>
      <c r="AR265">
        <v>41</v>
      </c>
      <c r="AS265">
        <v>6</v>
      </c>
      <c r="AT265">
        <v>15.4</v>
      </c>
      <c r="AU265" t="s">
        <v>48</v>
      </c>
    </row>
    <row r="266" spans="38:47">
      <c r="AL266" t="s">
        <v>46</v>
      </c>
      <c r="AM266" t="s">
        <v>53</v>
      </c>
      <c r="AN266">
        <v>501</v>
      </c>
      <c r="AO266">
        <v>10</v>
      </c>
      <c r="AP266" t="s">
        <v>47</v>
      </c>
      <c r="AR266">
        <v>42</v>
      </c>
      <c r="AS266">
        <v>6</v>
      </c>
      <c r="AT266">
        <v>16.420000000000002</v>
      </c>
      <c r="AU266" t="s">
        <v>48</v>
      </c>
    </row>
    <row r="267" spans="38:47">
      <c r="AL267" t="s">
        <v>46</v>
      </c>
      <c r="AM267" t="s">
        <v>53</v>
      </c>
      <c r="AN267">
        <v>501</v>
      </c>
      <c r="AO267">
        <v>10</v>
      </c>
      <c r="AP267" t="s">
        <v>47</v>
      </c>
      <c r="AR267">
        <v>43</v>
      </c>
      <c r="AS267">
        <v>6</v>
      </c>
      <c r="AT267">
        <v>17.54</v>
      </c>
      <c r="AU267" t="s">
        <v>48</v>
      </c>
    </row>
    <row r="268" spans="38:47">
      <c r="AL268" t="s">
        <v>46</v>
      </c>
      <c r="AM268" t="s">
        <v>53</v>
      </c>
      <c r="AN268">
        <v>501</v>
      </c>
      <c r="AO268">
        <v>10</v>
      </c>
      <c r="AP268" t="s">
        <v>47</v>
      </c>
      <c r="AR268">
        <v>44</v>
      </c>
      <c r="AS268">
        <v>6</v>
      </c>
      <c r="AT268">
        <v>18.77</v>
      </c>
      <c r="AU268" t="s">
        <v>48</v>
      </c>
    </row>
    <row r="269" spans="38:47">
      <c r="AL269" t="s">
        <v>46</v>
      </c>
      <c r="AM269" t="s">
        <v>53</v>
      </c>
      <c r="AN269">
        <v>501</v>
      </c>
      <c r="AO269">
        <v>10</v>
      </c>
      <c r="AP269" t="s">
        <v>47</v>
      </c>
      <c r="AR269">
        <v>45</v>
      </c>
      <c r="AS269">
        <v>6</v>
      </c>
      <c r="AT269">
        <v>20.12</v>
      </c>
      <c r="AU269" t="s">
        <v>48</v>
      </c>
    </row>
    <row r="270" spans="38:47">
      <c r="AL270" t="s">
        <v>46</v>
      </c>
      <c r="AM270" t="s">
        <v>53</v>
      </c>
      <c r="AN270">
        <v>501</v>
      </c>
      <c r="AO270">
        <v>10</v>
      </c>
      <c r="AP270" t="s">
        <v>47</v>
      </c>
      <c r="AR270">
        <v>46</v>
      </c>
      <c r="AS270">
        <v>6</v>
      </c>
      <c r="AT270">
        <v>21.6</v>
      </c>
      <c r="AU270" t="s">
        <v>48</v>
      </c>
    </row>
    <row r="271" spans="38:47">
      <c r="AL271" t="s">
        <v>46</v>
      </c>
      <c r="AM271" t="s">
        <v>53</v>
      </c>
      <c r="AN271">
        <v>501</v>
      </c>
      <c r="AO271">
        <v>10</v>
      </c>
      <c r="AP271" t="s">
        <v>47</v>
      </c>
      <c r="AR271">
        <v>47</v>
      </c>
      <c r="AS271">
        <v>6</v>
      </c>
      <c r="AT271">
        <v>23.2</v>
      </c>
      <c r="AU271" t="s">
        <v>48</v>
      </c>
    </row>
    <row r="272" spans="38:47">
      <c r="AL272" t="s">
        <v>46</v>
      </c>
      <c r="AM272" t="s">
        <v>53</v>
      </c>
      <c r="AN272">
        <v>501</v>
      </c>
      <c r="AO272">
        <v>10</v>
      </c>
      <c r="AP272" t="s">
        <v>47</v>
      </c>
      <c r="AR272">
        <v>48</v>
      </c>
      <c r="AS272">
        <v>6</v>
      </c>
      <c r="AT272">
        <v>24.93</v>
      </c>
      <c r="AU272" t="s">
        <v>48</v>
      </c>
    </row>
    <row r="273" spans="38:47">
      <c r="AL273" t="s">
        <v>46</v>
      </c>
      <c r="AM273" t="s">
        <v>53</v>
      </c>
      <c r="AN273">
        <v>501</v>
      </c>
      <c r="AO273">
        <v>10</v>
      </c>
      <c r="AP273" t="s">
        <v>47</v>
      </c>
      <c r="AR273">
        <v>49</v>
      </c>
      <c r="AS273">
        <v>6</v>
      </c>
      <c r="AT273">
        <v>26.8</v>
      </c>
      <c r="AU273" t="s">
        <v>48</v>
      </c>
    </row>
    <row r="274" spans="38:47">
      <c r="AL274" t="s">
        <v>46</v>
      </c>
      <c r="AM274" t="s">
        <v>53</v>
      </c>
      <c r="AN274">
        <v>501</v>
      </c>
      <c r="AO274">
        <v>10</v>
      </c>
      <c r="AP274" t="s">
        <v>47</v>
      </c>
      <c r="AR274">
        <v>50</v>
      </c>
      <c r="AS274">
        <v>6</v>
      </c>
      <c r="AT274">
        <v>28.82</v>
      </c>
      <c r="AU274" t="s">
        <v>48</v>
      </c>
    </row>
    <row r="275" spans="38:47">
      <c r="AL275" t="s">
        <v>46</v>
      </c>
      <c r="AM275" t="s">
        <v>53</v>
      </c>
      <c r="AN275">
        <v>501</v>
      </c>
      <c r="AO275">
        <v>10</v>
      </c>
      <c r="AP275" t="s">
        <v>47</v>
      </c>
      <c r="AR275">
        <v>51</v>
      </c>
      <c r="AS275">
        <v>6</v>
      </c>
      <c r="AT275">
        <v>31.01</v>
      </c>
      <c r="AU275" t="s">
        <v>48</v>
      </c>
    </row>
    <row r="276" spans="38:47">
      <c r="AL276" t="s">
        <v>46</v>
      </c>
      <c r="AM276" t="s">
        <v>53</v>
      </c>
      <c r="AN276">
        <v>501</v>
      </c>
      <c r="AO276">
        <v>10</v>
      </c>
      <c r="AP276" t="s">
        <v>47</v>
      </c>
      <c r="AR276">
        <v>52</v>
      </c>
      <c r="AS276">
        <v>6</v>
      </c>
      <c r="AT276">
        <v>33.39</v>
      </c>
      <c r="AU276" t="s">
        <v>48</v>
      </c>
    </row>
    <row r="277" spans="38:47">
      <c r="AL277" t="s">
        <v>46</v>
      </c>
      <c r="AM277" t="s">
        <v>53</v>
      </c>
      <c r="AN277">
        <v>501</v>
      </c>
      <c r="AO277">
        <v>10</v>
      </c>
      <c r="AP277" t="s">
        <v>47</v>
      </c>
      <c r="AR277">
        <v>53</v>
      </c>
      <c r="AS277">
        <v>6</v>
      </c>
      <c r="AT277">
        <v>36</v>
      </c>
      <c r="AU277" t="s">
        <v>48</v>
      </c>
    </row>
    <row r="278" spans="38:47">
      <c r="AL278" t="s">
        <v>46</v>
      </c>
      <c r="AM278" t="s">
        <v>53</v>
      </c>
      <c r="AN278">
        <v>501</v>
      </c>
      <c r="AO278">
        <v>10</v>
      </c>
      <c r="AP278" t="s">
        <v>47</v>
      </c>
      <c r="AR278">
        <v>54</v>
      </c>
      <c r="AS278">
        <v>6</v>
      </c>
      <c r="AT278">
        <v>38.9</v>
      </c>
      <c r="AU278" t="s">
        <v>48</v>
      </c>
    </row>
    <row r="279" spans="38:47">
      <c r="AL279" t="s">
        <v>46</v>
      </c>
      <c r="AM279" t="s">
        <v>53</v>
      </c>
      <c r="AN279">
        <v>501</v>
      </c>
      <c r="AO279">
        <v>10</v>
      </c>
      <c r="AP279" t="s">
        <v>47</v>
      </c>
      <c r="AR279">
        <v>55</v>
      </c>
      <c r="AS279">
        <v>6</v>
      </c>
      <c r="AT279">
        <v>42.13</v>
      </c>
      <c r="AU279" t="s">
        <v>48</v>
      </c>
    </row>
    <row r="280" spans="38:47">
      <c r="AL280" t="s">
        <v>46</v>
      </c>
      <c r="AM280" t="s">
        <v>53</v>
      </c>
      <c r="AN280">
        <v>501</v>
      </c>
      <c r="AO280">
        <v>10</v>
      </c>
      <c r="AP280" t="s">
        <v>47</v>
      </c>
      <c r="AR280">
        <v>56</v>
      </c>
      <c r="AS280">
        <v>6</v>
      </c>
      <c r="AT280">
        <v>45.75</v>
      </c>
      <c r="AU280" t="s">
        <v>48</v>
      </c>
    </row>
    <row r="281" spans="38:47">
      <c r="AL281" t="s">
        <v>46</v>
      </c>
      <c r="AM281" t="s">
        <v>53</v>
      </c>
      <c r="AN281">
        <v>501</v>
      </c>
      <c r="AO281">
        <v>10</v>
      </c>
      <c r="AP281" t="s">
        <v>47</v>
      </c>
      <c r="AR281">
        <v>57</v>
      </c>
      <c r="AS281">
        <v>6</v>
      </c>
      <c r="AT281">
        <v>49.84</v>
      </c>
      <c r="AU281" t="s">
        <v>48</v>
      </c>
    </row>
    <row r="282" spans="38:47">
      <c r="AL282" t="s">
        <v>46</v>
      </c>
      <c r="AM282" t="s">
        <v>53</v>
      </c>
      <c r="AN282">
        <v>501</v>
      </c>
      <c r="AO282">
        <v>10</v>
      </c>
      <c r="AP282" t="s">
        <v>47</v>
      </c>
      <c r="AR282">
        <v>58</v>
      </c>
      <c r="AS282">
        <v>6</v>
      </c>
      <c r="AT282">
        <v>54.46</v>
      </c>
      <c r="AU282" t="s">
        <v>48</v>
      </c>
    </row>
    <row r="283" spans="38:47">
      <c r="AL283" t="s">
        <v>46</v>
      </c>
      <c r="AM283" t="s">
        <v>53</v>
      </c>
      <c r="AN283">
        <v>501</v>
      </c>
      <c r="AO283">
        <v>10</v>
      </c>
      <c r="AP283" t="s">
        <v>47</v>
      </c>
      <c r="AR283">
        <v>59</v>
      </c>
      <c r="AS283">
        <v>6</v>
      </c>
      <c r="AT283">
        <v>59.66</v>
      </c>
      <c r="AU283" t="s">
        <v>48</v>
      </c>
    </row>
    <row r="284" spans="38:47">
      <c r="AL284" t="s">
        <v>46</v>
      </c>
      <c r="AM284" t="s">
        <v>53</v>
      </c>
      <c r="AN284">
        <v>501</v>
      </c>
      <c r="AO284">
        <v>10</v>
      </c>
      <c r="AP284" t="s">
        <v>47</v>
      </c>
      <c r="AR284">
        <v>60</v>
      </c>
      <c r="AS284">
        <v>6</v>
      </c>
      <c r="AT284">
        <v>65.52</v>
      </c>
      <c r="AU284" t="s">
        <v>48</v>
      </c>
    </row>
    <row r="285" spans="38:47">
      <c r="AL285" t="s">
        <v>46</v>
      </c>
      <c r="AM285" t="s">
        <v>53</v>
      </c>
      <c r="AN285">
        <v>501</v>
      </c>
      <c r="AO285">
        <v>10</v>
      </c>
      <c r="AP285" t="s">
        <v>47</v>
      </c>
      <c r="AR285">
        <v>61</v>
      </c>
      <c r="AS285">
        <v>6</v>
      </c>
      <c r="AT285">
        <v>72.11</v>
      </c>
      <c r="AU285" t="s">
        <v>48</v>
      </c>
    </row>
    <row r="286" spans="38:47">
      <c r="AL286" t="s">
        <v>46</v>
      </c>
      <c r="AM286" t="s">
        <v>53</v>
      </c>
      <c r="AN286">
        <v>501</v>
      </c>
      <c r="AO286">
        <v>10</v>
      </c>
      <c r="AP286" t="s">
        <v>47</v>
      </c>
      <c r="AR286">
        <v>62</v>
      </c>
      <c r="AS286">
        <v>6</v>
      </c>
      <c r="AT286">
        <v>79.510000000000005</v>
      </c>
      <c r="AU286" t="s">
        <v>48</v>
      </c>
    </row>
    <row r="287" spans="38:47">
      <c r="AL287" t="s">
        <v>46</v>
      </c>
      <c r="AM287" t="s">
        <v>53</v>
      </c>
      <c r="AN287">
        <v>501</v>
      </c>
      <c r="AO287">
        <v>10</v>
      </c>
      <c r="AP287" t="s">
        <v>47</v>
      </c>
      <c r="AR287">
        <v>63</v>
      </c>
      <c r="AS287">
        <v>6</v>
      </c>
      <c r="AT287">
        <v>87.8</v>
      </c>
      <c r="AU287" t="s">
        <v>48</v>
      </c>
    </row>
    <row r="288" spans="38:47">
      <c r="AL288" t="s">
        <v>46</v>
      </c>
      <c r="AM288" t="s">
        <v>53</v>
      </c>
      <c r="AN288">
        <v>501</v>
      </c>
      <c r="AO288">
        <v>10</v>
      </c>
      <c r="AP288" t="s">
        <v>47</v>
      </c>
      <c r="AR288">
        <v>64</v>
      </c>
      <c r="AS288">
        <v>6</v>
      </c>
      <c r="AT288">
        <v>97.1</v>
      </c>
      <c r="AU288" t="s">
        <v>48</v>
      </c>
    </row>
    <row r="289" spans="38:47">
      <c r="AL289" t="s">
        <v>46</v>
      </c>
      <c r="AM289" t="s">
        <v>53</v>
      </c>
      <c r="AN289">
        <v>501</v>
      </c>
      <c r="AO289">
        <v>10</v>
      </c>
      <c r="AP289" t="s">
        <v>47</v>
      </c>
      <c r="AR289">
        <v>18</v>
      </c>
      <c r="AS289">
        <v>7</v>
      </c>
      <c r="AT289">
        <v>7.21</v>
      </c>
      <c r="AU289" t="s">
        <v>48</v>
      </c>
    </row>
    <row r="290" spans="38:47">
      <c r="AL290" t="s">
        <v>46</v>
      </c>
      <c r="AM290" t="s">
        <v>53</v>
      </c>
      <c r="AN290">
        <v>501</v>
      </c>
      <c r="AO290">
        <v>10</v>
      </c>
      <c r="AP290" t="s">
        <v>47</v>
      </c>
      <c r="AR290">
        <v>19</v>
      </c>
      <c r="AS290">
        <v>7</v>
      </c>
      <c r="AT290">
        <v>7.53</v>
      </c>
      <c r="AU290" t="s">
        <v>48</v>
      </c>
    </row>
    <row r="291" spans="38:47">
      <c r="AL291" t="s">
        <v>46</v>
      </c>
      <c r="AM291" t="s">
        <v>53</v>
      </c>
      <c r="AN291">
        <v>501</v>
      </c>
      <c r="AO291">
        <v>10</v>
      </c>
      <c r="AP291" t="s">
        <v>47</v>
      </c>
      <c r="AR291">
        <v>20</v>
      </c>
      <c r="AS291">
        <v>7</v>
      </c>
      <c r="AT291">
        <v>7.78</v>
      </c>
      <c r="AU291" t="s">
        <v>48</v>
      </c>
    </row>
    <row r="292" spans="38:47">
      <c r="AL292" t="s">
        <v>46</v>
      </c>
      <c r="AM292" t="s">
        <v>53</v>
      </c>
      <c r="AN292">
        <v>501</v>
      </c>
      <c r="AO292">
        <v>10</v>
      </c>
      <c r="AP292" t="s">
        <v>47</v>
      </c>
      <c r="AR292">
        <v>21</v>
      </c>
      <c r="AS292">
        <v>7</v>
      </c>
      <c r="AT292">
        <v>7.97</v>
      </c>
      <c r="AU292" t="s">
        <v>48</v>
      </c>
    </row>
    <row r="293" spans="38:47">
      <c r="AL293" t="s">
        <v>46</v>
      </c>
      <c r="AM293" t="s">
        <v>53</v>
      </c>
      <c r="AN293">
        <v>501</v>
      </c>
      <c r="AO293">
        <v>10</v>
      </c>
      <c r="AP293" t="s">
        <v>47</v>
      </c>
      <c r="AR293">
        <v>22</v>
      </c>
      <c r="AS293">
        <v>7</v>
      </c>
      <c r="AT293">
        <v>8.11</v>
      </c>
      <c r="AU293" t="s">
        <v>48</v>
      </c>
    </row>
    <row r="294" spans="38:47">
      <c r="AL294" t="s">
        <v>46</v>
      </c>
      <c r="AM294" t="s">
        <v>53</v>
      </c>
      <c r="AN294">
        <v>501</v>
      </c>
      <c r="AO294">
        <v>10</v>
      </c>
      <c r="AP294" t="s">
        <v>47</v>
      </c>
      <c r="AR294">
        <v>23</v>
      </c>
      <c r="AS294">
        <v>7</v>
      </c>
      <c r="AT294">
        <v>8.23</v>
      </c>
      <c r="AU294" t="s">
        <v>48</v>
      </c>
    </row>
    <row r="295" spans="38:47">
      <c r="AL295" t="s">
        <v>46</v>
      </c>
      <c r="AM295" t="s">
        <v>53</v>
      </c>
      <c r="AN295">
        <v>501</v>
      </c>
      <c r="AO295">
        <v>10</v>
      </c>
      <c r="AP295" t="s">
        <v>47</v>
      </c>
      <c r="AR295">
        <v>24</v>
      </c>
      <c r="AS295">
        <v>7</v>
      </c>
      <c r="AT295">
        <v>8.34</v>
      </c>
      <c r="AU295" t="s">
        <v>48</v>
      </c>
    </row>
    <row r="296" spans="38:47">
      <c r="AL296" t="s">
        <v>46</v>
      </c>
      <c r="AM296" t="s">
        <v>53</v>
      </c>
      <c r="AN296">
        <v>501</v>
      </c>
      <c r="AO296">
        <v>10</v>
      </c>
      <c r="AP296" t="s">
        <v>47</v>
      </c>
      <c r="AR296">
        <v>25</v>
      </c>
      <c r="AS296">
        <v>7</v>
      </c>
      <c r="AT296">
        <v>8.4499999999999993</v>
      </c>
      <c r="AU296" t="s">
        <v>48</v>
      </c>
    </row>
    <row r="297" spans="38:47">
      <c r="AL297" t="s">
        <v>46</v>
      </c>
      <c r="AM297" t="s">
        <v>53</v>
      </c>
      <c r="AN297">
        <v>501</v>
      </c>
      <c r="AO297">
        <v>10</v>
      </c>
      <c r="AP297" t="s">
        <v>47</v>
      </c>
      <c r="AR297">
        <v>26</v>
      </c>
      <c r="AS297">
        <v>7</v>
      </c>
      <c r="AT297">
        <v>8.59</v>
      </c>
      <c r="AU297" t="s">
        <v>48</v>
      </c>
    </row>
    <row r="298" spans="38:47">
      <c r="AL298" t="s">
        <v>46</v>
      </c>
      <c r="AM298" t="s">
        <v>53</v>
      </c>
      <c r="AN298">
        <v>501</v>
      </c>
      <c r="AO298">
        <v>10</v>
      </c>
      <c r="AP298" t="s">
        <v>47</v>
      </c>
      <c r="AR298">
        <v>27</v>
      </c>
      <c r="AS298">
        <v>7</v>
      </c>
      <c r="AT298">
        <v>8.77</v>
      </c>
      <c r="AU298" t="s">
        <v>48</v>
      </c>
    </row>
    <row r="299" spans="38:47">
      <c r="AL299" t="s">
        <v>46</v>
      </c>
      <c r="AM299" t="s">
        <v>53</v>
      </c>
      <c r="AN299">
        <v>501</v>
      </c>
      <c r="AO299">
        <v>10</v>
      </c>
      <c r="AP299" t="s">
        <v>47</v>
      </c>
      <c r="AR299">
        <v>28</v>
      </c>
      <c r="AS299">
        <v>7</v>
      </c>
      <c r="AT299">
        <v>8.99</v>
      </c>
      <c r="AU299" t="s">
        <v>48</v>
      </c>
    </row>
    <row r="300" spans="38:47">
      <c r="AL300" t="s">
        <v>46</v>
      </c>
      <c r="AM300" t="s">
        <v>53</v>
      </c>
      <c r="AN300">
        <v>501</v>
      </c>
      <c r="AO300">
        <v>10</v>
      </c>
      <c r="AP300" t="s">
        <v>47</v>
      </c>
      <c r="AR300">
        <v>29</v>
      </c>
      <c r="AS300">
        <v>7</v>
      </c>
      <c r="AT300">
        <v>9.27</v>
      </c>
      <c r="AU300" t="s">
        <v>48</v>
      </c>
    </row>
    <row r="301" spans="38:47">
      <c r="AL301" t="s">
        <v>46</v>
      </c>
      <c r="AM301" t="s">
        <v>53</v>
      </c>
      <c r="AN301">
        <v>501</v>
      </c>
      <c r="AO301">
        <v>10</v>
      </c>
      <c r="AP301" t="s">
        <v>47</v>
      </c>
      <c r="AR301">
        <v>30</v>
      </c>
      <c r="AS301">
        <v>7</v>
      </c>
      <c r="AT301">
        <v>9.6199999999999992</v>
      </c>
      <c r="AU301" t="s">
        <v>48</v>
      </c>
    </row>
    <row r="302" spans="38:47">
      <c r="AL302" t="s">
        <v>46</v>
      </c>
      <c r="AM302" t="s">
        <v>53</v>
      </c>
      <c r="AN302">
        <v>501</v>
      </c>
      <c r="AO302">
        <v>10</v>
      </c>
      <c r="AP302" t="s">
        <v>47</v>
      </c>
      <c r="AR302">
        <v>31</v>
      </c>
      <c r="AS302">
        <v>7</v>
      </c>
      <c r="AT302">
        <v>10.02</v>
      </c>
      <c r="AU302" t="s">
        <v>48</v>
      </c>
    </row>
    <row r="303" spans="38:47">
      <c r="AL303" t="s">
        <v>46</v>
      </c>
      <c r="AM303" t="s">
        <v>53</v>
      </c>
      <c r="AN303">
        <v>501</v>
      </c>
      <c r="AO303">
        <v>10</v>
      </c>
      <c r="AP303" t="s">
        <v>47</v>
      </c>
      <c r="AR303">
        <v>32</v>
      </c>
      <c r="AS303">
        <v>7</v>
      </c>
      <c r="AT303">
        <v>10.48</v>
      </c>
      <c r="AU303" t="s">
        <v>48</v>
      </c>
    </row>
    <row r="304" spans="38:47">
      <c r="AL304" t="s">
        <v>46</v>
      </c>
      <c r="AM304" t="s">
        <v>53</v>
      </c>
      <c r="AN304">
        <v>501</v>
      </c>
      <c r="AO304">
        <v>10</v>
      </c>
      <c r="AP304" t="s">
        <v>47</v>
      </c>
      <c r="AR304">
        <v>33</v>
      </c>
      <c r="AS304">
        <v>7</v>
      </c>
      <c r="AT304">
        <v>10.99</v>
      </c>
      <c r="AU304" t="s">
        <v>48</v>
      </c>
    </row>
    <row r="305" spans="38:47">
      <c r="AL305" t="s">
        <v>46</v>
      </c>
      <c r="AM305" t="s">
        <v>53</v>
      </c>
      <c r="AN305">
        <v>501</v>
      </c>
      <c r="AO305">
        <v>10</v>
      </c>
      <c r="AP305" t="s">
        <v>47</v>
      </c>
      <c r="AR305">
        <v>34</v>
      </c>
      <c r="AS305">
        <v>7</v>
      </c>
      <c r="AT305">
        <v>11.56</v>
      </c>
      <c r="AU305" t="s">
        <v>48</v>
      </c>
    </row>
    <row r="306" spans="38:47">
      <c r="AL306" t="s">
        <v>46</v>
      </c>
      <c r="AM306" t="s">
        <v>53</v>
      </c>
      <c r="AN306">
        <v>501</v>
      </c>
      <c r="AO306">
        <v>10</v>
      </c>
      <c r="AP306" t="s">
        <v>47</v>
      </c>
      <c r="AR306">
        <v>35</v>
      </c>
      <c r="AS306">
        <v>7</v>
      </c>
      <c r="AT306">
        <v>12.17</v>
      </c>
      <c r="AU306" t="s">
        <v>48</v>
      </c>
    </row>
    <row r="307" spans="38:47">
      <c r="AL307" t="s">
        <v>46</v>
      </c>
      <c r="AM307" t="s">
        <v>53</v>
      </c>
      <c r="AN307">
        <v>501</v>
      </c>
      <c r="AO307">
        <v>10</v>
      </c>
      <c r="AP307" t="s">
        <v>47</v>
      </c>
      <c r="AR307">
        <v>36</v>
      </c>
      <c r="AS307">
        <v>7</v>
      </c>
      <c r="AT307">
        <v>12.83</v>
      </c>
      <c r="AU307" t="s">
        <v>48</v>
      </c>
    </row>
    <row r="308" spans="38:47">
      <c r="AL308" t="s">
        <v>46</v>
      </c>
      <c r="AM308" t="s">
        <v>53</v>
      </c>
      <c r="AN308">
        <v>501</v>
      </c>
      <c r="AO308">
        <v>10</v>
      </c>
      <c r="AP308" t="s">
        <v>47</v>
      </c>
      <c r="AR308">
        <v>37</v>
      </c>
      <c r="AS308">
        <v>7</v>
      </c>
      <c r="AT308">
        <v>13.55</v>
      </c>
      <c r="AU308" t="s">
        <v>48</v>
      </c>
    </row>
    <row r="309" spans="38:47">
      <c r="AL309" t="s">
        <v>46</v>
      </c>
      <c r="AM309" t="s">
        <v>53</v>
      </c>
      <c r="AN309">
        <v>501</v>
      </c>
      <c r="AO309">
        <v>10</v>
      </c>
      <c r="AP309" t="s">
        <v>47</v>
      </c>
      <c r="AR309">
        <v>38</v>
      </c>
      <c r="AS309">
        <v>7</v>
      </c>
      <c r="AT309">
        <v>14.34</v>
      </c>
      <c r="AU309" t="s">
        <v>48</v>
      </c>
    </row>
    <row r="310" spans="38:47">
      <c r="AL310" t="s">
        <v>46</v>
      </c>
      <c r="AM310" t="s">
        <v>53</v>
      </c>
      <c r="AN310">
        <v>501</v>
      </c>
      <c r="AO310">
        <v>10</v>
      </c>
      <c r="AP310" t="s">
        <v>47</v>
      </c>
      <c r="AR310">
        <v>39</v>
      </c>
      <c r="AS310">
        <v>7</v>
      </c>
      <c r="AT310">
        <v>15.19</v>
      </c>
      <c r="AU310" t="s">
        <v>48</v>
      </c>
    </row>
    <row r="311" spans="38:47">
      <c r="AL311" t="s">
        <v>46</v>
      </c>
      <c r="AM311" t="s">
        <v>53</v>
      </c>
      <c r="AN311">
        <v>501</v>
      </c>
      <c r="AO311">
        <v>10</v>
      </c>
      <c r="AP311" t="s">
        <v>47</v>
      </c>
      <c r="AR311">
        <v>40</v>
      </c>
      <c r="AS311">
        <v>7</v>
      </c>
      <c r="AT311">
        <v>16.13</v>
      </c>
      <c r="AU311" t="s">
        <v>48</v>
      </c>
    </row>
    <row r="312" spans="38:47">
      <c r="AL312" t="s">
        <v>46</v>
      </c>
      <c r="AM312" t="s">
        <v>53</v>
      </c>
      <c r="AN312">
        <v>501</v>
      </c>
      <c r="AO312">
        <v>10</v>
      </c>
      <c r="AP312" t="s">
        <v>47</v>
      </c>
      <c r="AR312">
        <v>41</v>
      </c>
      <c r="AS312">
        <v>7</v>
      </c>
      <c r="AT312">
        <v>17.170000000000002</v>
      </c>
      <c r="AU312" t="s">
        <v>48</v>
      </c>
    </row>
    <row r="313" spans="38:47">
      <c r="AL313" t="s">
        <v>46</v>
      </c>
      <c r="AM313" t="s">
        <v>53</v>
      </c>
      <c r="AN313">
        <v>501</v>
      </c>
      <c r="AO313">
        <v>10</v>
      </c>
      <c r="AP313" t="s">
        <v>47</v>
      </c>
      <c r="AR313">
        <v>42</v>
      </c>
      <c r="AS313">
        <v>7</v>
      </c>
      <c r="AT313">
        <v>18.32</v>
      </c>
      <c r="AU313" t="s">
        <v>48</v>
      </c>
    </row>
    <row r="314" spans="38:47">
      <c r="AL314" t="s">
        <v>46</v>
      </c>
      <c r="AM314" t="s">
        <v>53</v>
      </c>
      <c r="AN314">
        <v>501</v>
      </c>
      <c r="AO314">
        <v>10</v>
      </c>
      <c r="AP314" t="s">
        <v>47</v>
      </c>
      <c r="AR314">
        <v>43</v>
      </c>
      <c r="AS314">
        <v>7</v>
      </c>
      <c r="AT314">
        <v>19.579999999999998</v>
      </c>
      <c r="AU314" t="s">
        <v>48</v>
      </c>
    </row>
    <row r="315" spans="38:47">
      <c r="AL315" t="s">
        <v>46</v>
      </c>
      <c r="AM315" t="s">
        <v>53</v>
      </c>
      <c r="AN315">
        <v>501</v>
      </c>
      <c r="AO315">
        <v>10</v>
      </c>
      <c r="AP315" t="s">
        <v>47</v>
      </c>
      <c r="AR315">
        <v>44</v>
      </c>
      <c r="AS315">
        <v>7</v>
      </c>
      <c r="AT315">
        <v>20.96</v>
      </c>
      <c r="AU315" t="s">
        <v>48</v>
      </c>
    </row>
    <row r="316" spans="38:47">
      <c r="AL316" t="s">
        <v>46</v>
      </c>
      <c r="AM316" t="s">
        <v>53</v>
      </c>
      <c r="AN316">
        <v>501</v>
      </c>
      <c r="AO316">
        <v>10</v>
      </c>
      <c r="AP316" t="s">
        <v>47</v>
      </c>
      <c r="AR316">
        <v>45</v>
      </c>
      <c r="AS316">
        <v>7</v>
      </c>
      <c r="AT316">
        <v>22.48</v>
      </c>
      <c r="AU316" t="s">
        <v>48</v>
      </c>
    </row>
    <row r="317" spans="38:47">
      <c r="AL317" t="s">
        <v>46</v>
      </c>
      <c r="AM317" t="s">
        <v>53</v>
      </c>
      <c r="AN317">
        <v>501</v>
      </c>
      <c r="AO317">
        <v>10</v>
      </c>
      <c r="AP317" t="s">
        <v>47</v>
      </c>
      <c r="AR317">
        <v>46</v>
      </c>
      <c r="AS317">
        <v>7</v>
      </c>
      <c r="AT317">
        <v>24.13</v>
      </c>
      <c r="AU317" t="s">
        <v>48</v>
      </c>
    </row>
    <row r="318" spans="38:47">
      <c r="AL318" t="s">
        <v>46</v>
      </c>
      <c r="AM318" t="s">
        <v>53</v>
      </c>
      <c r="AN318">
        <v>501</v>
      </c>
      <c r="AO318">
        <v>10</v>
      </c>
      <c r="AP318" t="s">
        <v>47</v>
      </c>
      <c r="AR318">
        <v>47</v>
      </c>
      <c r="AS318">
        <v>7</v>
      </c>
      <c r="AT318">
        <v>25.92</v>
      </c>
      <c r="AU318" t="s">
        <v>48</v>
      </c>
    </row>
    <row r="319" spans="38:47">
      <c r="AL319" t="s">
        <v>46</v>
      </c>
      <c r="AM319" t="s">
        <v>53</v>
      </c>
      <c r="AN319">
        <v>501</v>
      </c>
      <c r="AO319">
        <v>10</v>
      </c>
      <c r="AP319" t="s">
        <v>47</v>
      </c>
      <c r="AR319">
        <v>48</v>
      </c>
      <c r="AS319">
        <v>7</v>
      </c>
      <c r="AT319">
        <v>27.85</v>
      </c>
      <c r="AU319" t="s">
        <v>48</v>
      </c>
    </row>
    <row r="320" spans="38:47">
      <c r="AL320" t="s">
        <v>46</v>
      </c>
      <c r="AM320" t="s">
        <v>53</v>
      </c>
      <c r="AN320">
        <v>501</v>
      </c>
      <c r="AO320">
        <v>10</v>
      </c>
      <c r="AP320" t="s">
        <v>47</v>
      </c>
      <c r="AR320">
        <v>49</v>
      </c>
      <c r="AS320">
        <v>7</v>
      </c>
      <c r="AT320">
        <v>29.95</v>
      </c>
      <c r="AU320" t="s">
        <v>48</v>
      </c>
    </row>
    <row r="321" spans="38:47">
      <c r="AL321" t="s">
        <v>46</v>
      </c>
      <c r="AM321" t="s">
        <v>53</v>
      </c>
      <c r="AN321">
        <v>501</v>
      </c>
      <c r="AO321">
        <v>10</v>
      </c>
      <c r="AP321" t="s">
        <v>47</v>
      </c>
      <c r="AR321">
        <v>50</v>
      </c>
      <c r="AS321">
        <v>7</v>
      </c>
      <c r="AT321">
        <v>32.21</v>
      </c>
      <c r="AU321" t="s">
        <v>48</v>
      </c>
    </row>
    <row r="322" spans="38:47">
      <c r="AL322" t="s">
        <v>46</v>
      </c>
      <c r="AM322" t="s">
        <v>53</v>
      </c>
      <c r="AN322">
        <v>501</v>
      </c>
      <c r="AO322">
        <v>10</v>
      </c>
      <c r="AP322" t="s">
        <v>47</v>
      </c>
      <c r="AR322">
        <v>51</v>
      </c>
      <c r="AS322">
        <v>7</v>
      </c>
      <c r="AT322">
        <v>34.659999999999997</v>
      </c>
      <c r="AU322" t="s">
        <v>48</v>
      </c>
    </row>
    <row r="323" spans="38:47">
      <c r="AL323" t="s">
        <v>46</v>
      </c>
      <c r="AM323" t="s">
        <v>53</v>
      </c>
      <c r="AN323">
        <v>501</v>
      </c>
      <c r="AO323">
        <v>10</v>
      </c>
      <c r="AP323" t="s">
        <v>47</v>
      </c>
      <c r="AR323">
        <v>52</v>
      </c>
      <c r="AS323">
        <v>7</v>
      </c>
      <c r="AT323">
        <v>37.340000000000003</v>
      </c>
      <c r="AU323" t="s">
        <v>48</v>
      </c>
    </row>
    <row r="324" spans="38:47">
      <c r="AL324" t="s">
        <v>46</v>
      </c>
      <c r="AM324" t="s">
        <v>53</v>
      </c>
      <c r="AN324">
        <v>501</v>
      </c>
      <c r="AO324">
        <v>10</v>
      </c>
      <c r="AP324" t="s">
        <v>47</v>
      </c>
      <c r="AR324">
        <v>53</v>
      </c>
      <c r="AS324">
        <v>7</v>
      </c>
      <c r="AT324">
        <v>40.29</v>
      </c>
      <c r="AU324" t="s">
        <v>48</v>
      </c>
    </row>
    <row r="325" spans="38:47">
      <c r="AL325" t="s">
        <v>46</v>
      </c>
      <c r="AM325" t="s">
        <v>53</v>
      </c>
      <c r="AN325">
        <v>501</v>
      </c>
      <c r="AO325">
        <v>10</v>
      </c>
      <c r="AP325" t="s">
        <v>47</v>
      </c>
      <c r="AR325">
        <v>54</v>
      </c>
      <c r="AS325">
        <v>7</v>
      </c>
      <c r="AT325">
        <v>43.57</v>
      </c>
      <c r="AU325" t="s">
        <v>48</v>
      </c>
    </row>
    <row r="326" spans="38:47">
      <c r="AL326" t="s">
        <v>46</v>
      </c>
      <c r="AM326" t="s">
        <v>53</v>
      </c>
      <c r="AN326">
        <v>501</v>
      </c>
      <c r="AO326">
        <v>10</v>
      </c>
      <c r="AP326" t="s">
        <v>47</v>
      </c>
      <c r="AR326">
        <v>55</v>
      </c>
      <c r="AS326">
        <v>7</v>
      </c>
      <c r="AT326">
        <v>47.23</v>
      </c>
      <c r="AU326" t="s">
        <v>48</v>
      </c>
    </row>
    <row r="327" spans="38:47">
      <c r="AL327" t="s">
        <v>46</v>
      </c>
      <c r="AM327" t="s">
        <v>53</v>
      </c>
      <c r="AN327">
        <v>501</v>
      </c>
      <c r="AO327">
        <v>10</v>
      </c>
      <c r="AP327" t="s">
        <v>47</v>
      </c>
      <c r="AR327">
        <v>56</v>
      </c>
      <c r="AS327">
        <v>7</v>
      </c>
      <c r="AT327">
        <v>51.35</v>
      </c>
      <c r="AU327" t="s">
        <v>48</v>
      </c>
    </row>
    <row r="328" spans="38:47">
      <c r="AL328" t="s">
        <v>46</v>
      </c>
      <c r="AM328" t="s">
        <v>53</v>
      </c>
      <c r="AN328">
        <v>501</v>
      </c>
      <c r="AO328">
        <v>10</v>
      </c>
      <c r="AP328" t="s">
        <v>47</v>
      </c>
      <c r="AR328">
        <v>57</v>
      </c>
      <c r="AS328">
        <v>7</v>
      </c>
      <c r="AT328">
        <v>55.98</v>
      </c>
      <c r="AU328" t="s">
        <v>48</v>
      </c>
    </row>
    <row r="329" spans="38:47">
      <c r="AL329" t="s">
        <v>46</v>
      </c>
      <c r="AM329" t="s">
        <v>53</v>
      </c>
      <c r="AN329">
        <v>501</v>
      </c>
      <c r="AO329">
        <v>10</v>
      </c>
      <c r="AP329" t="s">
        <v>47</v>
      </c>
      <c r="AR329">
        <v>58</v>
      </c>
      <c r="AS329">
        <v>7</v>
      </c>
      <c r="AT329">
        <v>61.21</v>
      </c>
      <c r="AU329" t="s">
        <v>48</v>
      </c>
    </row>
    <row r="330" spans="38:47">
      <c r="AL330" t="s">
        <v>46</v>
      </c>
      <c r="AM330" t="s">
        <v>53</v>
      </c>
      <c r="AN330">
        <v>501</v>
      </c>
      <c r="AO330">
        <v>10</v>
      </c>
      <c r="AP330" t="s">
        <v>47</v>
      </c>
      <c r="AR330">
        <v>59</v>
      </c>
      <c r="AS330">
        <v>7</v>
      </c>
      <c r="AT330">
        <v>67.09</v>
      </c>
      <c r="AU330" t="s">
        <v>48</v>
      </c>
    </row>
    <row r="331" spans="38:47">
      <c r="AL331" t="s">
        <v>46</v>
      </c>
      <c r="AM331" t="s">
        <v>53</v>
      </c>
      <c r="AN331">
        <v>501</v>
      </c>
      <c r="AO331">
        <v>10</v>
      </c>
      <c r="AP331" t="s">
        <v>47</v>
      </c>
      <c r="AR331">
        <v>60</v>
      </c>
      <c r="AS331">
        <v>7</v>
      </c>
      <c r="AT331">
        <v>73.7</v>
      </c>
      <c r="AU331" t="s">
        <v>48</v>
      </c>
    </row>
    <row r="332" spans="38:47">
      <c r="AL332" t="s">
        <v>46</v>
      </c>
      <c r="AM332" t="s">
        <v>53</v>
      </c>
      <c r="AN332">
        <v>501</v>
      </c>
      <c r="AO332">
        <v>10</v>
      </c>
      <c r="AP332" t="s">
        <v>47</v>
      </c>
      <c r="AR332">
        <v>61</v>
      </c>
      <c r="AS332">
        <v>7</v>
      </c>
      <c r="AT332">
        <v>81.13</v>
      </c>
      <c r="AU332" t="s">
        <v>48</v>
      </c>
    </row>
    <row r="333" spans="38:47">
      <c r="AL333" t="s">
        <v>46</v>
      </c>
      <c r="AM333" t="s">
        <v>53</v>
      </c>
      <c r="AN333">
        <v>501</v>
      </c>
      <c r="AO333">
        <v>10</v>
      </c>
      <c r="AP333" t="s">
        <v>47</v>
      </c>
      <c r="AR333">
        <v>62</v>
      </c>
      <c r="AS333">
        <v>7</v>
      </c>
      <c r="AT333">
        <v>89.45</v>
      </c>
      <c r="AU333" t="s">
        <v>48</v>
      </c>
    </row>
    <row r="334" spans="38:47">
      <c r="AL334" t="s">
        <v>46</v>
      </c>
      <c r="AM334" t="s">
        <v>53</v>
      </c>
      <c r="AN334">
        <v>501</v>
      </c>
      <c r="AO334">
        <v>10</v>
      </c>
      <c r="AP334" t="s">
        <v>47</v>
      </c>
      <c r="AR334">
        <v>63</v>
      </c>
      <c r="AS334">
        <v>7</v>
      </c>
      <c r="AT334">
        <v>98.77</v>
      </c>
      <c r="AU334" t="s">
        <v>48</v>
      </c>
    </row>
    <row r="335" spans="38:47">
      <c r="AL335" t="s">
        <v>46</v>
      </c>
      <c r="AM335" t="s">
        <v>53</v>
      </c>
      <c r="AN335">
        <v>501</v>
      </c>
      <c r="AO335">
        <v>10</v>
      </c>
      <c r="AP335" t="s">
        <v>47</v>
      </c>
      <c r="AR335">
        <v>18</v>
      </c>
      <c r="AS335">
        <v>8</v>
      </c>
      <c r="AT335">
        <v>8.3800000000000008</v>
      </c>
      <c r="AU335" t="s">
        <v>48</v>
      </c>
    </row>
    <row r="336" spans="38:47">
      <c r="AL336" t="s">
        <v>46</v>
      </c>
      <c r="AM336" t="s">
        <v>53</v>
      </c>
      <c r="AN336">
        <v>501</v>
      </c>
      <c r="AO336">
        <v>10</v>
      </c>
      <c r="AP336" t="s">
        <v>47</v>
      </c>
      <c r="AR336">
        <v>19</v>
      </c>
      <c r="AS336">
        <v>8</v>
      </c>
      <c r="AT336">
        <v>8.73</v>
      </c>
      <c r="AU336" t="s">
        <v>48</v>
      </c>
    </row>
    <row r="337" spans="38:47">
      <c r="AL337" t="s">
        <v>46</v>
      </c>
      <c r="AM337" t="s">
        <v>53</v>
      </c>
      <c r="AN337">
        <v>501</v>
      </c>
      <c r="AO337">
        <v>10</v>
      </c>
      <c r="AP337" t="s">
        <v>47</v>
      </c>
      <c r="AR337">
        <v>20</v>
      </c>
      <c r="AS337">
        <v>8</v>
      </c>
      <c r="AT337">
        <v>8.99</v>
      </c>
      <c r="AU337" t="s">
        <v>48</v>
      </c>
    </row>
    <row r="338" spans="38:47">
      <c r="AL338" t="s">
        <v>46</v>
      </c>
      <c r="AM338" t="s">
        <v>53</v>
      </c>
      <c r="AN338">
        <v>501</v>
      </c>
      <c r="AO338">
        <v>10</v>
      </c>
      <c r="AP338" t="s">
        <v>47</v>
      </c>
      <c r="AR338">
        <v>21</v>
      </c>
      <c r="AS338">
        <v>8</v>
      </c>
      <c r="AT338">
        <v>9.1999999999999993</v>
      </c>
      <c r="AU338" t="s">
        <v>48</v>
      </c>
    </row>
    <row r="339" spans="38:47">
      <c r="AL339" t="s">
        <v>46</v>
      </c>
      <c r="AM339" t="s">
        <v>53</v>
      </c>
      <c r="AN339">
        <v>501</v>
      </c>
      <c r="AO339">
        <v>10</v>
      </c>
      <c r="AP339" t="s">
        <v>47</v>
      </c>
      <c r="AR339">
        <v>22</v>
      </c>
      <c r="AS339">
        <v>8</v>
      </c>
      <c r="AT339">
        <v>9.36</v>
      </c>
      <c r="AU339" t="s">
        <v>48</v>
      </c>
    </row>
    <row r="340" spans="38:47">
      <c r="AL340" t="s">
        <v>46</v>
      </c>
      <c r="AM340" t="s">
        <v>53</v>
      </c>
      <c r="AN340">
        <v>501</v>
      </c>
      <c r="AO340">
        <v>10</v>
      </c>
      <c r="AP340" t="s">
        <v>47</v>
      </c>
      <c r="AR340">
        <v>23</v>
      </c>
      <c r="AS340">
        <v>8</v>
      </c>
      <c r="AT340">
        <v>9.5</v>
      </c>
      <c r="AU340" t="s">
        <v>48</v>
      </c>
    </row>
    <row r="341" spans="38:47">
      <c r="AL341" t="s">
        <v>46</v>
      </c>
      <c r="AM341" t="s">
        <v>53</v>
      </c>
      <c r="AN341">
        <v>501</v>
      </c>
      <c r="AO341">
        <v>10</v>
      </c>
      <c r="AP341" t="s">
        <v>47</v>
      </c>
      <c r="AR341">
        <v>24</v>
      </c>
      <c r="AS341">
        <v>8</v>
      </c>
      <c r="AT341">
        <v>9.6300000000000008</v>
      </c>
      <c r="AU341" t="s">
        <v>48</v>
      </c>
    </row>
    <row r="342" spans="38:47">
      <c r="AL342" t="s">
        <v>46</v>
      </c>
      <c r="AM342" t="s">
        <v>53</v>
      </c>
      <c r="AN342">
        <v>501</v>
      </c>
      <c r="AO342">
        <v>10</v>
      </c>
      <c r="AP342" t="s">
        <v>47</v>
      </c>
      <c r="AR342">
        <v>25</v>
      </c>
      <c r="AS342">
        <v>8</v>
      </c>
      <c r="AT342">
        <v>9.7799999999999994</v>
      </c>
      <c r="AU342" t="s">
        <v>48</v>
      </c>
    </row>
    <row r="343" spans="38:47">
      <c r="AL343" t="s">
        <v>46</v>
      </c>
      <c r="AM343" t="s">
        <v>53</v>
      </c>
      <c r="AN343">
        <v>501</v>
      </c>
      <c r="AO343">
        <v>10</v>
      </c>
      <c r="AP343" t="s">
        <v>47</v>
      </c>
      <c r="AR343">
        <v>26</v>
      </c>
      <c r="AS343">
        <v>8</v>
      </c>
      <c r="AT343">
        <v>9.9600000000000009</v>
      </c>
      <c r="AU343" t="s">
        <v>48</v>
      </c>
    </row>
    <row r="344" spans="38:47">
      <c r="AL344" t="s">
        <v>46</v>
      </c>
      <c r="AM344" t="s">
        <v>53</v>
      </c>
      <c r="AN344">
        <v>501</v>
      </c>
      <c r="AO344">
        <v>10</v>
      </c>
      <c r="AP344" t="s">
        <v>47</v>
      </c>
      <c r="AR344">
        <v>27</v>
      </c>
      <c r="AS344">
        <v>8</v>
      </c>
      <c r="AT344">
        <v>10.18</v>
      </c>
      <c r="AU344" t="s">
        <v>48</v>
      </c>
    </row>
    <row r="345" spans="38:47">
      <c r="AL345" t="s">
        <v>46</v>
      </c>
      <c r="AM345" t="s">
        <v>53</v>
      </c>
      <c r="AN345">
        <v>501</v>
      </c>
      <c r="AO345">
        <v>10</v>
      </c>
      <c r="AP345" t="s">
        <v>47</v>
      </c>
      <c r="AR345">
        <v>28</v>
      </c>
      <c r="AS345">
        <v>8</v>
      </c>
      <c r="AT345">
        <v>10.46</v>
      </c>
      <c r="AU345" t="s">
        <v>48</v>
      </c>
    </row>
    <row r="346" spans="38:47">
      <c r="AL346" t="s">
        <v>46</v>
      </c>
      <c r="AM346" t="s">
        <v>53</v>
      </c>
      <c r="AN346">
        <v>501</v>
      </c>
      <c r="AO346">
        <v>10</v>
      </c>
      <c r="AP346" t="s">
        <v>47</v>
      </c>
      <c r="AR346">
        <v>29</v>
      </c>
      <c r="AS346">
        <v>8</v>
      </c>
      <c r="AT346">
        <v>10.81</v>
      </c>
      <c r="AU346" t="s">
        <v>48</v>
      </c>
    </row>
    <row r="347" spans="38:47">
      <c r="AL347" t="s">
        <v>46</v>
      </c>
      <c r="AM347" t="s">
        <v>53</v>
      </c>
      <c r="AN347">
        <v>501</v>
      </c>
      <c r="AO347">
        <v>10</v>
      </c>
      <c r="AP347" t="s">
        <v>47</v>
      </c>
      <c r="AR347">
        <v>30</v>
      </c>
      <c r="AS347">
        <v>8</v>
      </c>
      <c r="AT347">
        <v>11.23</v>
      </c>
      <c r="AU347" t="s">
        <v>48</v>
      </c>
    </row>
    <row r="348" spans="38:47">
      <c r="AL348" t="s">
        <v>46</v>
      </c>
      <c r="AM348" t="s">
        <v>53</v>
      </c>
      <c r="AN348">
        <v>501</v>
      </c>
      <c r="AO348">
        <v>10</v>
      </c>
      <c r="AP348" t="s">
        <v>47</v>
      </c>
      <c r="AR348">
        <v>31</v>
      </c>
      <c r="AS348">
        <v>8</v>
      </c>
      <c r="AT348">
        <v>11.71</v>
      </c>
      <c r="AU348" t="s">
        <v>48</v>
      </c>
    </row>
    <row r="349" spans="38:47">
      <c r="AL349" t="s">
        <v>46</v>
      </c>
      <c r="AM349" t="s">
        <v>53</v>
      </c>
      <c r="AN349">
        <v>501</v>
      </c>
      <c r="AO349">
        <v>10</v>
      </c>
      <c r="AP349" t="s">
        <v>47</v>
      </c>
      <c r="AR349">
        <v>32</v>
      </c>
      <c r="AS349">
        <v>8</v>
      </c>
      <c r="AT349">
        <v>12.26</v>
      </c>
      <c r="AU349" t="s">
        <v>48</v>
      </c>
    </row>
    <row r="350" spans="38:47">
      <c r="AL350" t="s">
        <v>46</v>
      </c>
      <c r="AM350" t="s">
        <v>53</v>
      </c>
      <c r="AN350">
        <v>501</v>
      </c>
      <c r="AO350">
        <v>10</v>
      </c>
      <c r="AP350" t="s">
        <v>47</v>
      </c>
      <c r="AR350">
        <v>33</v>
      </c>
      <c r="AS350">
        <v>8</v>
      </c>
      <c r="AT350">
        <v>12.87</v>
      </c>
      <c r="AU350" t="s">
        <v>48</v>
      </c>
    </row>
    <row r="351" spans="38:47">
      <c r="AL351" t="s">
        <v>46</v>
      </c>
      <c r="AM351" t="s">
        <v>53</v>
      </c>
      <c r="AN351">
        <v>501</v>
      </c>
      <c r="AO351">
        <v>10</v>
      </c>
      <c r="AP351" t="s">
        <v>47</v>
      </c>
      <c r="AR351">
        <v>34</v>
      </c>
      <c r="AS351">
        <v>8</v>
      </c>
      <c r="AT351">
        <v>13.54</v>
      </c>
      <c r="AU351" t="s">
        <v>48</v>
      </c>
    </row>
    <row r="352" spans="38:47">
      <c r="AL352" t="s">
        <v>46</v>
      </c>
      <c r="AM352" t="s">
        <v>53</v>
      </c>
      <c r="AN352">
        <v>501</v>
      </c>
      <c r="AO352">
        <v>10</v>
      </c>
      <c r="AP352" t="s">
        <v>47</v>
      </c>
      <c r="AR352">
        <v>35</v>
      </c>
      <c r="AS352">
        <v>8</v>
      </c>
      <c r="AT352">
        <v>14.26</v>
      </c>
      <c r="AU352" t="s">
        <v>48</v>
      </c>
    </row>
    <row r="353" spans="38:47">
      <c r="AL353" t="s">
        <v>46</v>
      </c>
      <c r="AM353" t="s">
        <v>53</v>
      </c>
      <c r="AN353">
        <v>501</v>
      </c>
      <c r="AO353">
        <v>10</v>
      </c>
      <c r="AP353" t="s">
        <v>47</v>
      </c>
      <c r="AR353">
        <v>36</v>
      </c>
      <c r="AS353">
        <v>8</v>
      </c>
      <c r="AT353">
        <v>15.05</v>
      </c>
      <c r="AU353" t="s">
        <v>48</v>
      </c>
    </row>
    <row r="354" spans="38:47">
      <c r="AL354" t="s">
        <v>46</v>
      </c>
      <c r="AM354" t="s">
        <v>53</v>
      </c>
      <c r="AN354">
        <v>501</v>
      </c>
      <c r="AO354">
        <v>10</v>
      </c>
      <c r="AP354" t="s">
        <v>47</v>
      </c>
      <c r="AR354">
        <v>37</v>
      </c>
      <c r="AS354">
        <v>8</v>
      </c>
      <c r="AT354">
        <v>15.9</v>
      </c>
      <c r="AU354" t="s">
        <v>48</v>
      </c>
    </row>
    <row r="355" spans="38:47">
      <c r="AL355" t="s">
        <v>46</v>
      </c>
      <c r="AM355" t="s">
        <v>53</v>
      </c>
      <c r="AN355">
        <v>501</v>
      </c>
      <c r="AO355">
        <v>10</v>
      </c>
      <c r="AP355" t="s">
        <v>47</v>
      </c>
      <c r="AR355">
        <v>38</v>
      </c>
      <c r="AS355">
        <v>8</v>
      </c>
      <c r="AT355">
        <v>16.84</v>
      </c>
      <c r="AU355" t="s">
        <v>48</v>
      </c>
    </row>
    <row r="356" spans="38:47">
      <c r="AL356" t="s">
        <v>46</v>
      </c>
      <c r="AM356" t="s">
        <v>53</v>
      </c>
      <c r="AN356">
        <v>501</v>
      </c>
      <c r="AO356">
        <v>10</v>
      </c>
      <c r="AP356" t="s">
        <v>47</v>
      </c>
      <c r="AR356">
        <v>39</v>
      </c>
      <c r="AS356">
        <v>8</v>
      </c>
      <c r="AT356">
        <v>17.86</v>
      </c>
      <c r="AU356" t="s">
        <v>48</v>
      </c>
    </row>
    <row r="357" spans="38:47">
      <c r="AL357" t="s">
        <v>46</v>
      </c>
      <c r="AM357" t="s">
        <v>53</v>
      </c>
      <c r="AN357">
        <v>501</v>
      </c>
      <c r="AO357">
        <v>10</v>
      </c>
      <c r="AP357" t="s">
        <v>47</v>
      </c>
      <c r="AR357">
        <v>40</v>
      </c>
      <c r="AS357">
        <v>8</v>
      </c>
      <c r="AT357">
        <v>18.98</v>
      </c>
      <c r="AU357" t="s">
        <v>48</v>
      </c>
    </row>
    <row r="358" spans="38:47">
      <c r="AL358" t="s">
        <v>46</v>
      </c>
      <c r="AM358" t="s">
        <v>53</v>
      </c>
      <c r="AN358">
        <v>501</v>
      </c>
      <c r="AO358">
        <v>10</v>
      </c>
      <c r="AP358" t="s">
        <v>47</v>
      </c>
      <c r="AR358">
        <v>41</v>
      </c>
      <c r="AS358">
        <v>8</v>
      </c>
      <c r="AT358">
        <v>20.21</v>
      </c>
      <c r="AU358" t="s">
        <v>48</v>
      </c>
    </row>
    <row r="359" spans="38:47">
      <c r="AL359" t="s">
        <v>46</v>
      </c>
      <c r="AM359" t="s">
        <v>53</v>
      </c>
      <c r="AN359">
        <v>501</v>
      </c>
      <c r="AO359">
        <v>10</v>
      </c>
      <c r="AP359" t="s">
        <v>47</v>
      </c>
      <c r="AR359">
        <v>42</v>
      </c>
      <c r="AS359">
        <v>8</v>
      </c>
      <c r="AT359">
        <v>21.57</v>
      </c>
      <c r="AU359" t="s">
        <v>48</v>
      </c>
    </row>
    <row r="360" spans="38:47">
      <c r="AL360" t="s">
        <v>46</v>
      </c>
      <c r="AM360" t="s">
        <v>53</v>
      </c>
      <c r="AN360">
        <v>501</v>
      </c>
      <c r="AO360">
        <v>10</v>
      </c>
      <c r="AP360" t="s">
        <v>47</v>
      </c>
      <c r="AR360">
        <v>43</v>
      </c>
      <c r="AS360">
        <v>8</v>
      </c>
      <c r="AT360">
        <v>23.07</v>
      </c>
      <c r="AU360" t="s">
        <v>48</v>
      </c>
    </row>
    <row r="361" spans="38:47">
      <c r="AL361" t="s">
        <v>46</v>
      </c>
      <c r="AM361" t="s">
        <v>53</v>
      </c>
      <c r="AN361">
        <v>501</v>
      </c>
      <c r="AO361">
        <v>10</v>
      </c>
      <c r="AP361" t="s">
        <v>47</v>
      </c>
      <c r="AR361">
        <v>44</v>
      </c>
      <c r="AS361">
        <v>8</v>
      </c>
      <c r="AT361">
        <v>24.71</v>
      </c>
      <c r="AU361" t="s">
        <v>48</v>
      </c>
    </row>
    <row r="362" spans="38:47">
      <c r="AL362" t="s">
        <v>46</v>
      </c>
      <c r="AM362" t="s">
        <v>53</v>
      </c>
      <c r="AN362">
        <v>501</v>
      </c>
      <c r="AO362">
        <v>10</v>
      </c>
      <c r="AP362" t="s">
        <v>47</v>
      </c>
      <c r="AR362">
        <v>45</v>
      </c>
      <c r="AS362">
        <v>8</v>
      </c>
      <c r="AT362">
        <v>26.5</v>
      </c>
      <c r="AU362" t="s">
        <v>48</v>
      </c>
    </row>
    <row r="363" spans="38:47">
      <c r="AL363" t="s">
        <v>46</v>
      </c>
      <c r="AM363" t="s">
        <v>53</v>
      </c>
      <c r="AN363">
        <v>501</v>
      </c>
      <c r="AO363">
        <v>10</v>
      </c>
      <c r="AP363" t="s">
        <v>47</v>
      </c>
      <c r="AR363">
        <v>46</v>
      </c>
      <c r="AS363">
        <v>8</v>
      </c>
      <c r="AT363">
        <v>28.45</v>
      </c>
      <c r="AU363" t="s">
        <v>48</v>
      </c>
    </row>
    <row r="364" spans="38:47">
      <c r="AL364" t="s">
        <v>46</v>
      </c>
      <c r="AM364" t="s">
        <v>53</v>
      </c>
      <c r="AN364">
        <v>501</v>
      </c>
      <c r="AO364">
        <v>10</v>
      </c>
      <c r="AP364" t="s">
        <v>47</v>
      </c>
      <c r="AR364">
        <v>47</v>
      </c>
      <c r="AS364">
        <v>8</v>
      </c>
      <c r="AT364">
        <v>30.56</v>
      </c>
      <c r="AU364" t="s">
        <v>48</v>
      </c>
    </row>
    <row r="365" spans="38:47">
      <c r="AL365" t="s">
        <v>46</v>
      </c>
      <c r="AM365" t="s">
        <v>53</v>
      </c>
      <c r="AN365">
        <v>501</v>
      </c>
      <c r="AO365">
        <v>10</v>
      </c>
      <c r="AP365" t="s">
        <v>47</v>
      </c>
      <c r="AR365">
        <v>48</v>
      </c>
      <c r="AS365">
        <v>8</v>
      </c>
      <c r="AT365">
        <v>32.85</v>
      </c>
      <c r="AU365" t="s">
        <v>48</v>
      </c>
    </row>
    <row r="366" spans="38:47">
      <c r="AL366" t="s">
        <v>46</v>
      </c>
      <c r="AM366" t="s">
        <v>53</v>
      </c>
      <c r="AN366">
        <v>501</v>
      </c>
      <c r="AO366">
        <v>10</v>
      </c>
      <c r="AP366" t="s">
        <v>47</v>
      </c>
      <c r="AR366">
        <v>49</v>
      </c>
      <c r="AS366">
        <v>8</v>
      </c>
      <c r="AT366">
        <v>35.31</v>
      </c>
      <c r="AU366" t="s">
        <v>48</v>
      </c>
    </row>
    <row r="367" spans="38:47">
      <c r="AL367" t="s">
        <v>46</v>
      </c>
      <c r="AM367" t="s">
        <v>53</v>
      </c>
      <c r="AN367">
        <v>501</v>
      </c>
      <c r="AO367">
        <v>10</v>
      </c>
      <c r="AP367" t="s">
        <v>47</v>
      </c>
      <c r="AR367">
        <v>50</v>
      </c>
      <c r="AS367">
        <v>8</v>
      </c>
      <c r="AT367">
        <v>37.99</v>
      </c>
      <c r="AU367" t="s">
        <v>48</v>
      </c>
    </row>
    <row r="368" spans="38:47">
      <c r="AL368" t="s">
        <v>46</v>
      </c>
      <c r="AM368" t="s">
        <v>53</v>
      </c>
      <c r="AN368">
        <v>501</v>
      </c>
      <c r="AO368">
        <v>10</v>
      </c>
      <c r="AP368" t="s">
        <v>47</v>
      </c>
      <c r="AR368">
        <v>51</v>
      </c>
      <c r="AS368">
        <v>8</v>
      </c>
      <c r="AT368">
        <v>40.9</v>
      </c>
      <c r="AU368" t="s">
        <v>48</v>
      </c>
    </row>
    <row r="369" spans="38:47">
      <c r="AL369" t="s">
        <v>46</v>
      </c>
      <c r="AM369" t="s">
        <v>53</v>
      </c>
      <c r="AN369">
        <v>501</v>
      </c>
      <c r="AO369">
        <v>10</v>
      </c>
      <c r="AP369" t="s">
        <v>47</v>
      </c>
      <c r="AR369">
        <v>52</v>
      </c>
      <c r="AS369">
        <v>8</v>
      </c>
      <c r="AT369">
        <v>44.1</v>
      </c>
      <c r="AU369" t="s">
        <v>48</v>
      </c>
    </row>
    <row r="370" spans="38:47">
      <c r="AL370" t="s">
        <v>46</v>
      </c>
      <c r="AM370" t="s">
        <v>53</v>
      </c>
      <c r="AN370">
        <v>501</v>
      </c>
      <c r="AO370">
        <v>10</v>
      </c>
      <c r="AP370" t="s">
        <v>47</v>
      </c>
      <c r="AR370">
        <v>53</v>
      </c>
      <c r="AS370">
        <v>8</v>
      </c>
      <c r="AT370">
        <v>47.62</v>
      </c>
      <c r="AU370" t="s">
        <v>48</v>
      </c>
    </row>
    <row r="371" spans="38:47">
      <c r="AL371" t="s">
        <v>46</v>
      </c>
      <c r="AM371" t="s">
        <v>53</v>
      </c>
      <c r="AN371">
        <v>501</v>
      </c>
      <c r="AO371">
        <v>10</v>
      </c>
      <c r="AP371" t="s">
        <v>47</v>
      </c>
      <c r="AR371">
        <v>54</v>
      </c>
      <c r="AS371">
        <v>8</v>
      </c>
      <c r="AT371">
        <v>51.54</v>
      </c>
      <c r="AU371" t="s">
        <v>48</v>
      </c>
    </row>
    <row r="372" spans="38:47">
      <c r="AL372" t="s">
        <v>46</v>
      </c>
      <c r="AM372" t="s">
        <v>53</v>
      </c>
      <c r="AN372">
        <v>501</v>
      </c>
      <c r="AO372">
        <v>10</v>
      </c>
      <c r="AP372" t="s">
        <v>47</v>
      </c>
      <c r="AR372">
        <v>55</v>
      </c>
      <c r="AS372">
        <v>8</v>
      </c>
      <c r="AT372">
        <v>55.93</v>
      </c>
      <c r="AU372" t="s">
        <v>48</v>
      </c>
    </row>
    <row r="373" spans="38:47">
      <c r="AL373" t="s">
        <v>46</v>
      </c>
      <c r="AM373" t="s">
        <v>53</v>
      </c>
      <c r="AN373">
        <v>501</v>
      </c>
      <c r="AO373">
        <v>10</v>
      </c>
      <c r="AP373" t="s">
        <v>47</v>
      </c>
      <c r="AR373">
        <v>56</v>
      </c>
      <c r="AS373">
        <v>8</v>
      </c>
      <c r="AT373">
        <v>60.86</v>
      </c>
      <c r="AU373" t="s">
        <v>48</v>
      </c>
    </row>
    <row r="374" spans="38:47">
      <c r="AL374" t="s">
        <v>46</v>
      </c>
      <c r="AM374" t="s">
        <v>53</v>
      </c>
      <c r="AN374">
        <v>501</v>
      </c>
      <c r="AO374">
        <v>10</v>
      </c>
      <c r="AP374" t="s">
        <v>47</v>
      </c>
      <c r="AR374">
        <v>57</v>
      </c>
      <c r="AS374">
        <v>8</v>
      </c>
      <c r="AT374">
        <v>66.400000000000006</v>
      </c>
      <c r="AU374" t="s">
        <v>48</v>
      </c>
    </row>
    <row r="375" spans="38:47">
      <c r="AL375" t="s">
        <v>46</v>
      </c>
      <c r="AM375" t="s">
        <v>53</v>
      </c>
      <c r="AN375">
        <v>501</v>
      </c>
      <c r="AO375">
        <v>10</v>
      </c>
      <c r="AP375" t="s">
        <v>47</v>
      </c>
      <c r="AR375">
        <v>58</v>
      </c>
      <c r="AS375">
        <v>8</v>
      </c>
      <c r="AT375">
        <v>72.64</v>
      </c>
      <c r="AU375" t="s">
        <v>48</v>
      </c>
    </row>
    <row r="376" spans="38:47">
      <c r="AL376" t="s">
        <v>46</v>
      </c>
      <c r="AM376" t="s">
        <v>53</v>
      </c>
      <c r="AN376">
        <v>501</v>
      </c>
      <c r="AO376">
        <v>10</v>
      </c>
      <c r="AP376" t="s">
        <v>47</v>
      </c>
      <c r="AR376">
        <v>59</v>
      </c>
      <c r="AS376">
        <v>8</v>
      </c>
      <c r="AT376">
        <v>79.66</v>
      </c>
      <c r="AU376" t="s">
        <v>48</v>
      </c>
    </row>
    <row r="377" spans="38:47">
      <c r="AL377" t="s">
        <v>46</v>
      </c>
      <c r="AM377" t="s">
        <v>53</v>
      </c>
      <c r="AN377">
        <v>501</v>
      </c>
      <c r="AO377">
        <v>10</v>
      </c>
      <c r="AP377" t="s">
        <v>47</v>
      </c>
      <c r="AR377">
        <v>60</v>
      </c>
      <c r="AS377">
        <v>8</v>
      </c>
      <c r="AT377">
        <v>87.53</v>
      </c>
      <c r="AU377" t="s">
        <v>48</v>
      </c>
    </row>
    <row r="378" spans="38:47">
      <c r="AL378" t="s">
        <v>46</v>
      </c>
      <c r="AM378" t="s">
        <v>53</v>
      </c>
      <c r="AN378">
        <v>501</v>
      </c>
      <c r="AO378">
        <v>10</v>
      </c>
      <c r="AP378" t="s">
        <v>47</v>
      </c>
      <c r="AR378">
        <v>61</v>
      </c>
      <c r="AS378">
        <v>8</v>
      </c>
      <c r="AT378">
        <v>96.35</v>
      </c>
      <c r="AU378" t="s">
        <v>48</v>
      </c>
    </row>
    <row r="379" spans="38:47">
      <c r="AL379" t="s">
        <v>46</v>
      </c>
      <c r="AM379" t="s">
        <v>53</v>
      </c>
      <c r="AN379">
        <v>501</v>
      </c>
      <c r="AO379">
        <v>10</v>
      </c>
      <c r="AP379" t="s">
        <v>47</v>
      </c>
      <c r="AR379">
        <v>62</v>
      </c>
      <c r="AS379">
        <v>8</v>
      </c>
      <c r="AT379">
        <v>106.23</v>
      </c>
      <c r="AU379" t="s">
        <v>48</v>
      </c>
    </row>
    <row r="380" spans="38:47">
      <c r="AL380" t="s">
        <v>46</v>
      </c>
      <c r="AM380" t="s">
        <v>53</v>
      </c>
      <c r="AN380">
        <v>501</v>
      </c>
      <c r="AO380">
        <v>10</v>
      </c>
      <c r="AP380" t="s">
        <v>47</v>
      </c>
      <c r="AR380">
        <v>18</v>
      </c>
      <c r="AS380">
        <v>9</v>
      </c>
      <c r="AT380">
        <v>9.58</v>
      </c>
      <c r="AU380" t="s">
        <v>48</v>
      </c>
    </row>
    <row r="381" spans="38:47">
      <c r="AL381" t="s">
        <v>46</v>
      </c>
      <c r="AM381" t="s">
        <v>53</v>
      </c>
      <c r="AN381">
        <v>501</v>
      </c>
      <c r="AO381">
        <v>10</v>
      </c>
      <c r="AP381" t="s">
        <v>47</v>
      </c>
      <c r="AR381">
        <v>19</v>
      </c>
      <c r="AS381">
        <v>9</v>
      </c>
      <c r="AT381">
        <v>9.9499999999999993</v>
      </c>
      <c r="AU381" t="s">
        <v>48</v>
      </c>
    </row>
    <row r="382" spans="38:47">
      <c r="AL382" t="s">
        <v>46</v>
      </c>
      <c r="AM382" t="s">
        <v>53</v>
      </c>
      <c r="AN382">
        <v>501</v>
      </c>
      <c r="AO382">
        <v>10</v>
      </c>
      <c r="AP382" t="s">
        <v>47</v>
      </c>
      <c r="AR382">
        <v>20</v>
      </c>
      <c r="AS382">
        <v>9</v>
      </c>
      <c r="AT382">
        <v>10.23</v>
      </c>
      <c r="AU382" t="s">
        <v>48</v>
      </c>
    </row>
    <row r="383" spans="38:47">
      <c r="AL383" t="s">
        <v>46</v>
      </c>
      <c r="AM383" t="s">
        <v>53</v>
      </c>
      <c r="AN383">
        <v>501</v>
      </c>
      <c r="AO383">
        <v>10</v>
      </c>
      <c r="AP383" t="s">
        <v>47</v>
      </c>
      <c r="AR383">
        <v>21</v>
      </c>
      <c r="AS383">
        <v>9</v>
      </c>
      <c r="AT383">
        <v>10.45</v>
      </c>
      <c r="AU383" t="s">
        <v>48</v>
      </c>
    </row>
    <row r="384" spans="38:47">
      <c r="AL384" t="s">
        <v>46</v>
      </c>
      <c r="AM384" t="s">
        <v>53</v>
      </c>
      <c r="AN384">
        <v>501</v>
      </c>
      <c r="AO384">
        <v>10</v>
      </c>
      <c r="AP384" t="s">
        <v>47</v>
      </c>
      <c r="AR384">
        <v>22</v>
      </c>
      <c r="AS384">
        <v>9</v>
      </c>
      <c r="AT384">
        <v>10.63</v>
      </c>
      <c r="AU384" t="s">
        <v>48</v>
      </c>
    </row>
    <row r="385" spans="38:47">
      <c r="AL385" t="s">
        <v>46</v>
      </c>
      <c r="AM385" t="s">
        <v>53</v>
      </c>
      <c r="AN385">
        <v>501</v>
      </c>
      <c r="AO385">
        <v>10</v>
      </c>
      <c r="AP385" t="s">
        <v>47</v>
      </c>
      <c r="AR385">
        <v>23</v>
      </c>
      <c r="AS385">
        <v>9</v>
      </c>
      <c r="AT385">
        <v>10.8</v>
      </c>
      <c r="AU385" t="s">
        <v>48</v>
      </c>
    </row>
    <row r="386" spans="38:47">
      <c r="AL386" t="s">
        <v>46</v>
      </c>
      <c r="AM386" t="s">
        <v>53</v>
      </c>
      <c r="AN386">
        <v>501</v>
      </c>
      <c r="AO386">
        <v>10</v>
      </c>
      <c r="AP386" t="s">
        <v>47</v>
      </c>
      <c r="AR386">
        <v>24</v>
      </c>
      <c r="AS386">
        <v>9</v>
      </c>
      <c r="AT386">
        <v>10.96</v>
      </c>
      <c r="AU386" t="s">
        <v>48</v>
      </c>
    </row>
    <row r="387" spans="38:47">
      <c r="AL387" t="s">
        <v>46</v>
      </c>
      <c r="AM387" t="s">
        <v>53</v>
      </c>
      <c r="AN387">
        <v>501</v>
      </c>
      <c r="AO387">
        <v>10</v>
      </c>
      <c r="AP387" t="s">
        <v>47</v>
      </c>
      <c r="AR387">
        <v>25</v>
      </c>
      <c r="AS387">
        <v>9</v>
      </c>
      <c r="AT387">
        <v>11.15</v>
      </c>
      <c r="AU387" t="s">
        <v>48</v>
      </c>
    </row>
    <row r="388" spans="38:47">
      <c r="AL388" t="s">
        <v>46</v>
      </c>
      <c r="AM388" t="s">
        <v>53</v>
      </c>
      <c r="AN388">
        <v>501</v>
      </c>
      <c r="AO388">
        <v>10</v>
      </c>
      <c r="AP388" t="s">
        <v>47</v>
      </c>
      <c r="AR388">
        <v>26</v>
      </c>
      <c r="AS388">
        <v>9</v>
      </c>
      <c r="AT388">
        <v>11.37</v>
      </c>
      <c r="AU388" t="s">
        <v>48</v>
      </c>
    </row>
    <row r="389" spans="38:47">
      <c r="AL389" t="s">
        <v>46</v>
      </c>
      <c r="AM389" t="s">
        <v>53</v>
      </c>
      <c r="AN389">
        <v>501</v>
      </c>
      <c r="AO389">
        <v>10</v>
      </c>
      <c r="AP389" t="s">
        <v>47</v>
      </c>
      <c r="AR389">
        <v>27</v>
      </c>
      <c r="AS389">
        <v>9</v>
      </c>
      <c r="AT389">
        <v>11.65</v>
      </c>
      <c r="AU389" t="s">
        <v>48</v>
      </c>
    </row>
    <row r="390" spans="38:47">
      <c r="AL390" t="s">
        <v>46</v>
      </c>
      <c r="AM390" t="s">
        <v>53</v>
      </c>
      <c r="AN390">
        <v>501</v>
      </c>
      <c r="AO390">
        <v>10</v>
      </c>
      <c r="AP390" t="s">
        <v>47</v>
      </c>
      <c r="AR390">
        <v>28</v>
      </c>
      <c r="AS390">
        <v>9</v>
      </c>
      <c r="AT390">
        <v>12</v>
      </c>
      <c r="AU390" t="s">
        <v>48</v>
      </c>
    </row>
    <row r="391" spans="38:47">
      <c r="AL391" t="s">
        <v>46</v>
      </c>
      <c r="AM391" t="s">
        <v>53</v>
      </c>
      <c r="AN391">
        <v>501</v>
      </c>
      <c r="AO391">
        <v>10</v>
      </c>
      <c r="AP391" t="s">
        <v>47</v>
      </c>
      <c r="AR391">
        <v>29</v>
      </c>
      <c r="AS391">
        <v>9</v>
      </c>
      <c r="AT391">
        <v>12.42</v>
      </c>
      <c r="AU391" t="s">
        <v>48</v>
      </c>
    </row>
    <row r="392" spans="38:47">
      <c r="AL392" t="s">
        <v>46</v>
      </c>
      <c r="AM392" t="s">
        <v>53</v>
      </c>
      <c r="AN392">
        <v>501</v>
      </c>
      <c r="AO392">
        <v>10</v>
      </c>
      <c r="AP392" t="s">
        <v>47</v>
      </c>
      <c r="AR392">
        <v>30</v>
      </c>
      <c r="AS392">
        <v>9</v>
      </c>
      <c r="AT392">
        <v>12.91</v>
      </c>
      <c r="AU392" t="s">
        <v>48</v>
      </c>
    </row>
    <row r="393" spans="38:47">
      <c r="AL393" t="s">
        <v>46</v>
      </c>
      <c r="AM393" t="s">
        <v>53</v>
      </c>
      <c r="AN393">
        <v>501</v>
      </c>
      <c r="AO393">
        <v>10</v>
      </c>
      <c r="AP393" t="s">
        <v>47</v>
      </c>
      <c r="AR393">
        <v>31</v>
      </c>
      <c r="AS393">
        <v>9</v>
      </c>
      <c r="AT393">
        <v>13.48</v>
      </c>
      <c r="AU393" t="s">
        <v>48</v>
      </c>
    </row>
    <row r="394" spans="38:47">
      <c r="AL394" t="s">
        <v>46</v>
      </c>
      <c r="AM394" t="s">
        <v>53</v>
      </c>
      <c r="AN394">
        <v>501</v>
      </c>
      <c r="AO394">
        <v>10</v>
      </c>
      <c r="AP394" t="s">
        <v>47</v>
      </c>
      <c r="AR394">
        <v>32</v>
      </c>
      <c r="AS394">
        <v>9</v>
      </c>
      <c r="AT394">
        <v>14.13</v>
      </c>
      <c r="AU394" t="s">
        <v>48</v>
      </c>
    </row>
    <row r="395" spans="38:47">
      <c r="AL395" t="s">
        <v>46</v>
      </c>
      <c r="AM395" t="s">
        <v>53</v>
      </c>
      <c r="AN395">
        <v>501</v>
      </c>
      <c r="AO395">
        <v>10</v>
      </c>
      <c r="AP395" t="s">
        <v>47</v>
      </c>
      <c r="AR395">
        <v>33</v>
      </c>
      <c r="AS395">
        <v>9</v>
      </c>
      <c r="AT395">
        <v>14.84</v>
      </c>
      <c r="AU395" t="s">
        <v>48</v>
      </c>
    </row>
    <row r="396" spans="38:47">
      <c r="AL396" t="s">
        <v>46</v>
      </c>
      <c r="AM396" t="s">
        <v>53</v>
      </c>
      <c r="AN396">
        <v>501</v>
      </c>
      <c r="AO396">
        <v>10</v>
      </c>
      <c r="AP396" t="s">
        <v>47</v>
      </c>
      <c r="AR396">
        <v>34</v>
      </c>
      <c r="AS396">
        <v>9</v>
      </c>
      <c r="AT396">
        <v>15.61</v>
      </c>
      <c r="AU396" t="s">
        <v>48</v>
      </c>
    </row>
    <row r="397" spans="38:47">
      <c r="AL397" t="s">
        <v>46</v>
      </c>
      <c r="AM397" t="s">
        <v>53</v>
      </c>
      <c r="AN397">
        <v>501</v>
      </c>
      <c r="AO397">
        <v>10</v>
      </c>
      <c r="AP397" t="s">
        <v>47</v>
      </c>
      <c r="AR397">
        <v>35</v>
      </c>
      <c r="AS397">
        <v>9</v>
      </c>
      <c r="AT397">
        <v>16.46</v>
      </c>
      <c r="AU397" t="s">
        <v>48</v>
      </c>
    </row>
    <row r="398" spans="38:47">
      <c r="AL398" t="s">
        <v>46</v>
      </c>
      <c r="AM398" t="s">
        <v>53</v>
      </c>
      <c r="AN398">
        <v>501</v>
      </c>
      <c r="AO398">
        <v>10</v>
      </c>
      <c r="AP398" t="s">
        <v>47</v>
      </c>
      <c r="AR398">
        <v>36</v>
      </c>
      <c r="AS398">
        <v>9</v>
      </c>
      <c r="AT398">
        <v>17.38</v>
      </c>
      <c r="AU398" t="s">
        <v>48</v>
      </c>
    </row>
    <row r="399" spans="38:47">
      <c r="AL399" t="s">
        <v>46</v>
      </c>
      <c r="AM399" t="s">
        <v>53</v>
      </c>
      <c r="AN399">
        <v>501</v>
      </c>
      <c r="AO399">
        <v>10</v>
      </c>
      <c r="AP399" t="s">
        <v>47</v>
      </c>
      <c r="AR399">
        <v>37</v>
      </c>
      <c r="AS399">
        <v>9</v>
      </c>
      <c r="AT399">
        <v>18.38</v>
      </c>
      <c r="AU399" t="s">
        <v>48</v>
      </c>
    </row>
    <row r="400" spans="38:47">
      <c r="AL400" t="s">
        <v>46</v>
      </c>
      <c r="AM400" t="s">
        <v>53</v>
      </c>
      <c r="AN400">
        <v>501</v>
      </c>
      <c r="AO400">
        <v>10</v>
      </c>
      <c r="AP400" t="s">
        <v>47</v>
      </c>
      <c r="AR400">
        <v>38</v>
      </c>
      <c r="AS400">
        <v>9</v>
      </c>
      <c r="AT400">
        <v>19.47</v>
      </c>
      <c r="AU400" t="s">
        <v>48</v>
      </c>
    </row>
    <row r="401" spans="38:47">
      <c r="AL401" t="s">
        <v>46</v>
      </c>
      <c r="AM401" t="s">
        <v>53</v>
      </c>
      <c r="AN401">
        <v>501</v>
      </c>
      <c r="AO401">
        <v>10</v>
      </c>
      <c r="AP401" t="s">
        <v>47</v>
      </c>
      <c r="AR401">
        <v>39</v>
      </c>
      <c r="AS401">
        <v>9</v>
      </c>
      <c r="AT401">
        <v>20.67</v>
      </c>
      <c r="AU401" t="s">
        <v>48</v>
      </c>
    </row>
    <row r="402" spans="38:47">
      <c r="AL402" t="s">
        <v>46</v>
      </c>
      <c r="AM402" t="s">
        <v>53</v>
      </c>
      <c r="AN402">
        <v>501</v>
      </c>
      <c r="AO402">
        <v>10</v>
      </c>
      <c r="AP402" t="s">
        <v>47</v>
      </c>
      <c r="AR402">
        <v>40</v>
      </c>
      <c r="AS402">
        <v>9</v>
      </c>
      <c r="AT402">
        <v>21.99</v>
      </c>
      <c r="AU402" t="s">
        <v>48</v>
      </c>
    </row>
    <row r="403" spans="38:47">
      <c r="AL403" t="s">
        <v>46</v>
      </c>
      <c r="AM403" t="s">
        <v>53</v>
      </c>
      <c r="AN403">
        <v>501</v>
      </c>
      <c r="AO403">
        <v>10</v>
      </c>
      <c r="AP403" t="s">
        <v>47</v>
      </c>
      <c r="AR403">
        <v>41</v>
      </c>
      <c r="AS403">
        <v>9</v>
      </c>
      <c r="AT403">
        <v>23.44</v>
      </c>
      <c r="AU403" t="s">
        <v>48</v>
      </c>
    </row>
    <row r="404" spans="38:47">
      <c r="AL404" t="s">
        <v>46</v>
      </c>
      <c r="AM404" t="s">
        <v>53</v>
      </c>
      <c r="AN404">
        <v>501</v>
      </c>
      <c r="AO404">
        <v>10</v>
      </c>
      <c r="AP404" t="s">
        <v>47</v>
      </c>
      <c r="AR404">
        <v>42</v>
      </c>
      <c r="AS404">
        <v>9</v>
      </c>
      <c r="AT404">
        <v>25.03</v>
      </c>
      <c r="AU404" t="s">
        <v>48</v>
      </c>
    </row>
    <row r="405" spans="38:47">
      <c r="AL405" t="s">
        <v>46</v>
      </c>
      <c r="AM405" t="s">
        <v>53</v>
      </c>
      <c r="AN405">
        <v>501</v>
      </c>
      <c r="AO405">
        <v>10</v>
      </c>
      <c r="AP405" t="s">
        <v>47</v>
      </c>
      <c r="AR405">
        <v>43</v>
      </c>
      <c r="AS405">
        <v>9</v>
      </c>
      <c r="AT405">
        <v>26.78</v>
      </c>
      <c r="AU405" t="s">
        <v>48</v>
      </c>
    </row>
    <row r="406" spans="38:47">
      <c r="AL406" t="s">
        <v>46</v>
      </c>
      <c r="AM406" t="s">
        <v>53</v>
      </c>
      <c r="AN406">
        <v>501</v>
      </c>
      <c r="AO406">
        <v>10</v>
      </c>
      <c r="AP406" t="s">
        <v>47</v>
      </c>
      <c r="AR406">
        <v>44</v>
      </c>
      <c r="AS406">
        <v>9</v>
      </c>
      <c r="AT406">
        <v>28.69</v>
      </c>
      <c r="AU406" t="s">
        <v>48</v>
      </c>
    </row>
    <row r="407" spans="38:47">
      <c r="AL407" t="s">
        <v>46</v>
      </c>
      <c r="AM407" t="s">
        <v>53</v>
      </c>
      <c r="AN407">
        <v>501</v>
      </c>
      <c r="AO407">
        <v>10</v>
      </c>
      <c r="AP407" t="s">
        <v>47</v>
      </c>
      <c r="AR407">
        <v>45</v>
      </c>
      <c r="AS407">
        <v>9</v>
      </c>
      <c r="AT407">
        <v>30.77</v>
      </c>
      <c r="AU407" t="s">
        <v>48</v>
      </c>
    </row>
    <row r="408" spans="38:47">
      <c r="AL408" t="s">
        <v>46</v>
      </c>
      <c r="AM408" t="s">
        <v>53</v>
      </c>
      <c r="AN408">
        <v>501</v>
      </c>
      <c r="AO408">
        <v>10</v>
      </c>
      <c r="AP408" t="s">
        <v>47</v>
      </c>
      <c r="AR408">
        <v>46</v>
      </c>
      <c r="AS408">
        <v>9</v>
      </c>
      <c r="AT408">
        <v>33.04</v>
      </c>
      <c r="AU408" t="s">
        <v>48</v>
      </c>
    </row>
    <row r="409" spans="38:47">
      <c r="AL409" t="s">
        <v>46</v>
      </c>
      <c r="AM409" t="s">
        <v>53</v>
      </c>
      <c r="AN409">
        <v>501</v>
      </c>
      <c r="AO409">
        <v>10</v>
      </c>
      <c r="AP409" t="s">
        <v>47</v>
      </c>
      <c r="AR409">
        <v>47</v>
      </c>
      <c r="AS409">
        <v>9</v>
      </c>
      <c r="AT409">
        <v>35.49</v>
      </c>
      <c r="AU409" t="s">
        <v>48</v>
      </c>
    </row>
    <row r="410" spans="38:47">
      <c r="AL410" t="s">
        <v>46</v>
      </c>
      <c r="AM410" t="s">
        <v>53</v>
      </c>
      <c r="AN410">
        <v>501</v>
      </c>
      <c r="AO410">
        <v>10</v>
      </c>
      <c r="AP410" t="s">
        <v>47</v>
      </c>
      <c r="AR410">
        <v>48</v>
      </c>
      <c r="AS410">
        <v>9</v>
      </c>
      <c r="AT410">
        <v>38.14</v>
      </c>
      <c r="AU410" t="s">
        <v>48</v>
      </c>
    </row>
    <row r="411" spans="38:47">
      <c r="AL411" t="s">
        <v>46</v>
      </c>
      <c r="AM411" t="s">
        <v>53</v>
      </c>
      <c r="AN411">
        <v>501</v>
      </c>
      <c r="AO411">
        <v>10</v>
      </c>
      <c r="AP411" t="s">
        <v>47</v>
      </c>
      <c r="AR411">
        <v>49</v>
      </c>
      <c r="AS411">
        <v>9</v>
      </c>
      <c r="AT411">
        <v>41.02</v>
      </c>
      <c r="AU411" t="s">
        <v>48</v>
      </c>
    </row>
    <row r="412" spans="38:47">
      <c r="AL412" t="s">
        <v>46</v>
      </c>
      <c r="AM412" t="s">
        <v>53</v>
      </c>
      <c r="AN412">
        <v>501</v>
      </c>
      <c r="AO412">
        <v>10</v>
      </c>
      <c r="AP412" t="s">
        <v>47</v>
      </c>
      <c r="AR412">
        <v>50</v>
      </c>
      <c r="AS412">
        <v>9</v>
      </c>
      <c r="AT412">
        <v>44.15</v>
      </c>
      <c r="AU412" t="s">
        <v>48</v>
      </c>
    </row>
    <row r="413" spans="38:47">
      <c r="AL413" t="s">
        <v>46</v>
      </c>
      <c r="AM413" t="s">
        <v>53</v>
      </c>
      <c r="AN413">
        <v>501</v>
      </c>
      <c r="AO413">
        <v>10</v>
      </c>
      <c r="AP413" t="s">
        <v>47</v>
      </c>
      <c r="AR413">
        <v>51</v>
      </c>
      <c r="AS413">
        <v>9</v>
      </c>
      <c r="AT413">
        <v>47.56</v>
      </c>
      <c r="AU413" t="s">
        <v>48</v>
      </c>
    </row>
    <row r="414" spans="38:47">
      <c r="AL414" t="s">
        <v>46</v>
      </c>
      <c r="AM414" t="s">
        <v>53</v>
      </c>
      <c r="AN414">
        <v>501</v>
      </c>
      <c r="AO414">
        <v>10</v>
      </c>
      <c r="AP414" t="s">
        <v>47</v>
      </c>
      <c r="AR414">
        <v>52</v>
      </c>
      <c r="AS414">
        <v>9</v>
      </c>
      <c r="AT414">
        <v>51.31</v>
      </c>
      <c r="AU414" t="s">
        <v>48</v>
      </c>
    </row>
    <row r="415" spans="38:47">
      <c r="AL415" t="s">
        <v>46</v>
      </c>
      <c r="AM415" t="s">
        <v>53</v>
      </c>
      <c r="AN415">
        <v>501</v>
      </c>
      <c r="AO415">
        <v>10</v>
      </c>
      <c r="AP415" t="s">
        <v>47</v>
      </c>
      <c r="AR415">
        <v>53</v>
      </c>
      <c r="AS415">
        <v>9</v>
      </c>
      <c r="AT415">
        <v>55.46</v>
      </c>
      <c r="AU415" t="s">
        <v>48</v>
      </c>
    </row>
    <row r="416" spans="38:47">
      <c r="AL416" t="s">
        <v>46</v>
      </c>
      <c r="AM416" t="s">
        <v>53</v>
      </c>
      <c r="AN416">
        <v>501</v>
      </c>
      <c r="AO416">
        <v>10</v>
      </c>
      <c r="AP416" t="s">
        <v>47</v>
      </c>
      <c r="AR416">
        <v>54</v>
      </c>
      <c r="AS416">
        <v>9</v>
      </c>
      <c r="AT416">
        <v>60.09</v>
      </c>
      <c r="AU416" t="s">
        <v>48</v>
      </c>
    </row>
    <row r="417" spans="38:47">
      <c r="AL417" t="s">
        <v>46</v>
      </c>
      <c r="AM417" t="s">
        <v>53</v>
      </c>
      <c r="AN417">
        <v>501</v>
      </c>
      <c r="AO417">
        <v>10</v>
      </c>
      <c r="AP417" t="s">
        <v>47</v>
      </c>
      <c r="AR417">
        <v>55</v>
      </c>
      <c r="AS417">
        <v>9</v>
      </c>
      <c r="AT417">
        <v>65.260000000000005</v>
      </c>
      <c r="AU417" t="s">
        <v>48</v>
      </c>
    </row>
    <row r="418" spans="38:47">
      <c r="AL418" t="s">
        <v>46</v>
      </c>
      <c r="AM418" t="s">
        <v>53</v>
      </c>
      <c r="AN418">
        <v>501</v>
      </c>
      <c r="AO418">
        <v>10</v>
      </c>
      <c r="AP418" t="s">
        <v>47</v>
      </c>
      <c r="AR418">
        <v>56</v>
      </c>
      <c r="AS418">
        <v>9</v>
      </c>
      <c r="AT418">
        <v>71.069999999999993</v>
      </c>
      <c r="AU418" t="s">
        <v>48</v>
      </c>
    </row>
    <row r="419" spans="38:47">
      <c r="AL419" t="s">
        <v>46</v>
      </c>
      <c r="AM419" t="s">
        <v>53</v>
      </c>
      <c r="AN419">
        <v>501</v>
      </c>
      <c r="AO419">
        <v>10</v>
      </c>
      <c r="AP419" t="s">
        <v>47</v>
      </c>
      <c r="AR419">
        <v>57</v>
      </c>
      <c r="AS419">
        <v>9</v>
      </c>
      <c r="AT419">
        <v>77.59</v>
      </c>
      <c r="AU419" t="s">
        <v>48</v>
      </c>
    </row>
    <row r="420" spans="38:47">
      <c r="AL420" t="s">
        <v>46</v>
      </c>
      <c r="AM420" t="s">
        <v>53</v>
      </c>
      <c r="AN420">
        <v>501</v>
      </c>
      <c r="AO420">
        <v>10</v>
      </c>
      <c r="AP420" t="s">
        <v>47</v>
      </c>
      <c r="AR420">
        <v>58</v>
      </c>
      <c r="AS420">
        <v>9</v>
      </c>
      <c r="AT420">
        <v>84.93</v>
      </c>
      <c r="AU420" t="s">
        <v>48</v>
      </c>
    </row>
    <row r="421" spans="38:47">
      <c r="AL421" t="s">
        <v>46</v>
      </c>
      <c r="AM421" t="s">
        <v>53</v>
      </c>
      <c r="AN421">
        <v>501</v>
      </c>
      <c r="AO421">
        <v>10</v>
      </c>
      <c r="AP421" t="s">
        <v>47</v>
      </c>
      <c r="AR421">
        <v>59</v>
      </c>
      <c r="AS421">
        <v>9</v>
      </c>
      <c r="AT421">
        <v>93.16</v>
      </c>
      <c r="AU421" t="s">
        <v>48</v>
      </c>
    </row>
    <row r="422" spans="38:47">
      <c r="AL422" t="s">
        <v>46</v>
      </c>
      <c r="AM422" t="s">
        <v>53</v>
      </c>
      <c r="AN422">
        <v>501</v>
      </c>
      <c r="AO422">
        <v>10</v>
      </c>
      <c r="AP422" t="s">
        <v>47</v>
      </c>
      <c r="AR422">
        <v>60</v>
      </c>
      <c r="AS422">
        <v>9</v>
      </c>
      <c r="AT422">
        <v>102.39</v>
      </c>
      <c r="AU422" t="s">
        <v>48</v>
      </c>
    </row>
    <row r="423" spans="38:47">
      <c r="AL423" t="s">
        <v>46</v>
      </c>
      <c r="AM423" t="s">
        <v>53</v>
      </c>
      <c r="AN423">
        <v>501</v>
      </c>
      <c r="AO423">
        <v>10</v>
      </c>
      <c r="AP423" t="s">
        <v>47</v>
      </c>
      <c r="AR423">
        <v>61</v>
      </c>
      <c r="AS423">
        <v>9</v>
      </c>
      <c r="AT423">
        <v>112.71</v>
      </c>
      <c r="AU423" t="s">
        <v>48</v>
      </c>
    </row>
    <row r="424" spans="38:47">
      <c r="AL424" t="s">
        <v>46</v>
      </c>
      <c r="AM424" t="s">
        <v>53</v>
      </c>
      <c r="AN424">
        <v>501</v>
      </c>
      <c r="AO424">
        <v>10</v>
      </c>
      <c r="AP424" t="s">
        <v>47</v>
      </c>
      <c r="AR424">
        <v>18</v>
      </c>
      <c r="AS424">
        <v>10</v>
      </c>
      <c r="AT424">
        <v>10.8</v>
      </c>
      <c r="AU424" t="s">
        <v>48</v>
      </c>
    </row>
    <row r="425" spans="38:47">
      <c r="AL425" t="s">
        <v>46</v>
      </c>
      <c r="AM425" t="s">
        <v>53</v>
      </c>
      <c r="AN425">
        <v>501</v>
      </c>
      <c r="AO425">
        <v>10</v>
      </c>
      <c r="AP425" t="s">
        <v>47</v>
      </c>
      <c r="AR425">
        <v>19</v>
      </c>
      <c r="AS425">
        <v>10</v>
      </c>
      <c r="AT425">
        <v>11.19</v>
      </c>
      <c r="AU425" t="s">
        <v>48</v>
      </c>
    </row>
    <row r="426" spans="38:47">
      <c r="AL426" t="s">
        <v>46</v>
      </c>
      <c r="AM426" t="s">
        <v>53</v>
      </c>
      <c r="AN426">
        <v>501</v>
      </c>
      <c r="AO426">
        <v>10</v>
      </c>
      <c r="AP426" t="s">
        <v>47</v>
      </c>
      <c r="AR426">
        <v>20</v>
      </c>
      <c r="AS426">
        <v>10</v>
      </c>
      <c r="AT426">
        <v>11.49</v>
      </c>
      <c r="AU426" t="s">
        <v>48</v>
      </c>
    </row>
    <row r="427" spans="38:47">
      <c r="AL427" t="s">
        <v>46</v>
      </c>
      <c r="AM427" t="s">
        <v>53</v>
      </c>
      <c r="AN427">
        <v>501</v>
      </c>
      <c r="AO427">
        <v>10</v>
      </c>
      <c r="AP427" t="s">
        <v>47</v>
      </c>
      <c r="AR427">
        <v>21</v>
      </c>
      <c r="AS427">
        <v>10</v>
      </c>
      <c r="AT427">
        <v>11.73</v>
      </c>
      <c r="AU427" t="s">
        <v>48</v>
      </c>
    </row>
    <row r="428" spans="38:47">
      <c r="AL428" t="s">
        <v>46</v>
      </c>
      <c r="AM428" t="s">
        <v>53</v>
      </c>
      <c r="AN428">
        <v>501</v>
      </c>
      <c r="AO428">
        <v>10</v>
      </c>
      <c r="AP428" t="s">
        <v>47</v>
      </c>
      <c r="AR428">
        <v>22</v>
      </c>
      <c r="AS428">
        <v>10</v>
      </c>
      <c r="AT428">
        <v>11.94</v>
      </c>
      <c r="AU428" t="s">
        <v>48</v>
      </c>
    </row>
    <row r="429" spans="38:47">
      <c r="AL429" t="s">
        <v>46</v>
      </c>
      <c r="AM429" t="s">
        <v>53</v>
      </c>
      <c r="AN429">
        <v>501</v>
      </c>
      <c r="AO429">
        <v>10</v>
      </c>
      <c r="AP429" t="s">
        <v>47</v>
      </c>
      <c r="AR429">
        <v>23</v>
      </c>
      <c r="AS429">
        <v>10</v>
      </c>
      <c r="AT429">
        <v>12.13</v>
      </c>
      <c r="AU429" t="s">
        <v>48</v>
      </c>
    </row>
    <row r="430" spans="38:47">
      <c r="AL430" t="s">
        <v>46</v>
      </c>
      <c r="AM430" t="s">
        <v>53</v>
      </c>
      <c r="AN430">
        <v>501</v>
      </c>
      <c r="AO430">
        <v>10</v>
      </c>
      <c r="AP430" t="s">
        <v>47</v>
      </c>
      <c r="AR430">
        <v>24</v>
      </c>
      <c r="AS430">
        <v>10</v>
      </c>
      <c r="AT430">
        <v>12.33</v>
      </c>
      <c r="AU430" t="s">
        <v>48</v>
      </c>
    </row>
    <row r="431" spans="38:47">
      <c r="AL431" t="s">
        <v>46</v>
      </c>
      <c r="AM431" t="s">
        <v>53</v>
      </c>
      <c r="AN431">
        <v>501</v>
      </c>
      <c r="AO431">
        <v>10</v>
      </c>
      <c r="AP431" t="s">
        <v>47</v>
      </c>
      <c r="AR431">
        <v>25</v>
      </c>
      <c r="AS431">
        <v>10</v>
      </c>
      <c r="AT431">
        <v>12.56</v>
      </c>
      <c r="AU431" t="s">
        <v>48</v>
      </c>
    </row>
    <row r="432" spans="38:47">
      <c r="AL432" t="s">
        <v>46</v>
      </c>
      <c r="AM432" t="s">
        <v>53</v>
      </c>
      <c r="AN432">
        <v>501</v>
      </c>
      <c r="AO432">
        <v>10</v>
      </c>
      <c r="AP432" t="s">
        <v>47</v>
      </c>
      <c r="AR432">
        <v>26</v>
      </c>
      <c r="AS432">
        <v>10</v>
      </c>
      <c r="AT432">
        <v>12.84</v>
      </c>
      <c r="AU432" t="s">
        <v>48</v>
      </c>
    </row>
    <row r="433" spans="38:47">
      <c r="AL433" t="s">
        <v>46</v>
      </c>
      <c r="AM433" t="s">
        <v>53</v>
      </c>
      <c r="AN433">
        <v>501</v>
      </c>
      <c r="AO433">
        <v>10</v>
      </c>
      <c r="AP433" t="s">
        <v>47</v>
      </c>
      <c r="AR433">
        <v>27</v>
      </c>
      <c r="AS433">
        <v>10</v>
      </c>
      <c r="AT433">
        <v>13.18</v>
      </c>
      <c r="AU433" t="s">
        <v>48</v>
      </c>
    </row>
    <row r="434" spans="38:47">
      <c r="AL434" t="s">
        <v>46</v>
      </c>
      <c r="AM434" t="s">
        <v>53</v>
      </c>
      <c r="AN434">
        <v>501</v>
      </c>
      <c r="AO434">
        <v>10</v>
      </c>
      <c r="AP434" t="s">
        <v>47</v>
      </c>
      <c r="AR434">
        <v>28</v>
      </c>
      <c r="AS434">
        <v>10</v>
      </c>
      <c r="AT434">
        <v>13.6</v>
      </c>
      <c r="AU434" t="s">
        <v>48</v>
      </c>
    </row>
    <row r="435" spans="38:47">
      <c r="AL435" t="s">
        <v>46</v>
      </c>
      <c r="AM435" t="s">
        <v>53</v>
      </c>
      <c r="AN435">
        <v>501</v>
      </c>
      <c r="AO435">
        <v>10</v>
      </c>
      <c r="AP435" t="s">
        <v>47</v>
      </c>
      <c r="AR435">
        <v>29</v>
      </c>
      <c r="AS435">
        <v>10</v>
      </c>
      <c r="AT435">
        <v>14.09</v>
      </c>
      <c r="AU435" t="s">
        <v>48</v>
      </c>
    </row>
    <row r="436" spans="38:47">
      <c r="AL436" t="s">
        <v>46</v>
      </c>
      <c r="AM436" t="s">
        <v>53</v>
      </c>
      <c r="AN436">
        <v>501</v>
      </c>
      <c r="AO436">
        <v>10</v>
      </c>
      <c r="AP436" t="s">
        <v>47</v>
      </c>
      <c r="AR436">
        <v>30</v>
      </c>
      <c r="AS436">
        <v>10</v>
      </c>
      <c r="AT436">
        <v>14.67</v>
      </c>
      <c r="AU436" t="s">
        <v>48</v>
      </c>
    </row>
    <row r="437" spans="38:47">
      <c r="AL437" t="s">
        <v>46</v>
      </c>
      <c r="AM437" t="s">
        <v>53</v>
      </c>
      <c r="AN437">
        <v>501</v>
      </c>
      <c r="AO437">
        <v>10</v>
      </c>
      <c r="AP437" t="s">
        <v>47</v>
      </c>
      <c r="AR437">
        <v>31</v>
      </c>
      <c r="AS437">
        <v>10</v>
      </c>
      <c r="AT437">
        <v>15.34</v>
      </c>
      <c r="AU437" t="s">
        <v>48</v>
      </c>
    </row>
    <row r="438" spans="38:47">
      <c r="AL438" t="s">
        <v>46</v>
      </c>
      <c r="AM438" t="s">
        <v>53</v>
      </c>
      <c r="AN438">
        <v>501</v>
      </c>
      <c r="AO438">
        <v>10</v>
      </c>
      <c r="AP438" t="s">
        <v>47</v>
      </c>
      <c r="AR438">
        <v>32</v>
      </c>
      <c r="AS438">
        <v>10</v>
      </c>
      <c r="AT438">
        <v>16.079999999999998</v>
      </c>
      <c r="AU438" t="s">
        <v>48</v>
      </c>
    </row>
    <row r="439" spans="38:47">
      <c r="AL439" t="s">
        <v>46</v>
      </c>
      <c r="AM439" t="s">
        <v>53</v>
      </c>
      <c r="AN439">
        <v>501</v>
      </c>
      <c r="AO439">
        <v>10</v>
      </c>
      <c r="AP439" t="s">
        <v>47</v>
      </c>
      <c r="AR439">
        <v>33</v>
      </c>
      <c r="AS439">
        <v>10</v>
      </c>
      <c r="AT439">
        <v>16.899999999999999</v>
      </c>
      <c r="AU439" t="s">
        <v>48</v>
      </c>
    </row>
    <row r="440" spans="38:47">
      <c r="AL440" t="s">
        <v>46</v>
      </c>
      <c r="AM440" t="s">
        <v>53</v>
      </c>
      <c r="AN440">
        <v>501</v>
      </c>
      <c r="AO440">
        <v>10</v>
      </c>
      <c r="AP440" t="s">
        <v>47</v>
      </c>
      <c r="AR440">
        <v>34</v>
      </c>
      <c r="AS440">
        <v>10</v>
      </c>
      <c r="AT440">
        <v>17.8</v>
      </c>
      <c r="AU440" t="s">
        <v>48</v>
      </c>
    </row>
    <row r="441" spans="38:47">
      <c r="AL441" t="s">
        <v>46</v>
      </c>
      <c r="AM441" t="s">
        <v>53</v>
      </c>
      <c r="AN441">
        <v>501</v>
      </c>
      <c r="AO441">
        <v>10</v>
      </c>
      <c r="AP441" t="s">
        <v>47</v>
      </c>
      <c r="AR441">
        <v>35</v>
      </c>
      <c r="AS441">
        <v>10</v>
      </c>
      <c r="AT441">
        <v>18.77</v>
      </c>
      <c r="AU441" t="s">
        <v>48</v>
      </c>
    </row>
    <row r="442" spans="38:47">
      <c r="AL442" t="s">
        <v>46</v>
      </c>
      <c r="AM442" t="s">
        <v>53</v>
      </c>
      <c r="AN442">
        <v>501</v>
      </c>
      <c r="AO442">
        <v>10</v>
      </c>
      <c r="AP442" t="s">
        <v>47</v>
      </c>
      <c r="AR442">
        <v>36</v>
      </c>
      <c r="AS442">
        <v>10</v>
      </c>
      <c r="AT442">
        <v>19.84</v>
      </c>
      <c r="AU442" t="s">
        <v>48</v>
      </c>
    </row>
    <row r="443" spans="38:47">
      <c r="AL443" t="s">
        <v>46</v>
      </c>
      <c r="AM443" t="s">
        <v>53</v>
      </c>
      <c r="AN443">
        <v>501</v>
      </c>
      <c r="AO443">
        <v>10</v>
      </c>
      <c r="AP443" t="s">
        <v>47</v>
      </c>
      <c r="AR443">
        <v>37</v>
      </c>
      <c r="AS443">
        <v>10</v>
      </c>
      <c r="AT443">
        <v>20.99</v>
      </c>
      <c r="AU443" t="s">
        <v>48</v>
      </c>
    </row>
    <row r="444" spans="38:47">
      <c r="AL444" t="s">
        <v>46</v>
      </c>
      <c r="AM444" t="s">
        <v>53</v>
      </c>
      <c r="AN444">
        <v>501</v>
      </c>
      <c r="AO444">
        <v>10</v>
      </c>
      <c r="AP444" t="s">
        <v>47</v>
      </c>
      <c r="AR444">
        <v>38</v>
      </c>
      <c r="AS444">
        <v>10</v>
      </c>
      <c r="AT444">
        <v>22.26</v>
      </c>
      <c r="AU444" t="s">
        <v>48</v>
      </c>
    </row>
    <row r="445" spans="38:47">
      <c r="AL445" t="s">
        <v>46</v>
      </c>
      <c r="AM445" t="s">
        <v>53</v>
      </c>
      <c r="AN445">
        <v>501</v>
      </c>
      <c r="AO445">
        <v>10</v>
      </c>
      <c r="AP445" t="s">
        <v>47</v>
      </c>
      <c r="AR445">
        <v>39</v>
      </c>
      <c r="AS445">
        <v>10</v>
      </c>
      <c r="AT445">
        <v>23.65</v>
      </c>
      <c r="AU445" t="s">
        <v>48</v>
      </c>
    </row>
    <row r="446" spans="38:47">
      <c r="AL446" t="s">
        <v>46</v>
      </c>
      <c r="AM446" t="s">
        <v>53</v>
      </c>
      <c r="AN446">
        <v>501</v>
      </c>
      <c r="AO446">
        <v>10</v>
      </c>
      <c r="AP446" t="s">
        <v>47</v>
      </c>
      <c r="AR446">
        <v>40</v>
      </c>
      <c r="AS446">
        <v>10</v>
      </c>
      <c r="AT446">
        <v>25.17</v>
      </c>
      <c r="AU446" t="s">
        <v>48</v>
      </c>
    </row>
    <row r="447" spans="38:47">
      <c r="AL447" t="s">
        <v>46</v>
      </c>
      <c r="AM447" t="s">
        <v>53</v>
      </c>
      <c r="AN447">
        <v>501</v>
      </c>
      <c r="AO447">
        <v>10</v>
      </c>
      <c r="AP447" t="s">
        <v>47</v>
      </c>
      <c r="AR447">
        <v>41</v>
      </c>
      <c r="AS447">
        <v>10</v>
      </c>
      <c r="AT447">
        <v>26.85</v>
      </c>
      <c r="AU447" t="s">
        <v>48</v>
      </c>
    </row>
    <row r="448" spans="38:47">
      <c r="AL448" t="s">
        <v>46</v>
      </c>
      <c r="AM448" t="s">
        <v>53</v>
      </c>
      <c r="AN448">
        <v>501</v>
      </c>
      <c r="AO448">
        <v>10</v>
      </c>
      <c r="AP448" t="s">
        <v>47</v>
      </c>
      <c r="AR448">
        <v>42</v>
      </c>
      <c r="AS448">
        <v>10</v>
      </c>
      <c r="AT448">
        <v>28.69</v>
      </c>
      <c r="AU448" t="s">
        <v>48</v>
      </c>
    </row>
    <row r="449" spans="38:47">
      <c r="AL449" t="s">
        <v>46</v>
      </c>
      <c r="AM449" t="s">
        <v>53</v>
      </c>
      <c r="AN449">
        <v>501</v>
      </c>
      <c r="AO449">
        <v>10</v>
      </c>
      <c r="AP449" t="s">
        <v>47</v>
      </c>
      <c r="AR449">
        <v>43</v>
      </c>
      <c r="AS449">
        <v>10</v>
      </c>
      <c r="AT449">
        <v>30.7</v>
      </c>
      <c r="AU449" t="s">
        <v>48</v>
      </c>
    </row>
    <row r="450" spans="38:47">
      <c r="AL450" t="s">
        <v>46</v>
      </c>
      <c r="AM450" t="s">
        <v>53</v>
      </c>
      <c r="AN450">
        <v>501</v>
      </c>
      <c r="AO450">
        <v>10</v>
      </c>
      <c r="AP450" t="s">
        <v>47</v>
      </c>
      <c r="AR450">
        <v>44</v>
      </c>
      <c r="AS450">
        <v>10</v>
      </c>
      <c r="AT450">
        <v>32.909999999999997</v>
      </c>
      <c r="AU450" t="s">
        <v>48</v>
      </c>
    </row>
    <row r="451" spans="38:47">
      <c r="AL451" t="s">
        <v>46</v>
      </c>
      <c r="AM451" t="s">
        <v>53</v>
      </c>
      <c r="AN451">
        <v>501</v>
      </c>
      <c r="AO451">
        <v>10</v>
      </c>
      <c r="AP451" t="s">
        <v>47</v>
      </c>
      <c r="AR451">
        <v>45</v>
      </c>
      <c r="AS451">
        <v>10</v>
      </c>
      <c r="AT451">
        <v>35.299999999999997</v>
      </c>
      <c r="AU451" t="s">
        <v>48</v>
      </c>
    </row>
    <row r="452" spans="38:47">
      <c r="AL452" t="s">
        <v>46</v>
      </c>
      <c r="AM452" t="s">
        <v>53</v>
      </c>
      <c r="AN452">
        <v>501</v>
      </c>
      <c r="AO452">
        <v>10</v>
      </c>
      <c r="AP452" t="s">
        <v>47</v>
      </c>
      <c r="AR452">
        <v>46</v>
      </c>
      <c r="AS452">
        <v>10</v>
      </c>
      <c r="AT452">
        <v>37.9</v>
      </c>
      <c r="AU452" t="s">
        <v>48</v>
      </c>
    </row>
    <row r="453" spans="38:47">
      <c r="AL453" t="s">
        <v>46</v>
      </c>
      <c r="AM453" t="s">
        <v>53</v>
      </c>
      <c r="AN453">
        <v>501</v>
      </c>
      <c r="AO453">
        <v>10</v>
      </c>
      <c r="AP453" t="s">
        <v>47</v>
      </c>
      <c r="AR453">
        <v>47</v>
      </c>
      <c r="AS453">
        <v>10</v>
      </c>
      <c r="AT453">
        <v>40.72</v>
      </c>
      <c r="AU453" t="s">
        <v>48</v>
      </c>
    </row>
    <row r="454" spans="38:47">
      <c r="AL454" t="s">
        <v>46</v>
      </c>
      <c r="AM454" t="s">
        <v>53</v>
      </c>
      <c r="AN454">
        <v>501</v>
      </c>
      <c r="AO454">
        <v>10</v>
      </c>
      <c r="AP454" t="s">
        <v>47</v>
      </c>
      <c r="AR454">
        <v>48</v>
      </c>
      <c r="AS454">
        <v>10</v>
      </c>
      <c r="AT454">
        <v>43.77</v>
      </c>
      <c r="AU454" t="s">
        <v>48</v>
      </c>
    </row>
    <row r="455" spans="38:47">
      <c r="AL455" t="s">
        <v>46</v>
      </c>
      <c r="AM455" t="s">
        <v>53</v>
      </c>
      <c r="AN455">
        <v>501</v>
      </c>
      <c r="AO455">
        <v>10</v>
      </c>
      <c r="AP455" t="s">
        <v>47</v>
      </c>
      <c r="AR455">
        <v>49</v>
      </c>
      <c r="AS455">
        <v>10</v>
      </c>
      <c r="AT455">
        <v>47.09</v>
      </c>
      <c r="AU455" t="s">
        <v>48</v>
      </c>
    </row>
    <row r="456" spans="38:47">
      <c r="AL456" t="s">
        <v>46</v>
      </c>
      <c r="AM456" t="s">
        <v>53</v>
      </c>
      <c r="AN456">
        <v>501</v>
      </c>
      <c r="AO456">
        <v>10</v>
      </c>
      <c r="AP456" t="s">
        <v>47</v>
      </c>
      <c r="AR456">
        <v>50</v>
      </c>
      <c r="AS456">
        <v>10</v>
      </c>
      <c r="AT456">
        <v>50.7</v>
      </c>
      <c r="AU456" t="s">
        <v>48</v>
      </c>
    </row>
    <row r="457" spans="38:47">
      <c r="AL457" t="s">
        <v>46</v>
      </c>
      <c r="AM457" t="s">
        <v>53</v>
      </c>
      <c r="AN457">
        <v>501</v>
      </c>
      <c r="AO457">
        <v>10</v>
      </c>
      <c r="AP457" t="s">
        <v>47</v>
      </c>
      <c r="AR457">
        <v>51</v>
      </c>
      <c r="AS457">
        <v>10</v>
      </c>
      <c r="AT457">
        <v>54.66</v>
      </c>
      <c r="AU457" t="s">
        <v>48</v>
      </c>
    </row>
    <row r="458" spans="38:47">
      <c r="AL458" t="s">
        <v>46</v>
      </c>
      <c r="AM458" t="s">
        <v>53</v>
      </c>
      <c r="AN458">
        <v>501</v>
      </c>
      <c r="AO458">
        <v>10</v>
      </c>
      <c r="AP458" t="s">
        <v>47</v>
      </c>
      <c r="AR458">
        <v>52</v>
      </c>
      <c r="AS458">
        <v>10</v>
      </c>
      <c r="AT458">
        <v>59.02</v>
      </c>
      <c r="AU458" t="s">
        <v>48</v>
      </c>
    </row>
    <row r="459" spans="38:47">
      <c r="AL459" t="s">
        <v>46</v>
      </c>
      <c r="AM459" t="s">
        <v>53</v>
      </c>
      <c r="AN459">
        <v>501</v>
      </c>
      <c r="AO459">
        <v>10</v>
      </c>
      <c r="AP459" t="s">
        <v>47</v>
      </c>
      <c r="AR459">
        <v>53</v>
      </c>
      <c r="AS459">
        <v>10</v>
      </c>
      <c r="AT459">
        <v>63.85</v>
      </c>
      <c r="AU459" t="s">
        <v>48</v>
      </c>
    </row>
    <row r="460" spans="38:47">
      <c r="AL460" t="s">
        <v>46</v>
      </c>
      <c r="AM460" t="s">
        <v>53</v>
      </c>
      <c r="AN460">
        <v>501</v>
      </c>
      <c r="AO460">
        <v>10</v>
      </c>
      <c r="AP460" t="s">
        <v>47</v>
      </c>
      <c r="AR460">
        <v>54</v>
      </c>
      <c r="AS460">
        <v>10</v>
      </c>
      <c r="AT460">
        <v>69.239999999999995</v>
      </c>
      <c r="AU460" t="s">
        <v>48</v>
      </c>
    </row>
    <row r="461" spans="38:47">
      <c r="AL461" t="s">
        <v>46</v>
      </c>
      <c r="AM461" t="s">
        <v>53</v>
      </c>
      <c r="AN461">
        <v>501</v>
      </c>
      <c r="AO461">
        <v>10</v>
      </c>
      <c r="AP461" t="s">
        <v>47</v>
      </c>
      <c r="AR461">
        <v>55</v>
      </c>
      <c r="AS461">
        <v>10</v>
      </c>
      <c r="AT461">
        <v>75.27</v>
      </c>
      <c r="AU461" t="s">
        <v>48</v>
      </c>
    </row>
    <row r="462" spans="38:47">
      <c r="AL462" t="s">
        <v>46</v>
      </c>
      <c r="AM462" t="s">
        <v>53</v>
      </c>
      <c r="AN462">
        <v>501</v>
      </c>
      <c r="AO462">
        <v>10</v>
      </c>
      <c r="AP462" t="s">
        <v>47</v>
      </c>
      <c r="AR462">
        <v>56</v>
      </c>
      <c r="AS462">
        <v>10</v>
      </c>
      <c r="AT462">
        <v>82.03</v>
      </c>
      <c r="AU462" t="s">
        <v>48</v>
      </c>
    </row>
    <row r="463" spans="38:47">
      <c r="AL463" t="s">
        <v>46</v>
      </c>
      <c r="AM463" t="s">
        <v>53</v>
      </c>
      <c r="AN463">
        <v>501</v>
      </c>
      <c r="AO463">
        <v>10</v>
      </c>
      <c r="AP463" t="s">
        <v>47</v>
      </c>
      <c r="AR463">
        <v>57</v>
      </c>
      <c r="AS463">
        <v>10</v>
      </c>
      <c r="AT463">
        <v>89.61</v>
      </c>
      <c r="AU463" t="s">
        <v>48</v>
      </c>
    </row>
    <row r="464" spans="38:47">
      <c r="AL464" t="s">
        <v>46</v>
      </c>
      <c r="AM464" t="s">
        <v>53</v>
      </c>
      <c r="AN464">
        <v>501</v>
      </c>
      <c r="AO464">
        <v>10</v>
      </c>
      <c r="AP464" t="s">
        <v>47</v>
      </c>
      <c r="AR464">
        <v>58</v>
      </c>
      <c r="AS464">
        <v>10</v>
      </c>
      <c r="AT464">
        <v>98.13</v>
      </c>
      <c r="AU464" t="s">
        <v>48</v>
      </c>
    </row>
    <row r="465" spans="38:47">
      <c r="AL465" t="s">
        <v>46</v>
      </c>
      <c r="AM465" t="s">
        <v>53</v>
      </c>
      <c r="AN465">
        <v>501</v>
      </c>
      <c r="AO465">
        <v>10</v>
      </c>
      <c r="AP465" t="s">
        <v>47</v>
      </c>
      <c r="AR465">
        <v>59</v>
      </c>
      <c r="AS465">
        <v>10</v>
      </c>
      <c r="AT465">
        <v>107.66</v>
      </c>
      <c r="AU465" t="s">
        <v>48</v>
      </c>
    </row>
    <row r="466" spans="38:47">
      <c r="AL466" t="s">
        <v>46</v>
      </c>
      <c r="AM466" t="s">
        <v>53</v>
      </c>
      <c r="AN466">
        <v>501</v>
      </c>
      <c r="AO466">
        <v>10</v>
      </c>
      <c r="AP466" t="s">
        <v>47</v>
      </c>
      <c r="AR466">
        <v>60</v>
      </c>
      <c r="AS466">
        <v>10</v>
      </c>
      <c r="AT466">
        <v>118.34</v>
      </c>
      <c r="AU466" t="s">
        <v>48</v>
      </c>
    </row>
    <row r="467" spans="38:47">
      <c r="AL467" t="s">
        <v>46</v>
      </c>
      <c r="AM467" t="s">
        <v>53</v>
      </c>
      <c r="AN467">
        <v>501</v>
      </c>
      <c r="AO467">
        <v>10</v>
      </c>
      <c r="AP467" t="s">
        <v>47</v>
      </c>
      <c r="AR467">
        <v>18</v>
      </c>
      <c r="AS467">
        <v>11</v>
      </c>
      <c r="AT467">
        <v>12.04</v>
      </c>
      <c r="AU467" t="s">
        <v>48</v>
      </c>
    </row>
    <row r="468" spans="38:47">
      <c r="AL468" t="s">
        <v>46</v>
      </c>
      <c r="AM468" t="s">
        <v>53</v>
      </c>
      <c r="AN468">
        <v>501</v>
      </c>
      <c r="AO468">
        <v>10</v>
      </c>
      <c r="AP468" t="s">
        <v>47</v>
      </c>
      <c r="AR468">
        <v>19</v>
      </c>
      <c r="AS468">
        <v>11</v>
      </c>
      <c r="AT468">
        <v>12.45</v>
      </c>
      <c r="AU468" t="s">
        <v>48</v>
      </c>
    </row>
    <row r="469" spans="38:47">
      <c r="AL469" t="s">
        <v>46</v>
      </c>
      <c r="AM469" t="s">
        <v>53</v>
      </c>
      <c r="AN469">
        <v>501</v>
      </c>
      <c r="AO469">
        <v>10</v>
      </c>
      <c r="AP469" t="s">
        <v>47</v>
      </c>
      <c r="AR469">
        <v>20</v>
      </c>
      <c r="AS469">
        <v>11</v>
      </c>
      <c r="AT469">
        <v>12.77</v>
      </c>
      <c r="AU469" t="s">
        <v>48</v>
      </c>
    </row>
    <row r="470" spans="38:47">
      <c r="AL470" t="s">
        <v>46</v>
      </c>
      <c r="AM470" t="s">
        <v>53</v>
      </c>
      <c r="AN470">
        <v>501</v>
      </c>
      <c r="AO470">
        <v>10</v>
      </c>
      <c r="AP470" t="s">
        <v>47</v>
      </c>
      <c r="AR470">
        <v>21</v>
      </c>
      <c r="AS470">
        <v>11</v>
      </c>
      <c r="AT470">
        <v>13.04</v>
      </c>
      <c r="AU470" t="s">
        <v>48</v>
      </c>
    </row>
    <row r="471" spans="38:47">
      <c r="AL471" t="s">
        <v>46</v>
      </c>
      <c r="AM471" t="s">
        <v>53</v>
      </c>
      <c r="AN471">
        <v>501</v>
      </c>
      <c r="AO471">
        <v>10</v>
      </c>
      <c r="AP471" t="s">
        <v>47</v>
      </c>
      <c r="AR471">
        <v>22</v>
      </c>
      <c r="AS471">
        <v>11</v>
      </c>
      <c r="AT471">
        <v>13.27</v>
      </c>
      <c r="AU471" t="s">
        <v>48</v>
      </c>
    </row>
    <row r="472" spans="38:47">
      <c r="AL472" t="s">
        <v>46</v>
      </c>
      <c r="AM472" t="s">
        <v>53</v>
      </c>
      <c r="AN472">
        <v>501</v>
      </c>
      <c r="AO472">
        <v>10</v>
      </c>
      <c r="AP472" t="s">
        <v>47</v>
      </c>
      <c r="AR472">
        <v>23</v>
      </c>
      <c r="AS472">
        <v>11</v>
      </c>
      <c r="AT472">
        <v>13.5</v>
      </c>
      <c r="AU472" t="s">
        <v>48</v>
      </c>
    </row>
    <row r="473" spans="38:47">
      <c r="AL473" t="s">
        <v>46</v>
      </c>
      <c r="AM473" t="s">
        <v>53</v>
      </c>
      <c r="AN473">
        <v>501</v>
      </c>
      <c r="AO473">
        <v>10</v>
      </c>
      <c r="AP473" t="s">
        <v>47</v>
      </c>
      <c r="AR473">
        <v>24</v>
      </c>
      <c r="AS473">
        <v>11</v>
      </c>
      <c r="AT473">
        <v>13.75</v>
      </c>
      <c r="AU473" t="s">
        <v>48</v>
      </c>
    </row>
    <row r="474" spans="38:47">
      <c r="AL474" t="s">
        <v>46</v>
      </c>
      <c r="AM474" t="s">
        <v>53</v>
      </c>
      <c r="AN474">
        <v>501</v>
      </c>
      <c r="AO474">
        <v>10</v>
      </c>
      <c r="AP474" t="s">
        <v>47</v>
      </c>
      <c r="AR474">
        <v>25</v>
      </c>
      <c r="AS474">
        <v>11</v>
      </c>
      <c r="AT474">
        <v>14.03</v>
      </c>
      <c r="AU474" t="s">
        <v>48</v>
      </c>
    </row>
    <row r="475" spans="38:47">
      <c r="AL475" t="s">
        <v>46</v>
      </c>
      <c r="AM475" t="s">
        <v>53</v>
      </c>
      <c r="AN475">
        <v>501</v>
      </c>
      <c r="AO475">
        <v>10</v>
      </c>
      <c r="AP475" t="s">
        <v>47</v>
      </c>
      <c r="AR475">
        <v>26</v>
      </c>
      <c r="AS475">
        <v>11</v>
      </c>
      <c r="AT475">
        <v>14.37</v>
      </c>
      <c r="AU475" t="s">
        <v>48</v>
      </c>
    </row>
    <row r="476" spans="38:47">
      <c r="AL476" t="s">
        <v>46</v>
      </c>
      <c r="AM476" t="s">
        <v>53</v>
      </c>
      <c r="AN476">
        <v>501</v>
      </c>
      <c r="AO476">
        <v>10</v>
      </c>
      <c r="AP476" t="s">
        <v>47</v>
      </c>
      <c r="AR476">
        <v>27</v>
      </c>
      <c r="AS476">
        <v>11</v>
      </c>
      <c r="AT476">
        <v>14.77</v>
      </c>
      <c r="AU476" t="s">
        <v>48</v>
      </c>
    </row>
    <row r="477" spans="38:47">
      <c r="AL477" t="s">
        <v>46</v>
      </c>
      <c r="AM477" t="s">
        <v>53</v>
      </c>
      <c r="AN477">
        <v>501</v>
      </c>
      <c r="AO477">
        <v>10</v>
      </c>
      <c r="AP477" t="s">
        <v>47</v>
      </c>
      <c r="AR477">
        <v>28</v>
      </c>
      <c r="AS477">
        <v>11</v>
      </c>
      <c r="AT477">
        <v>15.26</v>
      </c>
      <c r="AU477" t="s">
        <v>48</v>
      </c>
    </row>
    <row r="478" spans="38:47">
      <c r="AL478" t="s">
        <v>46</v>
      </c>
      <c r="AM478" t="s">
        <v>53</v>
      </c>
      <c r="AN478">
        <v>501</v>
      </c>
      <c r="AO478">
        <v>10</v>
      </c>
      <c r="AP478" t="s">
        <v>47</v>
      </c>
      <c r="AR478">
        <v>29</v>
      </c>
      <c r="AS478">
        <v>11</v>
      </c>
      <c r="AT478">
        <v>15.84</v>
      </c>
      <c r="AU478" t="s">
        <v>48</v>
      </c>
    </row>
    <row r="479" spans="38:47">
      <c r="AL479" t="s">
        <v>46</v>
      </c>
      <c r="AM479" t="s">
        <v>53</v>
      </c>
      <c r="AN479">
        <v>501</v>
      </c>
      <c r="AO479">
        <v>10</v>
      </c>
      <c r="AP479" t="s">
        <v>47</v>
      </c>
      <c r="AR479">
        <v>30</v>
      </c>
      <c r="AS479">
        <v>11</v>
      </c>
      <c r="AT479">
        <v>16.510000000000002</v>
      </c>
      <c r="AU479" t="s">
        <v>48</v>
      </c>
    </row>
    <row r="480" spans="38:47">
      <c r="AL480" t="s">
        <v>46</v>
      </c>
      <c r="AM480" t="s">
        <v>53</v>
      </c>
      <c r="AN480">
        <v>501</v>
      </c>
      <c r="AO480">
        <v>10</v>
      </c>
      <c r="AP480" t="s">
        <v>47</v>
      </c>
      <c r="AR480">
        <v>31</v>
      </c>
      <c r="AS480">
        <v>11</v>
      </c>
      <c r="AT480">
        <v>17.28</v>
      </c>
      <c r="AU480" t="s">
        <v>48</v>
      </c>
    </row>
    <row r="481" spans="38:47">
      <c r="AL481" t="s">
        <v>46</v>
      </c>
      <c r="AM481" t="s">
        <v>53</v>
      </c>
      <c r="AN481">
        <v>501</v>
      </c>
      <c r="AO481">
        <v>10</v>
      </c>
      <c r="AP481" t="s">
        <v>47</v>
      </c>
      <c r="AR481">
        <v>32</v>
      </c>
      <c r="AS481">
        <v>11</v>
      </c>
      <c r="AT481">
        <v>18.13</v>
      </c>
      <c r="AU481" t="s">
        <v>48</v>
      </c>
    </row>
    <row r="482" spans="38:47">
      <c r="AL482" t="s">
        <v>46</v>
      </c>
      <c r="AM482" t="s">
        <v>53</v>
      </c>
      <c r="AN482">
        <v>501</v>
      </c>
      <c r="AO482">
        <v>10</v>
      </c>
      <c r="AP482" t="s">
        <v>47</v>
      </c>
      <c r="AR482">
        <v>33</v>
      </c>
      <c r="AS482">
        <v>11</v>
      </c>
      <c r="AT482">
        <v>19.059999999999999</v>
      </c>
      <c r="AU482" t="s">
        <v>48</v>
      </c>
    </row>
    <row r="483" spans="38:47">
      <c r="AL483" t="s">
        <v>46</v>
      </c>
      <c r="AM483" t="s">
        <v>53</v>
      </c>
      <c r="AN483">
        <v>501</v>
      </c>
      <c r="AO483">
        <v>10</v>
      </c>
      <c r="AP483" t="s">
        <v>47</v>
      </c>
      <c r="AR483">
        <v>34</v>
      </c>
      <c r="AS483">
        <v>11</v>
      </c>
      <c r="AT483">
        <v>20.09</v>
      </c>
      <c r="AU483" t="s">
        <v>48</v>
      </c>
    </row>
    <row r="484" spans="38:47">
      <c r="AL484" t="s">
        <v>46</v>
      </c>
      <c r="AM484" t="s">
        <v>53</v>
      </c>
      <c r="AN484">
        <v>501</v>
      </c>
      <c r="AO484">
        <v>10</v>
      </c>
      <c r="AP484" t="s">
        <v>47</v>
      </c>
      <c r="AR484">
        <v>35</v>
      </c>
      <c r="AS484">
        <v>11</v>
      </c>
      <c r="AT484">
        <v>21.21</v>
      </c>
      <c r="AU484" t="s">
        <v>48</v>
      </c>
    </row>
    <row r="485" spans="38:47">
      <c r="AL485" t="s">
        <v>46</v>
      </c>
      <c r="AM485" t="s">
        <v>53</v>
      </c>
      <c r="AN485">
        <v>501</v>
      </c>
      <c r="AO485">
        <v>10</v>
      </c>
      <c r="AP485" t="s">
        <v>47</v>
      </c>
      <c r="AR485">
        <v>36</v>
      </c>
      <c r="AS485">
        <v>11</v>
      </c>
      <c r="AT485">
        <v>22.43</v>
      </c>
      <c r="AU485" t="s">
        <v>48</v>
      </c>
    </row>
    <row r="486" spans="38:47">
      <c r="AL486" t="s">
        <v>46</v>
      </c>
      <c r="AM486" t="s">
        <v>53</v>
      </c>
      <c r="AN486">
        <v>501</v>
      </c>
      <c r="AO486">
        <v>10</v>
      </c>
      <c r="AP486" t="s">
        <v>47</v>
      </c>
      <c r="AR486">
        <v>37</v>
      </c>
      <c r="AS486">
        <v>11</v>
      </c>
      <c r="AT486">
        <v>23.76</v>
      </c>
      <c r="AU486" t="s">
        <v>48</v>
      </c>
    </row>
    <row r="487" spans="38:47">
      <c r="AL487" t="s">
        <v>46</v>
      </c>
      <c r="AM487" t="s">
        <v>53</v>
      </c>
      <c r="AN487">
        <v>501</v>
      </c>
      <c r="AO487">
        <v>10</v>
      </c>
      <c r="AP487" t="s">
        <v>47</v>
      </c>
      <c r="AR487">
        <v>38</v>
      </c>
      <c r="AS487">
        <v>11</v>
      </c>
      <c r="AT487">
        <v>25.21</v>
      </c>
      <c r="AU487" t="s">
        <v>48</v>
      </c>
    </row>
    <row r="488" spans="38:47">
      <c r="AL488" t="s">
        <v>46</v>
      </c>
      <c r="AM488" t="s">
        <v>53</v>
      </c>
      <c r="AN488">
        <v>501</v>
      </c>
      <c r="AO488">
        <v>10</v>
      </c>
      <c r="AP488" t="s">
        <v>47</v>
      </c>
      <c r="AR488">
        <v>39</v>
      </c>
      <c r="AS488">
        <v>11</v>
      </c>
      <c r="AT488">
        <v>26.8</v>
      </c>
      <c r="AU488" t="s">
        <v>48</v>
      </c>
    </row>
    <row r="489" spans="38:47">
      <c r="AL489" t="s">
        <v>46</v>
      </c>
      <c r="AM489" t="s">
        <v>53</v>
      </c>
      <c r="AN489">
        <v>501</v>
      </c>
      <c r="AO489">
        <v>10</v>
      </c>
      <c r="AP489" t="s">
        <v>47</v>
      </c>
      <c r="AR489">
        <v>40</v>
      </c>
      <c r="AS489">
        <v>11</v>
      </c>
      <c r="AT489">
        <v>28.55</v>
      </c>
      <c r="AU489" t="s">
        <v>48</v>
      </c>
    </row>
    <row r="490" spans="38:47">
      <c r="AL490" t="s">
        <v>46</v>
      </c>
      <c r="AM490" t="s">
        <v>53</v>
      </c>
      <c r="AN490">
        <v>501</v>
      </c>
      <c r="AO490">
        <v>10</v>
      </c>
      <c r="AP490" t="s">
        <v>47</v>
      </c>
      <c r="AR490">
        <v>41</v>
      </c>
      <c r="AS490">
        <v>11</v>
      </c>
      <c r="AT490">
        <v>30.47</v>
      </c>
      <c r="AU490" t="s">
        <v>48</v>
      </c>
    </row>
    <row r="491" spans="38:47">
      <c r="AL491" t="s">
        <v>46</v>
      </c>
      <c r="AM491" t="s">
        <v>53</v>
      </c>
      <c r="AN491">
        <v>501</v>
      </c>
      <c r="AO491">
        <v>10</v>
      </c>
      <c r="AP491" t="s">
        <v>47</v>
      </c>
      <c r="AR491">
        <v>42</v>
      </c>
      <c r="AS491">
        <v>11</v>
      </c>
      <c r="AT491">
        <v>32.57</v>
      </c>
      <c r="AU491" t="s">
        <v>48</v>
      </c>
    </row>
    <row r="492" spans="38:47">
      <c r="AL492" t="s">
        <v>46</v>
      </c>
      <c r="AM492" t="s">
        <v>53</v>
      </c>
      <c r="AN492">
        <v>501</v>
      </c>
      <c r="AO492">
        <v>10</v>
      </c>
      <c r="AP492" t="s">
        <v>47</v>
      </c>
      <c r="AR492">
        <v>43</v>
      </c>
      <c r="AS492">
        <v>11</v>
      </c>
      <c r="AT492">
        <v>34.869999999999997</v>
      </c>
      <c r="AU492" t="s">
        <v>48</v>
      </c>
    </row>
    <row r="493" spans="38:47">
      <c r="AL493" t="s">
        <v>46</v>
      </c>
      <c r="AM493" t="s">
        <v>53</v>
      </c>
      <c r="AN493">
        <v>501</v>
      </c>
      <c r="AO493">
        <v>10</v>
      </c>
      <c r="AP493" t="s">
        <v>47</v>
      </c>
      <c r="AR493">
        <v>44</v>
      </c>
      <c r="AS493">
        <v>11</v>
      </c>
      <c r="AT493">
        <v>37.369999999999997</v>
      </c>
      <c r="AU493" t="s">
        <v>48</v>
      </c>
    </row>
    <row r="494" spans="38:47">
      <c r="AL494" t="s">
        <v>46</v>
      </c>
      <c r="AM494" t="s">
        <v>53</v>
      </c>
      <c r="AN494">
        <v>501</v>
      </c>
      <c r="AO494">
        <v>10</v>
      </c>
      <c r="AP494" t="s">
        <v>47</v>
      </c>
      <c r="AR494">
        <v>45</v>
      </c>
      <c r="AS494">
        <v>11</v>
      </c>
      <c r="AT494">
        <v>40.1</v>
      </c>
      <c r="AU494" t="s">
        <v>48</v>
      </c>
    </row>
    <row r="495" spans="38:47">
      <c r="AL495" t="s">
        <v>46</v>
      </c>
      <c r="AM495" t="s">
        <v>53</v>
      </c>
      <c r="AN495">
        <v>501</v>
      </c>
      <c r="AO495">
        <v>10</v>
      </c>
      <c r="AP495" t="s">
        <v>47</v>
      </c>
      <c r="AR495">
        <v>46</v>
      </c>
      <c r="AS495">
        <v>11</v>
      </c>
      <c r="AT495">
        <v>43.05</v>
      </c>
      <c r="AU495" t="s">
        <v>48</v>
      </c>
    </row>
    <row r="496" spans="38:47">
      <c r="AL496" t="s">
        <v>46</v>
      </c>
      <c r="AM496" t="s">
        <v>53</v>
      </c>
      <c r="AN496">
        <v>501</v>
      </c>
      <c r="AO496">
        <v>10</v>
      </c>
      <c r="AP496" t="s">
        <v>47</v>
      </c>
      <c r="AR496">
        <v>47</v>
      </c>
      <c r="AS496">
        <v>11</v>
      </c>
      <c r="AT496">
        <v>46.26</v>
      </c>
      <c r="AU496" t="s">
        <v>48</v>
      </c>
    </row>
    <row r="497" spans="38:47">
      <c r="AL497" t="s">
        <v>46</v>
      </c>
      <c r="AM497" t="s">
        <v>53</v>
      </c>
      <c r="AN497">
        <v>501</v>
      </c>
      <c r="AO497">
        <v>10</v>
      </c>
      <c r="AP497" t="s">
        <v>47</v>
      </c>
      <c r="AR497">
        <v>48</v>
      </c>
      <c r="AS497">
        <v>11</v>
      </c>
      <c r="AT497">
        <v>49.75</v>
      </c>
      <c r="AU497" t="s">
        <v>48</v>
      </c>
    </row>
    <row r="498" spans="38:47">
      <c r="AL498" t="s">
        <v>46</v>
      </c>
      <c r="AM498" t="s">
        <v>53</v>
      </c>
      <c r="AN498">
        <v>501</v>
      </c>
      <c r="AO498">
        <v>10</v>
      </c>
      <c r="AP498" t="s">
        <v>47</v>
      </c>
      <c r="AR498">
        <v>49</v>
      </c>
      <c r="AS498">
        <v>11</v>
      </c>
      <c r="AT498">
        <v>53.54</v>
      </c>
      <c r="AU498" t="s">
        <v>48</v>
      </c>
    </row>
    <row r="499" spans="38:47">
      <c r="AL499" t="s">
        <v>46</v>
      </c>
      <c r="AM499" t="s">
        <v>53</v>
      </c>
      <c r="AN499">
        <v>501</v>
      </c>
      <c r="AO499">
        <v>10</v>
      </c>
      <c r="AP499" t="s">
        <v>47</v>
      </c>
      <c r="AR499">
        <v>50</v>
      </c>
      <c r="AS499">
        <v>11</v>
      </c>
      <c r="AT499">
        <v>57.68</v>
      </c>
      <c r="AU499" t="s">
        <v>48</v>
      </c>
    </row>
    <row r="500" spans="38:47">
      <c r="AL500" t="s">
        <v>46</v>
      </c>
      <c r="AM500" t="s">
        <v>53</v>
      </c>
      <c r="AN500">
        <v>501</v>
      </c>
      <c r="AO500">
        <v>10</v>
      </c>
      <c r="AP500" t="s">
        <v>47</v>
      </c>
      <c r="AR500">
        <v>51</v>
      </c>
      <c r="AS500">
        <v>11</v>
      </c>
      <c r="AT500">
        <v>62.24</v>
      </c>
      <c r="AU500" t="s">
        <v>48</v>
      </c>
    </row>
    <row r="501" spans="38:47">
      <c r="AL501" t="s">
        <v>46</v>
      </c>
      <c r="AM501" t="s">
        <v>53</v>
      </c>
      <c r="AN501">
        <v>501</v>
      </c>
      <c r="AO501">
        <v>10</v>
      </c>
      <c r="AP501" t="s">
        <v>47</v>
      </c>
      <c r="AR501">
        <v>52</v>
      </c>
      <c r="AS501">
        <v>11</v>
      </c>
      <c r="AT501">
        <v>67.260000000000005</v>
      </c>
      <c r="AU501" t="s">
        <v>48</v>
      </c>
    </row>
    <row r="502" spans="38:47">
      <c r="AL502" t="s">
        <v>46</v>
      </c>
      <c r="AM502" t="s">
        <v>53</v>
      </c>
      <c r="AN502">
        <v>501</v>
      </c>
      <c r="AO502">
        <v>10</v>
      </c>
      <c r="AP502" t="s">
        <v>47</v>
      </c>
      <c r="AR502">
        <v>53</v>
      </c>
      <c r="AS502">
        <v>11</v>
      </c>
      <c r="AT502">
        <v>72.84</v>
      </c>
      <c r="AU502" t="s">
        <v>48</v>
      </c>
    </row>
    <row r="503" spans="38:47">
      <c r="AL503" t="s">
        <v>46</v>
      </c>
      <c r="AM503" t="s">
        <v>53</v>
      </c>
      <c r="AN503">
        <v>501</v>
      </c>
      <c r="AO503">
        <v>10</v>
      </c>
      <c r="AP503" t="s">
        <v>47</v>
      </c>
      <c r="AR503">
        <v>54</v>
      </c>
      <c r="AS503">
        <v>11</v>
      </c>
      <c r="AT503">
        <v>79.05</v>
      </c>
      <c r="AU503" t="s">
        <v>48</v>
      </c>
    </row>
    <row r="504" spans="38:47">
      <c r="AL504" t="s">
        <v>46</v>
      </c>
      <c r="AM504" t="s">
        <v>53</v>
      </c>
      <c r="AN504">
        <v>501</v>
      </c>
      <c r="AO504">
        <v>10</v>
      </c>
      <c r="AP504" t="s">
        <v>47</v>
      </c>
      <c r="AR504">
        <v>55</v>
      </c>
      <c r="AS504">
        <v>11</v>
      </c>
      <c r="AT504">
        <v>86.01</v>
      </c>
      <c r="AU504" t="s">
        <v>48</v>
      </c>
    </row>
    <row r="505" spans="38:47">
      <c r="AL505" t="s">
        <v>46</v>
      </c>
      <c r="AM505" t="s">
        <v>53</v>
      </c>
      <c r="AN505">
        <v>501</v>
      </c>
      <c r="AO505">
        <v>10</v>
      </c>
      <c r="AP505" t="s">
        <v>47</v>
      </c>
      <c r="AR505">
        <v>56</v>
      </c>
      <c r="AS505">
        <v>11</v>
      </c>
      <c r="AT505">
        <v>93.79</v>
      </c>
      <c r="AU505" t="s">
        <v>48</v>
      </c>
    </row>
    <row r="506" spans="38:47">
      <c r="AL506" t="s">
        <v>46</v>
      </c>
      <c r="AM506" t="s">
        <v>53</v>
      </c>
      <c r="AN506">
        <v>501</v>
      </c>
      <c r="AO506">
        <v>10</v>
      </c>
      <c r="AP506" t="s">
        <v>47</v>
      </c>
      <c r="AR506">
        <v>57</v>
      </c>
      <c r="AS506">
        <v>11</v>
      </c>
      <c r="AT506">
        <v>102.52</v>
      </c>
      <c r="AU506" t="s">
        <v>48</v>
      </c>
    </row>
    <row r="507" spans="38:47">
      <c r="AL507" t="s">
        <v>46</v>
      </c>
      <c r="AM507" t="s">
        <v>53</v>
      </c>
      <c r="AN507">
        <v>501</v>
      </c>
      <c r="AO507">
        <v>10</v>
      </c>
      <c r="AP507" t="s">
        <v>47</v>
      </c>
      <c r="AR507">
        <v>58</v>
      </c>
      <c r="AS507">
        <v>11</v>
      </c>
      <c r="AT507">
        <v>112.29</v>
      </c>
      <c r="AU507" t="s">
        <v>48</v>
      </c>
    </row>
    <row r="508" spans="38:47">
      <c r="AL508" t="s">
        <v>46</v>
      </c>
      <c r="AM508" t="s">
        <v>53</v>
      </c>
      <c r="AN508">
        <v>501</v>
      </c>
      <c r="AO508">
        <v>10</v>
      </c>
      <c r="AP508" t="s">
        <v>47</v>
      </c>
      <c r="AR508">
        <v>59</v>
      </c>
      <c r="AS508">
        <v>11</v>
      </c>
      <c r="AT508">
        <v>123.23</v>
      </c>
      <c r="AU508" t="s">
        <v>48</v>
      </c>
    </row>
    <row r="509" spans="38:47">
      <c r="AL509" t="s">
        <v>46</v>
      </c>
      <c r="AM509" t="s">
        <v>53</v>
      </c>
      <c r="AN509">
        <v>501</v>
      </c>
      <c r="AO509">
        <v>10</v>
      </c>
      <c r="AP509" t="s">
        <v>47</v>
      </c>
      <c r="AR509">
        <v>18</v>
      </c>
      <c r="AS509">
        <v>12</v>
      </c>
      <c r="AT509">
        <v>13.31</v>
      </c>
      <c r="AU509" t="s">
        <v>48</v>
      </c>
    </row>
    <row r="510" spans="38:47">
      <c r="AL510" t="s">
        <v>46</v>
      </c>
      <c r="AM510" t="s">
        <v>53</v>
      </c>
      <c r="AN510">
        <v>501</v>
      </c>
      <c r="AO510">
        <v>10</v>
      </c>
      <c r="AP510" t="s">
        <v>47</v>
      </c>
      <c r="AR510">
        <v>19</v>
      </c>
      <c r="AS510">
        <v>12</v>
      </c>
      <c r="AT510">
        <v>13.73</v>
      </c>
      <c r="AU510" t="s">
        <v>48</v>
      </c>
    </row>
    <row r="511" spans="38:47">
      <c r="AL511" t="s">
        <v>46</v>
      </c>
      <c r="AM511" t="s">
        <v>53</v>
      </c>
      <c r="AN511">
        <v>501</v>
      </c>
      <c r="AO511">
        <v>10</v>
      </c>
      <c r="AP511" t="s">
        <v>47</v>
      </c>
      <c r="AR511">
        <v>20</v>
      </c>
      <c r="AS511">
        <v>12</v>
      </c>
      <c r="AT511">
        <v>14.08</v>
      </c>
      <c r="AU511" t="s">
        <v>48</v>
      </c>
    </row>
    <row r="512" spans="38:47">
      <c r="AL512" t="s">
        <v>46</v>
      </c>
      <c r="AM512" t="s">
        <v>53</v>
      </c>
      <c r="AN512">
        <v>501</v>
      </c>
      <c r="AO512">
        <v>10</v>
      </c>
      <c r="AP512" t="s">
        <v>47</v>
      </c>
      <c r="AR512">
        <v>21</v>
      </c>
      <c r="AS512">
        <v>12</v>
      </c>
      <c r="AT512">
        <v>14.38</v>
      </c>
      <c r="AU512" t="s">
        <v>48</v>
      </c>
    </row>
    <row r="513" spans="38:47">
      <c r="AL513" t="s">
        <v>46</v>
      </c>
      <c r="AM513" t="s">
        <v>53</v>
      </c>
      <c r="AN513">
        <v>501</v>
      </c>
      <c r="AO513">
        <v>10</v>
      </c>
      <c r="AP513" t="s">
        <v>47</v>
      </c>
      <c r="AR513">
        <v>22</v>
      </c>
      <c r="AS513">
        <v>12</v>
      </c>
      <c r="AT513">
        <v>14.65</v>
      </c>
      <c r="AU513" t="s">
        <v>48</v>
      </c>
    </row>
    <row r="514" spans="38:47">
      <c r="AL514" t="s">
        <v>46</v>
      </c>
      <c r="AM514" t="s">
        <v>53</v>
      </c>
      <c r="AN514">
        <v>501</v>
      </c>
      <c r="AO514">
        <v>10</v>
      </c>
      <c r="AP514" t="s">
        <v>47</v>
      </c>
      <c r="AR514">
        <v>23</v>
      </c>
      <c r="AS514">
        <v>12</v>
      </c>
      <c r="AT514">
        <v>14.92</v>
      </c>
      <c r="AU514" t="s">
        <v>48</v>
      </c>
    </row>
    <row r="515" spans="38:47">
      <c r="AL515" t="s">
        <v>46</v>
      </c>
      <c r="AM515" t="s">
        <v>53</v>
      </c>
      <c r="AN515">
        <v>501</v>
      </c>
      <c r="AO515">
        <v>10</v>
      </c>
      <c r="AP515" t="s">
        <v>47</v>
      </c>
      <c r="AR515">
        <v>24</v>
      </c>
      <c r="AS515">
        <v>12</v>
      </c>
      <c r="AT515">
        <v>15.21</v>
      </c>
      <c r="AU515" t="s">
        <v>48</v>
      </c>
    </row>
    <row r="516" spans="38:47">
      <c r="AL516" t="s">
        <v>46</v>
      </c>
      <c r="AM516" t="s">
        <v>53</v>
      </c>
      <c r="AN516">
        <v>501</v>
      </c>
      <c r="AO516">
        <v>10</v>
      </c>
      <c r="AP516" t="s">
        <v>47</v>
      </c>
      <c r="AR516">
        <v>25</v>
      </c>
      <c r="AS516">
        <v>12</v>
      </c>
      <c r="AT516">
        <v>15.55</v>
      </c>
      <c r="AU516" t="s">
        <v>48</v>
      </c>
    </row>
    <row r="517" spans="38:47">
      <c r="AL517" t="s">
        <v>46</v>
      </c>
      <c r="AM517" t="s">
        <v>53</v>
      </c>
      <c r="AN517">
        <v>501</v>
      </c>
      <c r="AO517">
        <v>10</v>
      </c>
      <c r="AP517" t="s">
        <v>47</v>
      </c>
      <c r="AR517">
        <v>26</v>
      </c>
      <c r="AS517">
        <v>12</v>
      </c>
      <c r="AT517">
        <v>15.95</v>
      </c>
      <c r="AU517" t="s">
        <v>48</v>
      </c>
    </row>
    <row r="518" spans="38:47">
      <c r="AL518" t="s">
        <v>46</v>
      </c>
      <c r="AM518" t="s">
        <v>53</v>
      </c>
      <c r="AN518">
        <v>501</v>
      </c>
      <c r="AO518">
        <v>10</v>
      </c>
      <c r="AP518" t="s">
        <v>47</v>
      </c>
      <c r="AR518">
        <v>27</v>
      </c>
      <c r="AS518">
        <v>12</v>
      </c>
      <c r="AT518">
        <v>16.43</v>
      </c>
      <c r="AU518" t="s">
        <v>48</v>
      </c>
    </row>
    <row r="519" spans="38:47">
      <c r="AL519" t="s">
        <v>46</v>
      </c>
      <c r="AM519" t="s">
        <v>53</v>
      </c>
      <c r="AN519">
        <v>501</v>
      </c>
      <c r="AO519">
        <v>10</v>
      </c>
      <c r="AP519" t="s">
        <v>47</v>
      </c>
      <c r="AR519">
        <v>28</v>
      </c>
      <c r="AS519">
        <v>12</v>
      </c>
      <c r="AT519">
        <v>17</v>
      </c>
      <c r="AU519" t="s">
        <v>48</v>
      </c>
    </row>
    <row r="520" spans="38:47">
      <c r="AL520" t="s">
        <v>46</v>
      </c>
      <c r="AM520" t="s">
        <v>53</v>
      </c>
      <c r="AN520">
        <v>501</v>
      </c>
      <c r="AO520">
        <v>10</v>
      </c>
      <c r="AP520" t="s">
        <v>47</v>
      </c>
      <c r="AR520">
        <v>29</v>
      </c>
      <c r="AS520">
        <v>12</v>
      </c>
      <c r="AT520">
        <v>17.670000000000002</v>
      </c>
      <c r="AU520" t="s">
        <v>48</v>
      </c>
    </row>
    <row r="521" spans="38:47">
      <c r="AL521" t="s">
        <v>46</v>
      </c>
      <c r="AM521" t="s">
        <v>53</v>
      </c>
      <c r="AN521">
        <v>501</v>
      </c>
      <c r="AO521">
        <v>10</v>
      </c>
      <c r="AP521" t="s">
        <v>47</v>
      </c>
      <c r="AR521">
        <v>30</v>
      </c>
      <c r="AS521">
        <v>12</v>
      </c>
      <c r="AT521">
        <v>18.440000000000001</v>
      </c>
      <c r="AU521" t="s">
        <v>48</v>
      </c>
    </row>
    <row r="522" spans="38:47">
      <c r="AL522" t="s">
        <v>46</v>
      </c>
      <c r="AM522" t="s">
        <v>53</v>
      </c>
      <c r="AN522">
        <v>501</v>
      </c>
      <c r="AO522">
        <v>10</v>
      </c>
      <c r="AP522" t="s">
        <v>47</v>
      </c>
      <c r="AR522">
        <v>31</v>
      </c>
      <c r="AS522">
        <v>12</v>
      </c>
      <c r="AT522">
        <v>19.309999999999999</v>
      </c>
      <c r="AU522" t="s">
        <v>48</v>
      </c>
    </row>
    <row r="523" spans="38:47">
      <c r="AL523" t="s">
        <v>46</v>
      </c>
      <c r="AM523" t="s">
        <v>53</v>
      </c>
      <c r="AN523">
        <v>501</v>
      </c>
      <c r="AO523">
        <v>10</v>
      </c>
      <c r="AP523" t="s">
        <v>47</v>
      </c>
      <c r="AR523">
        <v>32</v>
      </c>
      <c r="AS523">
        <v>12</v>
      </c>
      <c r="AT523">
        <v>20.27</v>
      </c>
      <c r="AU523" t="s">
        <v>48</v>
      </c>
    </row>
    <row r="524" spans="38:47">
      <c r="AL524" t="s">
        <v>46</v>
      </c>
      <c r="AM524" t="s">
        <v>53</v>
      </c>
      <c r="AN524">
        <v>501</v>
      </c>
      <c r="AO524">
        <v>10</v>
      </c>
      <c r="AP524" t="s">
        <v>47</v>
      </c>
      <c r="AR524">
        <v>33</v>
      </c>
      <c r="AS524">
        <v>12</v>
      </c>
      <c r="AT524">
        <v>21.34</v>
      </c>
      <c r="AU524" t="s">
        <v>48</v>
      </c>
    </row>
    <row r="525" spans="38:47">
      <c r="AL525" t="s">
        <v>46</v>
      </c>
      <c r="AM525" t="s">
        <v>53</v>
      </c>
      <c r="AN525">
        <v>501</v>
      </c>
      <c r="AO525">
        <v>10</v>
      </c>
      <c r="AP525" t="s">
        <v>47</v>
      </c>
      <c r="AR525">
        <v>34</v>
      </c>
      <c r="AS525">
        <v>12</v>
      </c>
      <c r="AT525">
        <v>22.5</v>
      </c>
      <c r="AU525" t="s">
        <v>48</v>
      </c>
    </row>
    <row r="526" spans="38:47">
      <c r="AL526" t="s">
        <v>46</v>
      </c>
      <c r="AM526" t="s">
        <v>53</v>
      </c>
      <c r="AN526">
        <v>501</v>
      </c>
      <c r="AO526">
        <v>10</v>
      </c>
      <c r="AP526" t="s">
        <v>47</v>
      </c>
      <c r="AR526">
        <v>35</v>
      </c>
      <c r="AS526">
        <v>12</v>
      </c>
      <c r="AT526">
        <v>23.77</v>
      </c>
      <c r="AU526" t="s">
        <v>48</v>
      </c>
    </row>
    <row r="527" spans="38:47">
      <c r="AL527" t="s">
        <v>46</v>
      </c>
      <c r="AM527" t="s">
        <v>53</v>
      </c>
      <c r="AN527">
        <v>501</v>
      </c>
      <c r="AO527">
        <v>10</v>
      </c>
      <c r="AP527" t="s">
        <v>47</v>
      </c>
      <c r="AR527">
        <v>36</v>
      </c>
      <c r="AS527">
        <v>12</v>
      </c>
      <c r="AT527">
        <v>25.16</v>
      </c>
      <c r="AU527" t="s">
        <v>48</v>
      </c>
    </row>
    <row r="528" spans="38:47">
      <c r="AL528" t="s">
        <v>46</v>
      </c>
      <c r="AM528" t="s">
        <v>53</v>
      </c>
      <c r="AN528">
        <v>501</v>
      </c>
      <c r="AO528">
        <v>10</v>
      </c>
      <c r="AP528" t="s">
        <v>47</v>
      </c>
      <c r="AR528">
        <v>37</v>
      </c>
      <c r="AS528">
        <v>12</v>
      </c>
      <c r="AT528">
        <v>26.67</v>
      </c>
      <c r="AU528" t="s">
        <v>48</v>
      </c>
    </row>
    <row r="529" spans="38:47">
      <c r="AL529" t="s">
        <v>46</v>
      </c>
      <c r="AM529" t="s">
        <v>53</v>
      </c>
      <c r="AN529">
        <v>501</v>
      </c>
      <c r="AO529">
        <v>10</v>
      </c>
      <c r="AP529" t="s">
        <v>47</v>
      </c>
      <c r="AR529">
        <v>38</v>
      </c>
      <c r="AS529">
        <v>12</v>
      </c>
      <c r="AT529">
        <v>28.33</v>
      </c>
      <c r="AU529" t="s">
        <v>48</v>
      </c>
    </row>
    <row r="530" spans="38:47">
      <c r="AL530" t="s">
        <v>46</v>
      </c>
      <c r="AM530" t="s">
        <v>53</v>
      </c>
      <c r="AN530">
        <v>501</v>
      </c>
      <c r="AO530">
        <v>10</v>
      </c>
      <c r="AP530" t="s">
        <v>47</v>
      </c>
      <c r="AR530">
        <v>39</v>
      </c>
      <c r="AS530">
        <v>12</v>
      </c>
      <c r="AT530">
        <v>30.14</v>
      </c>
      <c r="AU530" t="s">
        <v>48</v>
      </c>
    </row>
    <row r="531" spans="38:47">
      <c r="AL531" t="s">
        <v>46</v>
      </c>
      <c r="AM531" t="s">
        <v>53</v>
      </c>
      <c r="AN531">
        <v>501</v>
      </c>
      <c r="AO531">
        <v>10</v>
      </c>
      <c r="AP531" t="s">
        <v>47</v>
      </c>
      <c r="AR531">
        <v>40</v>
      </c>
      <c r="AS531">
        <v>12</v>
      </c>
      <c r="AT531">
        <v>32.119999999999997</v>
      </c>
      <c r="AU531" t="s">
        <v>48</v>
      </c>
    </row>
    <row r="532" spans="38:47">
      <c r="AL532" t="s">
        <v>46</v>
      </c>
      <c r="AM532" t="s">
        <v>53</v>
      </c>
      <c r="AN532">
        <v>501</v>
      </c>
      <c r="AO532">
        <v>10</v>
      </c>
      <c r="AP532" t="s">
        <v>47</v>
      </c>
      <c r="AR532">
        <v>41</v>
      </c>
      <c r="AS532">
        <v>12</v>
      </c>
      <c r="AT532">
        <v>34.299999999999997</v>
      </c>
      <c r="AU532" t="s">
        <v>48</v>
      </c>
    </row>
    <row r="533" spans="38:47">
      <c r="AL533" t="s">
        <v>46</v>
      </c>
      <c r="AM533" t="s">
        <v>53</v>
      </c>
      <c r="AN533">
        <v>501</v>
      </c>
      <c r="AO533">
        <v>10</v>
      </c>
      <c r="AP533" t="s">
        <v>47</v>
      </c>
      <c r="AR533">
        <v>42</v>
      </c>
      <c r="AS533">
        <v>12</v>
      </c>
      <c r="AT533">
        <v>36.68</v>
      </c>
      <c r="AU533" t="s">
        <v>48</v>
      </c>
    </row>
    <row r="534" spans="38:47">
      <c r="AL534" t="s">
        <v>46</v>
      </c>
      <c r="AM534" t="s">
        <v>53</v>
      </c>
      <c r="AN534">
        <v>501</v>
      </c>
      <c r="AO534">
        <v>10</v>
      </c>
      <c r="AP534" t="s">
        <v>47</v>
      </c>
      <c r="AR534">
        <v>43</v>
      </c>
      <c r="AS534">
        <v>12</v>
      </c>
      <c r="AT534">
        <v>39.28</v>
      </c>
      <c r="AU534" t="s">
        <v>48</v>
      </c>
    </row>
    <row r="535" spans="38:47">
      <c r="AL535" t="s">
        <v>46</v>
      </c>
      <c r="AM535" t="s">
        <v>53</v>
      </c>
      <c r="AN535">
        <v>501</v>
      </c>
      <c r="AO535">
        <v>10</v>
      </c>
      <c r="AP535" t="s">
        <v>47</v>
      </c>
      <c r="AR535">
        <v>44</v>
      </c>
      <c r="AS535">
        <v>12</v>
      </c>
      <c r="AT535">
        <v>42.1</v>
      </c>
      <c r="AU535" t="s">
        <v>48</v>
      </c>
    </row>
    <row r="536" spans="38:47">
      <c r="AL536" t="s">
        <v>46</v>
      </c>
      <c r="AM536" t="s">
        <v>53</v>
      </c>
      <c r="AN536">
        <v>501</v>
      </c>
      <c r="AO536">
        <v>10</v>
      </c>
      <c r="AP536" t="s">
        <v>47</v>
      </c>
      <c r="AR536">
        <v>45</v>
      </c>
      <c r="AS536">
        <v>12</v>
      </c>
      <c r="AT536">
        <v>45.18</v>
      </c>
      <c r="AU536" t="s">
        <v>48</v>
      </c>
    </row>
    <row r="537" spans="38:47">
      <c r="AL537" t="s">
        <v>46</v>
      </c>
      <c r="AM537" t="s">
        <v>53</v>
      </c>
      <c r="AN537">
        <v>501</v>
      </c>
      <c r="AO537">
        <v>10</v>
      </c>
      <c r="AP537" t="s">
        <v>47</v>
      </c>
      <c r="AR537">
        <v>46</v>
      </c>
      <c r="AS537">
        <v>12</v>
      </c>
      <c r="AT537">
        <v>48.52</v>
      </c>
      <c r="AU537" t="s">
        <v>48</v>
      </c>
    </row>
    <row r="538" spans="38:47">
      <c r="AL538" t="s">
        <v>46</v>
      </c>
      <c r="AM538" t="s">
        <v>53</v>
      </c>
      <c r="AN538">
        <v>501</v>
      </c>
      <c r="AO538">
        <v>10</v>
      </c>
      <c r="AP538" t="s">
        <v>47</v>
      </c>
      <c r="AR538">
        <v>47</v>
      </c>
      <c r="AS538">
        <v>12</v>
      </c>
      <c r="AT538">
        <v>52.15</v>
      </c>
      <c r="AU538" t="s">
        <v>48</v>
      </c>
    </row>
    <row r="539" spans="38:47">
      <c r="AL539" t="s">
        <v>46</v>
      </c>
      <c r="AM539" t="s">
        <v>53</v>
      </c>
      <c r="AN539">
        <v>501</v>
      </c>
      <c r="AO539">
        <v>10</v>
      </c>
      <c r="AP539" t="s">
        <v>47</v>
      </c>
      <c r="AR539">
        <v>48</v>
      </c>
      <c r="AS539">
        <v>12</v>
      </c>
      <c r="AT539">
        <v>56.1</v>
      </c>
      <c r="AU539" t="s">
        <v>48</v>
      </c>
    </row>
    <row r="540" spans="38:47">
      <c r="AL540" t="s">
        <v>46</v>
      </c>
      <c r="AM540" t="s">
        <v>53</v>
      </c>
      <c r="AN540">
        <v>501</v>
      </c>
      <c r="AO540">
        <v>10</v>
      </c>
      <c r="AP540" t="s">
        <v>47</v>
      </c>
      <c r="AR540">
        <v>49</v>
      </c>
      <c r="AS540">
        <v>12</v>
      </c>
      <c r="AT540">
        <v>60.42</v>
      </c>
      <c r="AU540" t="s">
        <v>48</v>
      </c>
    </row>
    <row r="541" spans="38:47">
      <c r="AL541" t="s">
        <v>46</v>
      </c>
      <c r="AM541" t="s">
        <v>53</v>
      </c>
      <c r="AN541">
        <v>501</v>
      </c>
      <c r="AO541">
        <v>10</v>
      </c>
      <c r="AP541" t="s">
        <v>47</v>
      </c>
      <c r="AR541">
        <v>50</v>
      </c>
      <c r="AS541">
        <v>12</v>
      </c>
      <c r="AT541">
        <v>65.14</v>
      </c>
      <c r="AU541" t="s">
        <v>48</v>
      </c>
    </row>
    <row r="542" spans="38:47">
      <c r="AL542" t="s">
        <v>46</v>
      </c>
      <c r="AM542" t="s">
        <v>53</v>
      </c>
      <c r="AN542">
        <v>501</v>
      </c>
      <c r="AO542">
        <v>10</v>
      </c>
      <c r="AP542" t="s">
        <v>47</v>
      </c>
      <c r="AR542">
        <v>51</v>
      </c>
      <c r="AS542">
        <v>12</v>
      </c>
      <c r="AT542">
        <v>70.34</v>
      </c>
      <c r="AU542" t="s">
        <v>48</v>
      </c>
    </row>
    <row r="543" spans="38:47">
      <c r="AL543" t="s">
        <v>46</v>
      </c>
      <c r="AM543" t="s">
        <v>53</v>
      </c>
      <c r="AN543">
        <v>501</v>
      </c>
      <c r="AO543">
        <v>10</v>
      </c>
      <c r="AP543" t="s">
        <v>47</v>
      </c>
      <c r="AR543">
        <v>52</v>
      </c>
      <c r="AS543">
        <v>12</v>
      </c>
      <c r="AT543">
        <v>76.08</v>
      </c>
      <c r="AU543" t="s">
        <v>48</v>
      </c>
    </row>
    <row r="544" spans="38:47">
      <c r="AL544" t="s">
        <v>46</v>
      </c>
      <c r="AM544" t="s">
        <v>53</v>
      </c>
      <c r="AN544">
        <v>501</v>
      </c>
      <c r="AO544">
        <v>10</v>
      </c>
      <c r="AP544" t="s">
        <v>47</v>
      </c>
      <c r="AR544">
        <v>53</v>
      </c>
      <c r="AS544">
        <v>12</v>
      </c>
      <c r="AT544">
        <v>82.46</v>
      </c>
      <c r="AU544" t="s">
        <v>48</v>
      </c>
    </row>
    <row r="545" spans="38:47">
      <c r="AL545" t="s">
        <v>46</v>
      </c>
      <c r="AM545" t="s">
        <v>53</v>
      </c>
      <c r="AN545">
        <v>501</v>
      </c>
      <c r="AO545">
        <v>10</v>
      </c>
      <c r="AP545" t="s">
        <v>47</v>
      </c>
      <c r="AR545">
        <v>54</v>
      </c>
      <c r="AS545">
        <v>12</v>
      </c>
      <c r="AT545">
        <v>89.58</v>
      </c>
      <c r="AU545" t="s">
        <v>48</v>
      </c>
    </row>
    <row r="546" spans="38:47">
      <c r="AL546" t="s">
        <v>46</v>
      </c>
      <c r="AM546" t="s">
        <v>53</v>
      </c>
      <c r="AN546">
        <v>501</v>
      </c>
      <c r="AO546">
        <v>10</v>
      </c>
      <c r="AP546" t="s">
        <v>47</v>
      </c>
      <c r="AR546">
        <v>55</v>
      </c>
      <c r="AS546">
        <v>12</v>
      </c>
      <c r="AT546">
        <v>97.53</v>
      </c>
      <c r="AU546" t="s">
        <v>48</v>
      </c>
    </row>
    <row r="547" spans="38:47">
      <c r="AL547" t="s">
        <v>46</v>
      </c>
      <c r="AM547" t="s">
        <v>53</v>
      </c>
      <c r="AN547">
        <v>501</v>
      </c>
      <c r="AO547">
        <v>10</v>
      </c>
      <c r="AP547" t="s">
        <v>47</v>
      </c>
      <c r="AR547">
        <v>56</v>
      </c>
      <c r="AS547">
        <v>12</v>
      </c>
      <c r="AT547">
        <v>106.42</v>
      </c>
      <c r="AU547" t="s">
        <v>48</v>
      </c>
    </row>
    <row r="548" spans="38:47">
      <c r="AL548" t="s">
        <v>46</v>
      </c>
      <c r="AM548" t="s">
        <v>53</v>
      </c>
      <c r="AN548">
        <v>501</v>
      </c>
      <c r="AO548">
        <v>10</v>
      </c>
      <c r="AP548" t="s">
        <v>47</v>
      </c>
      <c r="AR548">
        <v>57</v>
      </c>
      <c r="AS548">
        <v>12</v>
      </c>
      <c r="AT548">
        <v>116.37</v>
      </c>
      <c r="AU548" t="s">
        <v>48</v>
      </c>
    </row>
    <row r="549" spans="38:47">
      <c r="AL549" t="s">
        <v>46</v>
      </c>
      <c r="AM549" t="s">
        <v>53</v>
      </c>
      <c r="AN549">
        <v>501</v>
      </c>
      <c r="AO549">
        <v>10</v>
      </c>
      <c r="AP549" t="s">
        <v>47</v>
      </c>
      <c r="AR549">
        <v>58</v>
      </c>
      <c r="AS549">
        <v>12</v>
      </c>
      <c r="AT549">
        <v>127.5</v>
      </c>
      <c r="AU549" t="s">
        <v>48</v>
      </c>
    </row>
    <row r="550" spans="38:47">
      <c r="AL550" t="s">
        <v>46</v>
      </c>
      <c r="AM550" t="s">
        <v>53</v>
      </c>
      <c r="AN550">
        <v>501</v>
      </c>
      <c r="AO550">
        <v>10</v>
      </c>
      <c r="AP550" t="s">
        <v>47</v>
      </c>
      <c r="AR550">
        <v>18</v>
      </c>
      <c r="AS550">
        <v>13</v>
      </c>
      <c r="AT550">
        <v>14.59</v>
      </c>
      <c r="AU550" t="s">
        <v>48</v>
      </c>
    </row>
    <row r="551" spans="38:47">
      <c r="AL551" t="s">
        <v>46</v>
      </c>
      <c r="AM551" t="s">
        <v>53</v>
      </c>
      <c r="AN551">
        <v>501</v>
      </c>
      <c r="AO551">
        <v>10</v>
      </c>
      <c r="AP551" t="s">
        <v>47</v>
      </c>
      <c r="AR551">
        <v>19</v>
      </c>
      <c r="AS551">
        <v>13</v>
      </c>
      <c r="AT551">
        <v>15.04</v>
      </c>
      <c r="AU551" t="s">
        <v>48</v>
      </c>
    </row>
    <row r="552" spans="38:47">
      <c r="AL552" t="s">
        <v>46</v>
      </c>
      <c r="AM552" t="s">
        <v>53</v>
      </c>
      <c r="AN552">
        <v>501</v>
      </c>
      <c r="AO552">
        <v>10</v>
      </c>
      <c r="AP552" t="s">
        <v>47</v>
      </c>
      <c r="AR552">
        <v>20</v>
      </c>
      <c r="AS552">
        <v>13</v>
      </c>
      <c r="AT552">
        <v>15.42</v>
      </c>
      <c r="AU552" t="s">
        <v>48</v>
      </c>
    </row>
    <row r="553" spans="38:47">
      <c r="AL553" t="s">
        <v>46</v>
      </c>
      <c r="AM553" t="s">
        <v>53</v>
      </c>
      <c r="AN553">
        <v>501</v>
      </c>
      <c r="AO553">
        <v>10</v>
      </c>
      <c r="AP553" t="s">
        <v>47</v>
      </c>
      <c r="AR553">
        <v>21</v>
      </c>
      <c r="AS553">
        <v>13</v>
      </c>
      <c r="AT553">
        <v>15.75</v>
      </c>
      <c r="AU553" t="s">
        <v>48</v>
      </c>
    </row>
    <row r="554" spans="38:47">
      <c r="AL554" t="s">
        <v>46</v>
      </c>
      <c r="AM554" t="s">
        <v>53</v>
      </c>
      <c r="AN554">
        <v>501</v>
      </c>
      <c r="AO554">
        <v>10</v>
      </c>
      <c r="AP554" t="s">
        <v>47</v>
      </c>
      <c r="AR554">
        <v>22</v>
      </c>
      <c r="AS554">
        <v>13</v>
      </c>
      <c r="AT554">
        <v>16.059999999999999</v>
      </c>
      <c r="AU554" t="s">
        <v>48</v>
      </c>
    </row>
    <row r="555" spans="38:47">
      <c r="AL555" t="s">
        <v>46</v>
      </c>
      <c r="AM555" t="s">
        <v>53</v>
      </c>
      <c r="AN555">
        <v>501</v>
      </c>
      <c r="AO555">
        <v>10</v>
      </c>
      <c r="AP555" t="s">
        <v>47</v>
      </c>
      <c r="AR555">
        <v>23</v>
      </c>
      <c r="AS555">
        <v>13</v>
      </c>
      <c r="AT555">
        <v>16.38</v>
      </c>
      <c r="AU555" t="s">
        <v>48</v>
      </c>
    </row>
    <row r="556" spans="38:47">
      <c r="AL556" t="s">
        <v>46</v>
      </c>
      <c r="AM556" t="s">
        <v>53</v>
      </c>
      <c r="AN556">
        <v>501</v>
      </c>
      <c r="AO556">
        <v>10</v>
      </c>
      <c r="AP556" t="s">
        <v>47</v>
      </c>
      <c r="AR556">
        <v>24</v>
      </c>
      <c r="AS556">
        <v>13</v>
      </c>
      <c r="AT556">
        <v>16.73</v>
      </c>
      <c r="AU556" t="s">
        <v>48</v>
      </c>
    </row>
    <row r="557" spans="38:47">
      <c r="AL557" t="s">
        <v>46</v>
      </c>
      <c r="AM557" t="s">
        <v>53</v>
      </c>
      <c r="AN557">
        <v>501</v>
      </c>
      <c r="AO557">
        <v>10</v>
      </c>
      <c r="AP557" t="s">
        <v>47</v>
      </c>
      <c r="AR557">
        <v>25</v>
      </c>
      <c r="AS557">
        <v>13</v>
      </c>
      <c r="AT557">
        <v>17.13</v>
      </c>
      <c r="AU557" t="s">
        <v>48</v>
      </c>
    </row>
    <row r="558" spans="38:47">
      <c r="AL558" t="s">
        <v>46</v>
      </c>
      <c r="AM558" t="s">
        <v>53</v>
      </c>
      <c r="AN558">
        <v>501</v>
      </c>
      <c r="AO558">
        <v>10</v>
      </c>
      <c r="AP558" t="s">
        <v>47</v>
      </c>
      <c r="AR558">
        <v>26</v>
      </c>
      <c r="AS558">
        <v>13</v>
      </c>
      <c r="AT558">
        <v>17.600000000000001</v>
      </c>
      <c r="AU558" t="s">
        <v>48</v>
      </c>
    </row>
    <row r="559" spans="38:47">
      <c r="AL559" t="s">
        <v>46</v>
      </c>
      <c r="AM559" t="s">
        <v>53</v>
      </c>
      <c r="AN559">
        <v>501</v>
      </c>
      <c r="AO559">
        <v>10</v>
      </c>
      <c r="AP559" t="s">
        <v>47</v>
      </c>
      <c r="AR559">
        <v>27</v>
      </c>
      <c r="AS559">
        <v>13</v>
      </c>
      <c r="AT559">
        <v>18.16</v>
      </c>
      <c r="AU559" t="s">
        <v>48</v>
      </c>
    </row>
    <row r="560" spans="38:47">
      <c r="AL560" t="s">
        <v>46</v>
      </c>
      <c r="AM560" t="s">
        <v>53</v>
      </c>
      <c r="AN560">
        <v>501</v>
      </c>
      <c r="AO560">
        <v>10</v>
      </c>
      <c r="AP560" t="s">
        <v>47</v>
      </c>
      <c r="AR560">
        <v>28</v>
      </c>
      <c r="AS560">
        <v>13</v>
      </c>
      <c r="AT560">
        <v>18.82</v>
      </c>
      <c r="AU560" t="s">
        <v>48</v>
      </c>
    </row>
    <row r="561" spans="38:47">
      <c r="AL561" t="s">
        <v>46</v>
      </c>
      <c r="AM561" t="s">
        <v>53</v>
      </c>
      <c r="AN561">
        <v>501</v>
      </c>
      <c r="AO561">
        <v>10</v>
      </c>
      <c r="AP561" t="s">
        <v>47</v>
      </c>
      <c r="AR561">
        <v>29</v>
      </c>
      <c r="AS561">
        <v>13</v>
      </c>
      <c r="AT561">
        <v>19.579999999999998</v>
      </c>
      <c r="AU561" t="s">
        <v>48</v>
      </c>
    </row>
    <row r="562" spans="38:47">
      <c r="AL562" t="s">
        <v>46</v>
      </c>
      <c r="AM562" t="s">
        <v>53</v>
      </c>
      <c r="AN562">
        <v>501</v>
      </c>
      <c r="AO562">
        <v>10</v>
      </c>
      <c r="AP562" t="s">
        <v>47</v>
      </c>
      <c r="AR562">
        <v>30</v>
      </c>
      <c r="AS562">
        <v>13</v>
      </c>
      <c r="AT562">
        <v>20.45</v>
      </c>
      <c r="AU562" t="s">
        <v>48</v>
      </c>
    </row>
    <row r="563" spans="38:47">
      <c r="AL563" t="s">
        <v>46</v>
      </c>
      <c r="AM563" t="s">
        <v>53</v>
      </c>
      <c r="AN563">
        <v>501</v>
      </c>
      <c r="AO563">
        <v>10</v>
      </c>
      <c r="AP563" t="s">
        <v>47</v>
      </c>
      <c r="AR563">
        <v>31</v>
      </c>
      <c r="AS563">
        <v>13</v>
      </c>
      <c r="AT563">
        <v>21.44</v>
      </c>
      <c r="AU563" t="s">
        <v>48</v>
      </c>
    </row>
    <row r="564" spans="38:47">
      <c r="AL564" t="s">
        <v>46</v>
      </c>
      <c r="AM564" t="s">
        <v>53</v>
      </c>
      <c r="AN564">
        <v>501</v>
      </c>
      <c r="AO564">
        <v>10</v>
      </c>
      <c r="AP564" t="s">
        <v>47</v>
      </c>
      <c r="AR564">
        <v>32</v>
      </c>
      <c r="AS564">
        <v>13</v>
      </c>
      <c r="AT564">
        <v>22.53</v>
      </c>
      <c r="AU564" t="s">
        <v>48</v>
      </c>
    </row>
    <row r="565" spans="38:47">
      <c r="AL565" t="s">
        <v>46</v>
      </c>
      <c r="AM565" t="s">
        <v>53</v>
      </c>
      <c r="AN565">
        <v>501</v>
      </c>
      <c r="AO565">
        <v>10</v>
      </c>
      <c r="AP565" t="s">
        <v>47</v>
      </c>
      <c r="AR565">
        <v>33</v>
      </c>
      <c r="AS565">
        <v>13</v>
      </c>
      <c r="AT565">
        <v>23.73</v>
      </c>
      <c r="AU565" t="s">
        <v>48</v>
      </c>
    </row>
    <row r="566" spans="38:47">
      <c r="AL566" t="s">
        <v>46</v>
      </c>
      <c r="AM566" t="s">
        <v>53</v>
      </c>
      <c r="AN566">
        <v>501</v>
      </c>
      <c r="AO566">
        <v>10</v>
      </c>
      <c r="AP566" t="s">
        <v>47</v>
      </c>
      <c r="AR566">
        <v>34</v>
      </c>
      <c r="AS566">
        <v>13</v>
      </c>
      <c r="AT566">
        <v>25.04</v>
      </c>
      <c r="AU566" t="s">
        <v>48</v>
      </c>
    </row>
    <row r="567" spans="38:47">
      <c r="AL567" t="s">
        <v>46</v>
      </c>
      <c r="AM567" t="s">
        <v>53</v>
      </c>
      <c r="AN567">
        <v>501</v>
      </c>
      <c r="AO567">
        <v>10</v>
      </c>
      <c r="AP567" t="s">
        <v>47</v>
      </c>
      <c r="AR567">
        <v>35</v>
      </c>
      <c r="AS567">
        <v>13</v>
      </c>
      <c r="AT567">
        <v>26.47</v>
      </c>
      <c r="AU567" t="s">
        <v>48</v>
      </c>
    </row>
    <row r="568" spans="38:47">
      <c r="AL568" t="s">
        <v>46</v>
      </c>
      <c r="AM568" t="s">
        <v>53</v>
      </c>
      <c r="AN568">
        <v>501</v>
      </c>
      <c r="AO568">
        <v>10</v>
      </c>
      <c r="AP568" t="s">
        <v>47</v>
      </c>
      <c r="AR568">
        <v>36</v>
      </c>
      <c r="AS568">
        <v>13</v>
      </c>
      <c r="AT568">
        <v>28.04</v>
      </c>
      <c r="AU568" t="s">
        <v>48</v>
      </c>
    </row>
    <row r="569" spans="38:47">
      <c r="AL569" t="s">
        <v>46</v>
      </c>
      <c r="AM569" t="s">
        <v>53</v>
      </c>
      <c r="AN569">
        <v>501</v>
      </c>
      <c r="AO569">
        <v>10</v>
      </c>
      <c r="AP569" t="s">
        <v>47</v>
      </c>
      <c r="AR569">
        <v>37</v>
      </c>
      <c r="AS569">
        <v>13</v>
      </c>
      <c r="AT569">
        <v>29.75</v>
      </c>
      <c r="AU569" t="s">
        <v>48</v>
      </c>
    </row>
    <row r="570" spans="38:47">
      <c r="AL570" t="s">
        <v>46</v>
      </c>
      <c r="AM570" t="s">
        <v>53</v>
      </c>
      <c r="AN570">
        <v>501</v>
      </c>
      <c r="AO570">
        <v>10</v>
      </c>
      <c r="AP570" t="s">
        <v>47</v>
      </c>
      <c r="AR570">
        <v>38</v>
      </c>
      <c r="AS570">
        <v>13</v>
      </c>
      <c r="AT570">
        <v>31.62</v>
      </c>
      <c r="AU570" t="s">
        <v>48</v>
      </c>
    </row>
    <row r="571" spans="38:47">
      <c r="AL571" t="s">
        <v>46</v>
      </c>
      <c r="AM571" t="s">
        <v>53</v>
      </c>
      <c r="AN571">
        <v>501</v>
      </c>
      <c r="AO571">
        <v>10</v>
      </c>
      <c r="AP571" t="s">
        <v>47</v>
      </c>
      <c r="AR571">
        <v>39</v>
      </c>
      <c r="AS571">
        <v>13</v>
      </c>
      <c r="AT571">
        <v>33.67</v>
      </c>
      <c r="AU571" t="s">
        <v>48</v>
      </c>
    </row>
    <row r="572" spans="38:47">
      <c r="AL572" t="s">
        <v>46</v>
      </c>
      <c r="AM572" t="s">
        <v>53</v>
      </c>
      <c r="AN572">
        <v>501</v>
      </c>
      <c r="AO572">
        <v>10</v>
      </c>
      <c r="AP572" t="s">
        <v>47</v>
      </c>
      <c r="AR572">
        <v>40</v>
      </c>
      <c r="AS572">
        <v>13</v>
      </c>
      <c r="AT572">
        <v>35.909999999999997</v>
      </c>
      <c r="AU572" t="s">
        <v>48</v>
      </c>
    </row>
    <row r="573" spans="38:47">
      <c r="AL573" t="s">
        <v>46</v>
      </c>
      <c r="AM573" t="s">
        <v>53</v>
      </c>
      <c r="AN573">
        <v>501</v>
      </c>
      <c r="AO573">
        <v>10</v>
      </c>
      <c r="AP573" t="s">
        <v>47</v>
      </c>
      <c r="AR573">
        <v>41</v>
      </c>
      <c r="AS573">
        <v>13</v>
      </c>
      <c r="AT573">
        <v>38.35</v>
      </c>
      <c r="AU573" t="s">
        <v>48</v>
      </c>
    </row>
    <row r="574" spans="38:47">
      <c r="AL574" t="s">
        <v>46</v>
      </c>
      <c r="AM574" t="s">
        <v>53</v>
      </c>
      <c r="AN574">
        <v>501</v>
      </c>
      <c r="AO574">
        <v>10</v>
      </c>
      <c r="AP574" t="s">
        <v>47</v>
      </c>
      <c r="AR574">
        <v>42</v>
      </c>
      <c r="AS574">
        <v>13</v>
      </c>
      <c r="AT574">
        <v>41.03</v>
      </c>
      <c r="AU574" t="s">
        <v>48</v>
      </c>
    </row>
    <row r="575" spans="38:47">
      <c r="AL575" t="s">
        <v>46</v>
      </c>
      <c r="AM575" t="s">
        <v>53</v>
      </c>
      <c r="AN575">
        <v>501</v>
      </c>
      <c r="AO575">
        <v>10</v>
      </c>
      <c r="AP575" t="s">
        <v>47</v>
      </c>
      <c r="AR575">
        <v>43</v>
      </c>
      <c r="AS575">
        <v>13</v>
      </c>
      <c r="AT575">
        <v>43.94</v>
      </c>
      <c r="AU575" t="s">
        <v>48</v>
      </c>
    </row>
    <row r="576" spans="38:47">
      <c r="AL576" t="s">
        <v>46</v>
      </c>
      <c r="AM576" t="s">
        <v>53</v>
      </c>
      <c r="AN576">
        <v>501</v>
      </c>
      <c r="AO576">
        <v>10</v>
      </c>
      <c r="AP576" t="s">
        <v>47</v>
      </c>
      <c r="AR576">
        <v>44</v>
      </c>
      <c r="AS576">
        <v>13</v>
      </c>
      <c r="AT576">
        <v>47.12</v>
      </c>
      <c r="AU576" t="s">
        <v>48</v>
      </c>
    </row>
    <row r="577" spans="38:47">
      <c r="AL577" t="s">
        <v>46</v>
      </c>
      <c r="AM577" t="s">
        <v>53</v>
      </c>
      <c r="AN577">
        <v>501</v>
      </c>
      <c r="AO577">
        <v>10</v>
      </c>
      <c r="AP577" t="s">
        <v>47</v>
      </c>
      <c r="AR577">
        <v>45</v>
      </c>
      <c r="AS577">
        <v>13</v>
      </c>
      <c r="AT577">
        <v>50.57</v>
      </c>
      <c r="AU577" t="s">
        <v>48</v>
      </c>
    </row>
    <row r="578" spans="38:47">
      <c r="AL578" t="s">
        <v>46</v>
      </c>
      <c r="AM578" t="s">
        <v>53</v>
      </c>
      <c r="AN578">
        <v>501</v>
      </c>
      <c r="AO578">
        <v>10</v>
      </c>
      <c r="AP578" t="s">
        <v>47</v>
      </c>
      <c r="AR578">
        <v>46</v>
      </c>
      <c r="AS578">
        <v>13</v>
      </c>
      <c r="AT578">
        <v>54.32</v>
      </c>
      <c r="AU578" t="s">
        <v>48</v>
      </c>
    </row>
    <row r="579" spans="38:47">
      <c r="AL579" t="s">
        <v>46</v>
      </c>
      <c r="AM579" t="s">
        <v>53</v>
      </c>
      <c r="AN579">
        <v>501</v>
      </c>
      <c r="AO579">
        <v>10</v>
      </c>
      <c r="AP579" t="s">
        <v>47</v>
      </c>
      <c r="AR579">
        <v>47</v>
      </c>
      <c r="AS579">
        <v>13</v>
      </c>
      <c r="AT579">
        <v>58.41</v>
      </c>
      <c r="AU579" t="s">
        <v>48</v>
      </c>
    </row>
    <row r="580" spans="38:47">
      <c r="AL580" t="s">
        <v>46</v>
      </c>
      <c r="AM580" t="s">
        <v>53</v>
      </c>
      <c r="AN580">
        <v>501</v>
      </c>
      <c r="AO580">
        <v>10</v>
      </c>
      <c r="AP580" t="s">
        <v>47</v>
      </c>
      <c r="AR580">
        <v>48</v>
      </c>
      <c r="AS580">
        <v>13</v>
      </c>
      <c r="AT580">
        <v>62.87</v>
      </c>
      <c r="AU580" t="s">
        <v>48</v>
      </c>
    </row>
    <row r="581" spans="38:47">
      <c r="AL581" t="s">
        <v>46</v>
      </c>
      <c r="AM581" t="s">
        <v>53</v>
      </c>
      <c r="AN581">
        <v>501</v>
      </c>
      <c r="AO581">
        <v>10</v>
      </c>
      <c r="AP581" t="s">
        <v>47</v>
      </c>
      <c r="AR581">
        <v>49</v>
      </c>
      <c r="AS581">
        <v>13</v>
      </c>
      <c r="AT581">
        <v>67.75</v>
      </c>
      <c r="AU581" t="s">
        <v>48</v>
      </c>
    </row>
    <row r="582" spans="38:47">
      <c r="AL582" t="s">
        <v>46</v>
      </c>
      <c r="AM582" t="s">
        <v>53</v>
      </c>
      <c r="AN582">
        <v>501</v>
      </c>
      <c r="AO582">
        <v>10</v>
      </c>
      <c r="AP582" t="s">
        <v>47</v>
      </c>
      <c r="AR582">
        <v>50</v>
      </c>
      <c r="AS582">
        <v>13</v>
      </c>
      <c r="AT582">
        <v>73.099999999999994</v>
      </c>
      <c r="AU582" t="s">
        <v>48</v>
      </c>
    </row>
    <row r="583" spans="38:47">
      <c r="AL583" t="s">
        <v>46</v>
      </c>
      <c r="AM583" t="s">
        <v>53</v>
      </c>
      <c r="AN583">
        <v>501</v>
      </c>
      <c r="AO583">
        <v>10</v>
      </c>
      <c r="AP583" t="s">
        <v>47</v>
      </c>
      <c r="AR583">
        <v>51</v>
      </c>
      <c r="AS583">
        <v>13</v>
      </c>
      <c r="AT583">
        <v>79</v>
      </c>
      <c r="AU583" t="s">
        <v>48</v>
      </c>
    </row>
    <row r="584" spans="38:47">
      <c r="AL584" t="s">
        <v>46</v>
      </c>
      <c r="AM584" t="s">
        <v>53</v>
      </c>
      <c r="AN584">
        <v>501</v>
      </c>
      <c r="AO584">
        <v>10</v>
      </c>
      <c r="AP584" t="s">
        <v>47</v>
      </c>
      <c r="AR584">
        <v>52</v>
      </c>
      <c r="AS584">
        <v>13</v>
      </c>
      <c r="AT584">
        <v>85.53</v>
      </c>
      <c r="AU584" t="s">
        <v>48</v>
      </c>
    </row>
    <row r="585" spans="38:47">
      <c r="AL585" t="s">
        <v>46</v>
      </c>
      <c r="AM585" t="s">
        <v>53</v>
      </c>
      <c r="AN585">
        <v>501</v>
      </c>
      <c r="AO585">
        <v>10</v>
      </c>
      <c r="AP585" t="s">
        <v>47</v>
      </c>
      <c r="AR585">
        <v>53</v>
      </c>
      <c r="AS585">
        <v>13</v>
      </c>
      <c r="AT585">
        <v>92.78</v>
      </c>
      <c r="AU585" t="s">
        <v>48</v>
      </c>
    </row>
    <row r="586" spans="38:47">
      <c r="AL586" t="s">
        <v>46</v>
      </c>
      <c r="AM586" t="s">
        <v>53</v>
      </c>
      <c r="AN586">
        <v>501</v>
      </c>
      <c r="AO586">
        <v>10</v>
      </c>
      <c r="AP586" t="s">
        <v>47</v>
      </c>
      <c r="AR586">
        <v>54</v>
      </c>
      <c r="AS586">
        <v>13</v>
      </c>
      <c r="AT586">
        <v>100.86</v>
      </c>
      <c r="AU586" t="s">
        <v>48</v>
      </c>
    </row>
    <row r="587" spans="38:47">
      <c r="AL587" t="s">
        <v>46</v>
      </c>
      <c r="AM587" t="s">
        <v>53</v>
      </c>
      <c r="AN587">
        <v>501</v>
      </c>
      <c r="AO587">
        <v>10</v>
      </c>
      <c r="AP587" t="s">
        <v>47</v>
      </c>
      <c r="AR587">
        <v>55</v>
      </c>
      <c r="AS587">
        <v>13</v>
      </c>
      <c r="AT587">
        <v>109.88</v>
      </c>
      <c r="AU587" t="s">
        <v>48</v>
      </c>
    </row>
    <row r="588" spans="38:47">
      <c r="AL588" t="s">
        <v>46</v>
      </c>
      <c r="AM588" t="s">
        <v>53</v>
      </c>
      <c r="AN588">
        <v>501</v>
      </c>
      <c r="AO588">
        <v>10</v>
      </c>
      <c r="AP588" t="s">
        <v>47</v>
      </c>
      <c r="AR588">
        <v>56</v>
      </c>
      <c r="AS588">
        <v>13</v>
      </c>
      <c r="AT588">
        <v>119.96</v>
      </c>
      <c r="AU588" t="s">
        <v>48</v>
      </c>
    </row>
    <row r="589" spans="38:47">
      <c r="AL589" t="s">
        <v>46</v>
      </c>
      <c r="AM589" t="s">
        <v>53</v>
      </c>
      <c r="AN589">
        <v>501</v>
      </c>
      <c r="AO589">
        <v>10</v>
      </c>
      <c r="AP589" t="s">
        <v>47</v>
      </c>
      <c r="AR589">
        <v>57</v>
      </c>
      <c r="AS589">
        <v>13</v>
      </c>
      <c r="AT589">
        <v>131.22999999999999</v>
      </c>
      <c r="AU589" t="s">
        <v>48</v>
      </c>
    </row>
    <row r="590" spans="38:47">
      <c r="AL590" t="s">
        <v>46</v>
      </c>
      <c r="AM590" t="s">
        <v>53</v>
      </c>
      <c r="AN590">
        <v>501</v>
      </c>
      <c r="AO590">
        <v>10</v>
      </c>
      <c r="AP590" t="s">
        <v>47</v>
      </c>
      <c r="AR590">
        <v>18</v>
      </c>
      <c r="AS590">
        <v>14</v>
      </c>
      <c r="AT590">
        <v>15.9</v>
      </c>
      <c r="AU590" t="s">
        <v>48</v>
      </c>
    </row>
    <row r="591" spans="38:47">
      <c r="AL591" t="s">
        <v>46</v>
      </c>
      <c r="AM591" t="s">
        <v>53</v>
      </c>
      <c r="AN591">
        <v>501</v>
      </c>
      <c r="AO591">
        <v>10</v>
      </c>
      <c r="AP591" t="s">
        <v>47</v>
      </c>
      <c r="AR591">
        <v>19</v>
      </c>
      <c r="AS591">
        <v>14</v>
      </c>
      <c r="AT591">
        <v>16.38</v>
      </c>
      <c r="AU591" t="s">
        <v>48</v>
      </c>
    </row>
    <row r="592" spans="38:47">
      <c r="AL592" t="s">
        <v>46</v>
      </c>
      <c r="AM592" t="s">
        <v>53</v>
      </c>
      <c r="AN592">
        <v>501</v>
      </c>
      <c r="AO592">
        <v>10</v>
      </c>
      <c r="AP592" t="s">
        <v>47</v>
      </c>
      <c r="AR592">
        <v>20</v>
      </c>
      <c r="AS592">
        <v>14</v>
      </c>
      <c r="AT592">
        <v>16.79</v>
      </c>
      <c r="AU592" t="s">
        <v>48</v>
      </c>
    </row>
    <row r="593" spans="38:47">
      <c r="AL593" t="s">
        <v>46</v>
      </c>
      <c r="AM593" t="s">
        <v>53</v>
      </c>
      <c r="AN593">
        <v>501</v>
      </c>
      <c r="AO593">
        <v>10</v>
      </c>
      <c r="AP593" t="s">
        <v>47</v>
      </c>
      <c r="AR593">
        <v>21</v>
      </c>
      <c r="AS593">
        <v>14</v>
      </c>
      <c r="AT593">
        <v>17.16</v>
      </c>
      <c r="AU593" t="s">
        <v>48</v>
      </c>
    </row>
    <row r="594" spans="38:47">
      <c r="AL594" t="s">
        <v>46</v>
      </c>
      <c r="AM594" t="s">
        <v>53</v>
      </c>
      <c r="AN594">
        <v>501</v>
      </c>
      <c r="AO594">
        <v>10</v>
      </c>
      <c r="AP594" t="s">
        <v>47</v>
      </c>
      <c r="AR594">
        <v>22</v>
      </c>
      <c r="AS594">
        <v>14</v>
      </c>
      <c r="AT594">
        <v>17.52</v>
      </c>
      <c r="AU594" t="s">
        <v>48</v>
      </c>
    </row>
    <row r="595" spans="38:47">
      <c r="AL595" t="s">
        <v>46</v>
      </c>
      <c r="AM595" t="s">
        <v>53</v>
      </c>
      <c r="AN595">
        <v>501</v>
      </c>
      <c r="AO595">
        <v>10</v>
      </c>
      <c r="AP595" t="s">
        <v>47</v>
      </c>
      <c r="AR595">
        <v>23</v>
      </c>
      <c r="AS595">
        <v>14</v>
      </c>
      <c r="AT595">
        <v>17.89</v>
      </c>
      <c r="AU595" t="s">
        <v>48</v>
      </c>
    </row>
    <row r="596" spans="38:47">
      <c r="AL596" t="s">
        <v>46</v>
      </c>
      <c r="AM596" t="s">
        <v>53</v>
      </c>
      <c r="AN596">
        <v>501</v>
      </c>
      <c r="AO596">
        <v>10</v>
      </c>
      <c r="AP596" t="s">
        <v>47</v>
      </c>
      <c r="AR596">
        <v>24</v>
      </c>
      <c r="AS596">
        <v>14</v>
      </c>
      <c r="AT596">
        <v>18.3</v>
      </c>
      <c r="AU596" t="s">
        <v>48</v>
      </c>
    </row>
    <row r="597" spans="38:47">
      <c r="AL597" t="s">
        <v>46</v>
      </c>
      <c r="AM597" t="s">
        <v>53</v>
      </c>
      <c r="AN597">
        <v>501</v>
      </c>
      <c r="AO597">
        <v>10</v>
      </c>
      <c r="AP597" t="s">
        <v>47</v>
      </c>
      <c r="AR597">
        <v>25</v>
      </c>
      <c r="AS597">
        <v>14</v>
      </c>
      <c r="AT597">
        <v>18.77</v>
      </c>
      <c r="AU597" t="s">
        <v>48</v>
      </c>
    </row>
    <row r="598" spans="38:47">
      <c r="AL598" t="s">
        <v>46</v>
      </c>
      <c r="AM598" t="s">
        <v>53</v>
      </c>
      <c r="AN598">
        <v>501</v>
      </c>
      <c r="AO598">
        <v>10</v>
      </c>
      <c r="AP598" t="s">
        <v>47</v>
      </c>
      <c r="AR598">
        <v>26</v>
      </c>
      <c r="AS598">
        <v>14</v>
      </c>
      <c r="AT598">
        <v>19.32</v>
      </c>
      <c r="AU598" t="s">
        <v>48</v>
      </c>
    </row>
    <row r="599" spans="38:47">
      <c r="AL599" t="s">
        <v>46</v>
      </c>
      <c r="AM599" t="s">
        <v>53</v>
      </c>
      <c r="AN599">
        <v>501</v>
      </c>
      <c r="AO599">
        <v>10</v>
      </c>
      <c r="AP599" t="s">
        <v>47</v>
      </c>
      <c r="AR599">
        <v>27</v>
      </c>
      <c r="AS599">
        <v>14</v>
      </c>
      <c r="AT599">
        <v>19.96</v>
      </c>
      <c r="AU599" t="s">
        <v>48</v>
      </c>
    </row>
    <row r="600" spans="38:47">
      <c r="AL600" t="s">
        <v>46</v>
      </c>
      <c r="AM600" t="s">
        <v>53</v>
      </c>
      <c r="AN600">
        <v>501</v>
      </c>
      <c r="AO600">
        <v>10</v>
      </c>
      <c r="AP600" t="s">
        <v>47</v>
      </c>
      <c r="AR600">
        <v>28</v>
      </c>
      <c r="AS600">
        <v>14</v>
      </c>
      <c r="AT600">
        <v>20.72</v>
      </c>
      <c r="AU600" t="s">
        <v>48</v>
      </c>
    </row>
    <row r="601" spans="38:47">
      <c r="AL601" t="s">
        <v>46</v>
      </c>
      <c r="AM601" t="s">
        <v>53</v>
      </c>
      <c r="AN601">
        <v>501</v>
      </c>
      <c r="AO601">
        <v>10</v>
      </c>
      <c r="AP601" t="s">
        <v>47</v>
      </c>
      <c r="AR601">
        <v>29</v>
      </c>
      <c r="AS601">
        <v>14</v>
      </c>
      <c r="AT601">
        <v>21.58</v>
      </c>
      <c r="AU601" t="s">
        <v>48</v>
      </c>
    </row>
    <row r="602" spans="38:47">
      <c r="AL602" t="s">
        <v>46</v>
      </c>
      <c r="AM602" t="s">
        <v>53</v>
      </c>
      <c r="AN602">
        <v>501</v>
      </c>
      <c r="AO602">
        <v>10</v>
      </c>
      <c r="AP602" t="s">
        <v>47</v>
      </c>
      <c r="AR602">
        <v>30</v>
      </c>
      <c r="AS602">
        <v>14</v>
      </c>
      <c r="AT602">
        <v>22.56</v>
      </c>
      <c r="AU602" t="s">
        <v>48</v>
      </c>
    </row>
    <row r="603" spans="38:47">
      <c r="AL603" t="s">
        <v>46</v>
      </c>
      <c r="AM603" t="s">
        <v>53</v>
      </c>
      <c r="AN603">
        <v>501</v>
      </c>
      <c r="AO603">
        <v>10</v>
      </c>
      <c r="AP603" t="s">
        <v>47</v>
      </c>
      <c r="AR603">
        <v>31</v>
      </c>
      <c r="AS603">
        <v>14</v>
      </c>
      <c r="AT603">
        <v>23.67</v>
      </c>
      <c r="AU603" t="s">
        <v>48</v>
      </c>
    </row>
    <row r="604" spans="38:47">
      <c r="AL604" t="s">
        <v>46</v>
      </c>
      <c r="AM604" t="s">
        <v>53</v>
      </c>
      <c r="AN604">
        <v>501</v>
      </c>
      <c r="AO604">
        <v>10</v>
      </c>
      <c r="AP604" t="s">
        <v>47</v>
      </c>
      <c r="AR604">
        <v>32</v>
      </c>
      <c r="AS604">
        <v>14</v>
      </c>
      <c r="AT604">
        <v>24.89</v>
      </c>
      <c r="AU604" t="s">
        <v>48</v>
      </c>
    </row>
    <row r="605" spans="38:47">
      <c r="AL605" t="s">
        <v>46</v>
      </c>
      <c r="AM605" t="s">
        <v>53</v>
      </c>
      <c r="AN605">
        <v>501</v>
      </c>
      <c r="AO605">
        <v>10</v>
      </c>
      <c r="AP605" t="s">
        <v>47</v>
      </c>
      <c r="AR605">
        <v>33</v>
      </c>
      <c r="AS605">
        <v>14</v>
      </c>
      <c r="AT605">
        <v>26.24</v>
      </c>
      <c r="AU605" t="s">
        <v>48</v>
      </c>
    </row>
    <row r="606" spans="38:47">
      <c r="AL606" t="s">
        <v>46</v>
      </c>
      <c r="AM606" t="s">
        <v>53</v>
      </c>
      <c r="AN606">
        <v>501</v>
      </c>
      <c r="AO606">
        <v>10</v>
      </c>
      <c r="AP606" t="s">
        <v>47</v>
      </c>
      <c r="AR606">
        <v>34</v>
      </c>
      <c r="AS606">
        <v>14</v>
      </c>
      <c r="AT606">
        <v>27.71</v>
      </c>
      <c r="AU606" t="s">
        <v>48</v>
      </c>
    </row>
    <row r="607" spans="38:47">
      <c r="AL607" t="s">
        <v>46</v>
      </c>
      <c r="AM607" t="s">
        <v>53</v>
      </c>
      <c r="AN607">
        <v>501</v>
      </c>
      <c r="AO607">
        <v>10</v>
      </c>
      <c r="AP607" t="s">
        <v>47</v>
      </c>
      <c r="AR607">
        <v>35</v>
      </c>
      <c r="AS607">
        <v>14</v>
      </c>
      <c r="AT607">
        <v>29.33</v>
      </c>
      <c r="AU607" t="s">
        <v>48</v>
      </c>
    </row>
    <row r="608" spans="38:47">
      <c r="AL608" t="s">
        <v>46</v>
      </c>
      <c r="AM608" t="s">
        <v>53</v>
      </c>
      <c r="AN608">
        <v>501</v>
      </c>
      <c r="AO608">
        <v>10</v>
      </c>
      <c r="AP608" t="s">
        <v>47</v>
      </c>
      <c r="AR608">
        <v>36</v>
      </c>
      <c r="AS608">
        <v>14</v>
      </c>
      <c r="AT608">
        <v>31.09</v>
      </c>
      <c r="AU608" t="s">
        <v>48</v>
      </c>
    </row>
    <row r="609" spans="38:47">
      <c r="AL609" t="s">
        <v>46</v>
      </c>
      <c r="AM609" t="s">
        <v>53</v>
      </c>
      <c r="AN609">
        <v>501</v>
      </c>
      <c r="AO609">
        <v>10</v>
      </c>
      <c r="AP609" t="s">
        <v>47</v>
      </c>
      <c r="AR609">
        <v>37</v>
      </c>
      <c r="AS609">
        <v>14</v>
      </c>
      <c r="AT609">
        <v>33.01</v>
      </c>
      <c r="AU609" t="s">
        <v>48</v>
      </c>
    </row>
    <row r="610" spans="38:47">
      <c r="AL610" t="s">
        <v>46</v>
      </c>
      <c r="AM610" t="s">
        <v>53</v>
      </c>
      <c r="AN610">
        <v>501</v>
      </c>
      <c r="AO610">
        <v>10</v>
      </c>
      <c r="AP610" t="s">
        <v>47</v>
      </c>
      <c r="AR610">
        <v>38</v>
      </c>
      <c r="AS610">
        <v>14</v>
      </c>
      <c r="AT610">
        <v>35.1</v>
      </c>
      <c r="AU610" t="s">
        <v>48</v>
      </c>
    </row>
    <row r="611" spans="38:47">
      <c r="AL611" t="s">
        <v>46</v>
      </c>
      <c r="AM611" t="s">
        <v>53</v>
      </c>
      <c r="AN611">
        <v>501</v>
      </c>
      <c r="AO611">
        <v>10</v>
      </c>
      <c r="AP611" t="s">
        <v>47</v>
      </c>
      <c r="AR611">
        <v>39</v>
      </c>
      <c r="AS611">
        <v>14</v>
      </c>
      <c r="AT611">
        <v>37.4</v>
      </c>
      <c r="AU611" t="s">
        <v>48</v>
      </c>
    </row>
    <row r="612" spans="38:47">
      <c r="AL612" t="s">
        <v>46</v>
      </c>
      <c r="AM612" t="s">
        <v>53</v>
      </c>
      <c r="AN612">
        <v>501</v>
      </c>
      <c r="AO612">
        <v>10</v>
      </c>
      <c r="AP612" t="s">
        <v>47</v>
      </c>
      <c r="AR612">
        <v>40</v>
      </c>
      <c r="AS612">
        <v>14</v>
      </c>
      <c r="AT612">
        <v>39.9</v>
      </c>
      <c r="AU612" t="s">
        <v>48</v>
      </c>
    </row>
    <row r="613" spans="38:47">
      <c r="AL613" t="s">
        <v>46</v>
      </c>
      <c r="AM613" t="s">
        <v>53</v>
      </c>
      <c r="AN613">
        <v>501</v>
      </c>
      <c r="AO613">
        <v>10</v>
      </c>
      <c r="AP613" t="s">
        <v>47</v>
      </c>
      <c r="AR613">
        <v>41</v>
      </c>
      <c r="AS613">
        <v>14</v>
      </c>
      <c r="AT613">
        <v>42.64</v>
      </c>
      <c r="AU613" t="s">
        <v>48</v>
      </c>
    </row>
    <row r="614" spans="38:47">
      <c r="AL614" t="s">
        <v>46</v>
      </c>
      <c r="AM614" t="s">
        <v>53</v>
      </c>
      <c r="AN614">
        <v>501</v>
      </c>
      <c r="AO614">
        <v>10</v>
      </c>
      <c r="AP614" t="s">
        <v>47</v>
      </c>
      <c r="AR614">
        <v>42</v>
      </c>
      <c r="AS614">
        <v>14</v>
      </c>
      <c r="AT614">
        <v>45.63</v>
      </c>
      <c r="AU614" t="s">
        <v>48</v>
      </c>
    </row>
    <row r="615" spans="38:47">
      <c r="AL615" t="s">
        <v>46</v>
      </c>
      <c r="AM615" t="s">
        <v>53</v>
      </c>
      <c r="AN615">
        <v>501</v>
      </c>
      <c r="AO615">
        <v>10</v>
      </c>
      <c r="AP615" t="s">
        <v>47</v>
      </c>
      <c r="AR615">
        <v>43</v>
      </c>
      <c r="AS615">
        <v>14</v>
      </c>
      <c r="AT615">
        <v>48.88</v>
      </c>
      <c r="AU615" t="s">
        <v>48</v>
      </c>
    </row>
    <row r="616" spans="38:47">
      <c r="AL616" t="s">
        <v>46</v>
      </c>
      <c r="AM616" t="s">
        <v>53</v>
      </c>
      <c r="AN616">
        <v>501</v>
      </c>
      <c r="AO616">
        <v>10</v>
      </c>
      <c r="AP616" t="s">
        <v>47</v>
      </c>
      <c r="AR616">
        <v>44</v>
      </c>
      <c r="AS616">
        <v>14</v>
      </c>
      <c r="AT616">
        <v>52.43</v>
      </c>
      <c r="AU616" t="s">
        <v>48</v>
      </c>
    </row>
    <row r="617" spans="38:47">
      <c r="AL617" t="s">
        <v>46</v>
      </c>
      <c r="AM617" t="s">
        <v>53</v>
      </c>
      <c r="AN617">
        <v>501</v>
      </c>
      <c r="AO617">
        <v>10</v>
      </c>
      <c r="AP617" t="s">
        <v>47</v>
      </c>
      <c r="AR617">
        <v>45</v>
      </c>
      <c r="AS617">
        <v>14</v>
      </c>
      <c r="AT617">
        <v>56.29</v>
      </c>
      <c r="AU617" t="s">
        <v>48</v>
      </c>
    </row>
    <row r="618" spans="38:47">
      <c r="AL618" t="s">
        <v>46</v>
      </c>
      <c r="AM618" t="s">
        <v>53</v>
      </c>
      <c r="AN618">
        <v>501</v>
      </c>
      <c r="AO618">
        <v>10</v>
      </c>
      <c r="AP618" t="s">
        <v>47</v>
      </c>
      <c r="AR618">
        <v>46</v>
      </c>
      <c r="AS618">
        <v>14</v>
      </c>
      <c r="AT618">
        <v>60.49</v>
      </c>
      <c r="AU618" t="s">
        <v>48</v>
      </c>
    </row>
    <row r="619" spans="38:47">
      <c r="AL619" t="s">
        <v>46</v>
      </c>
      <c r="AM619" t="s">
        <v>53</v>
      </c>
      <c r="AN619">
        <v>501</v>
      </c>
      <c r="AO619">
        <v>10</v>
      </c>
      <c r="AP619" t="s">
        <v>47</v>
      </c>
      <c r="AR619">
        <v>47</v>
      </c>
      <c r="AS619">
        <v>14</v>
      </c>
      <c r="AT619">
        <v>65.069999999999993</v>
      </c>
      <c r="AU619" t="s">
        <v>48</v>
      </c>
    </row>
    <row r="620" spans="38:47">
      <c r="AL620" t="s">
        <v>46</v>
      </c>
      <c r="AM620" t="s">
        <v>53</v>
      </c>
      <c r="AN620">
        <v>501</v>
      </c>
      <c r="AO620">
        <v>10</v>
      </c>
      <c r="AP620" t="s">
        <v>47</v>
      </c>
      <c r="AR620">
        <v>48</v>
      </c>
      <c r="AS620">
        <v>14</v>
      </c>
      <c r="AT620">
        <v>70.08</v>
      </c>
      <c r="AU620" t="s">
        <v>48</v>
      </c>
    </row>
    <row r="621" spans="38:47">
      <c r="AL621" t="s">
        <v>46</v>
      </c>
      <c r="AM621" t="s">
        <v>53</v>
      </c>
      <c r="AN621">
        <v>501</v>
      </c>
      <c r="AO621">
        <v>10</v>
      </c>
      <c r="AP621" t="s">
        <v>47</v>
      </c>
      <c r="AR621">
        <v>49</v>
      </c>
      <c r="AS621">
        <v>14</v>
      </c>
      <c r="AT621">
        <v>75.569999999999993</v>
      </c>
      <c r="AU621" t="s">
        <v>48</v>
      </c>
    </row>
    <row r="622" spans="38:47">
      <c r="AL622" t="s">
        <v>46</v>
      </c>
      <c r="AM622" t="s">
        <v>53</v>
      </c>
      <c r="AN622">
        <v>501</v>
      </c>
      <c r="AO622">
        <v>10</v>
      </c>
      <c r="AP622" t="s">
        <v>47</v>
      </c>
      <c r="AR622">
        <v>50</v>
      </c>
      <c r="AS622">
        <v>14</v>
      </c>
      <c r="AT622">
        <v>81.61</v>
      </c>
      <c r="AU622" t="s">
        <v>48</v>
      </c>
    </row>
    <row r="623" spans="38:47">
      <c r="AL623" t="s">
        <v>46</v>
      </c>
      <c r="AM623" t="s">
        <v>53</v>
      </c>
      <c r="AN623">
        <v>501</v>
      </c>
      <c r="AO623">
        <v>10</v>
      </c>
      <c r="AP623" t="s">
        <v>47</v>
      </c>
      <c r="AR623">
        <v>51</v>
      </c>
      <c r="AS623">
        <v>14</v>
      </c>
      <c r="AT623">
        <v>88.27</v>
      </c>
      <c r="AU623" t="s">
        <v>48</v>
      </c>
    </row>
    <row r="624" spans="38:47">
      <c r="AL624" t="s">
        <v>46</v>
      </c>
      <c r="AM624" t="s">
        <v>53</v>
      </c>
      <c r="AN624">
        <v>501</v>
      </c>
      <c r="AO624">
        <v>10</v>
      </c>
      <c r="AP624" t="s">
        <v>47</v>
      </c>
      <c r="AR624">
        <v>52</v>
      </c>
      <c r="AS624">
        <v>14</v>
      </c>
      <c r="AT624">
        <v>95.65</v>
      </c>
      <c r="AU624" t="s">
        <v>48</v>
      </c>
    </row>
    <row r="625" spans="38:47">
      <c r="AL625" t="s">
        <v>46</v>
      </c>
      <c r="AM625" t="s">
        <v>53</v>
      </c>
      <c r="AN625">
        <v>501</v>
      </c>
      <c r="AO625">
        <v>10</v>
      </c>
      <c r="AP625" t="s">
        <v>47</v>
      </c>
      <c r="AR625">
        <v>53</v>
      </c>
      <c r="AS625">
        <v>14</v>
      </c>
      <c r="AT625">
        <v>103.84</v>
      </c>
      <c r="AU625" t="s">
        <v>48</v>
      </c>
    </row>
    <row r="626" spans="38:47">
      <c r="AL626" t="s">
        <v>46</v>
      </c>
      <c r="AM626" t="s">
        <v>53</v>
      </c>
      <c r="AN626">
        <v>501</v>
      </c>
      <c r="AO626">
        <v>10</v>
      </c>
      <c r="AP626" t="s">
        <v>47</v>
      </c>
      <c r="AR626">
        <v>54</v>
      </c>
      <c r="AS626">
        <v>14</v>
      </c>
      <c r="AT626">
        <v>112.96</v>
      </c>
      <c r="AU626" t="s">
        <v>48</v>
      </c>
    </row>
    <row r="627" spans="38:47">
      <c r="AL627" t="s">
        <v>46</v>
      </c>
      <c r="AM627" t="s">
        <v>53</v>
      </c>
      <c r="AN627">
        <v>501</v>
      </c>
      <c r="AO627">
        <v>10</v>
      </c>
      <c r="AP627" t="s">
        <v>47</v>
      </c>
      <c r="AR627">
        <v>55</v>
      </c>
      <c r="AS627">
        <v>14</v>
      </c>
      <c r="AT627">
        <v>123.14</v>
      </c>
      <c r="AU627" t="s">
        <v>48</v>
      </c>
    </row>
    <row r="628" spans="38:47">
      <c r="AL628" t="s">
        <v>46</v>
      </c>
      <c r="AM628" t="s">
        <v>53</v>
      </c>
      <c r="AN628">
        <v>501</v>
      </c>
      <c r="AO628">
        <v>10</v>
      </c>
      <c r="AP628" t="s">
        <v>47</v>
      </c>
      <c r="AR628">
        <v>56</v>
      </c>
      <c r="AS628">
        <v>14</v>
      </c>
      <c r="AT628">
        <v>134.49</v>
      </c>
      <c r="AU628" t="s">
        <v>48</v>
      </c>
    </row>
    <row r="629" spans="38:47">
      <c r="AL629" t="s">
        <v>46</v>
      </c>
      <c r="AM629" t="s">
        <v>53</v>
      </c>
      <c r="AN629">
        <v>501</v>
      </c>
      <c r="AO629">
        <v>10</v>
      </c>
      <c r="AP629" t="s">
        <v>47</v>
      </c>
      <c r="AR629">
        <v>18</v>
      </c>
      <c r="AS629">
        <v>15</v>
      </c>
      <c r="AT629">
        <v>17.23</v>
      </c>
      <c r="AU629" t="s">
        <v>48</v>
      </c>
    </row>
    <row r="630" spans="38:47">
      <c r="AL630" t="s">
        <v>46</v>
      </c>
      <c r="AM630" t="s">
        <v>53</v>
      </c>
      <c r="AN630">
        <v>501</v>
      </c>
      <c r="AO630">
        <v>10</v>
      </c>
      <c r="AP630" t="s">
        <v>47</v>
      </c>
      <c r="AR630">
        <v>19</v>
      </c>
      <c r="AS630">
        <v>15</v>
      </c>
      <c r="AT630">
        <v>17.75</v>
      </c>
      <c r="AU630" t="s">
        <v>48</v>
      </c>
    </row>
    <row r="631" spans="38:47">
      <c r="AL631" t="s">
        <v>46</v>
      </c>
      <c r="AM631" t="s">
        <v>53</v>
      </c>
      <c r="AN631">
        <v>501</v>
      </c>
      <c r="AO631">
        <v>10</v>
      </c>
      <c r="AP631" t="s">
        <v>47</v>
      </c>
      <c r="AR631">
        <v>20</v>
      </c>
      <c r="AS631">
        <v>15</v>
      </c>
      <c r="AT631">
        <v>18.2</v>
      </c>
      <c r="AU631" t="s">
        <v>48</v>
      </c>
    </row>
    <row r="632" spans="38:47">
      <c r="AL632" t="s">
        <v>46</v>
      </c>
      <c r="AM632" t="s">
        <v>53</v>
      </c>
      <c r="AN632">
        <v>501</v>
      </c>
      <c r="AO632">
        <v>10</v>
      </c>
      <c r="AP632" t="s">
        <v>47</v>
      </c>
      <c r="AR632">
        <v>21</v>
      </c>
      <c r="AS632">
        <v>15</v>
      </c>
      <c r="AT632">
        <v>18.61</v>
      </c>
      <c r="AU632" t="s">
        <v>48</v>
      </c>
    </row>
    <row r="633" spans="38:47">
      <c r="AL633" t="s">
        <v>46</v>
      </c>
      <c r="AM633" t="s">
        <v>53</v>
      </c>
      <c r="AN633">
        <v>501</v>
      </c>
      <c r="AO633">
        <v>10</v>
      </c>
      <c r="AP633" t="s">
        <v>47</v>
      </c>
      <c r="AR633">
        <v>22</v>
      </c>
      <c r="AS633">
        <v>15</v>
      </c>
      <c r="AT633">
        <v>19.02</v>
      </c>
      <c r="AU633" t="s">
        <v>48</v>
      </c>
    </row>
    <row r="634" spans="38:47">
      <c r="AL634" t="s">
        <v>46</v>
      </c>
      <c r="AM634" t="s">
        <v>53</v>
      </c>
      <c r="AN634">
        <v>501</v>
      </c>
      <c r="AO634">
        <v>10</v>
      </c>
      <c r="AP634" t="s">
        <v>47</v>
      </c>
      <c r="AR634">
        <v>23</v>
      </c>
      <c r="AS634">
        <v>15</v>
      </c>
      <c r="AT634">
        <v>19.46</v>
      </c>
      <c r="AU634" t="s">
        <v>48</v>
      </c>
    </row>
    <row r="635" spans="38:47">
      <c r="AL635" t="s">
        <v>46</v>
      </c>
      <c r="AM635" t="s">
        <v>53</v>
      </c>
      <c r="AN635">
        <v>501</v>
      </c>
      <c r="AO635">
        <v>10</v>
      </c>
      <c r="AP635" t="s">
        <v>47</v>
      </c>
      <c r="AR635">
        <v>24</v>
      </c>
      <c r="AS635">
        <v>15</v>
      </c>
      <c r="AT635">
        <v>19.940000000000001</v>
      </c>
      <c r="AU635" t="s">
        <v>48</v>
      </c>
    </row>
    <row r="636" spans="38:47">
      <c r="AL636" t="s">
        <v>46</v>
      </c>
      <c r="AM636" t="s">
        <v>53</v>
      </c>
      <c r="AN636">
        <v>501</v>
      </c>
      <c r="AO636">
        <v>10</v>
      </c>
      <c r="AP636" t="s">
        <v>47</v>
      </c>
      <c r="AR636">
        <v>25</v>
      </c>
      <c r="AS636">
        <v>15</v>
      </c>
      <c r="AT636">
        <v>20.48</v>
      </c>
      <c r="AU636" t="s">
        <v>48</v>
      </c>
    </row>
    <row r="637" spans="38:47">
      <c r="AL637" t="s">
        <v>46</v>
      </c>
      <c r="AM637" t="s">
        <v>53</v>
      </c>
      <c r="AN637">
        <v>501</v>
      </c>
      <c r="AO637">
        <v>10</v>
      </c>
      <c r="AP637" t="s">
        <v>47</v>
      </c>
      <c r="AR637">
        <v>26</v>
      </c>
      <c r="AS637">
        <v>15</v>
      </c>
      <c r="AT637">
        <v>21.11</v>
      </c>
      <c r="AU637" t="s">
        <v>48</v>
      </c>
    </row>
    <row r="638" spans="38:47">
      <c r="AL638" t="s">
        <v>46</v>
      </c>
      <c r="AM638" t="s">
        <v>53</v>
      </c>
      <c r="AN638">
        <v>501</v>
      </c>
      <c r="AO638">
        <v>10</v>
      </c>
      <c r="AP638" t="s">
        <v>47</v>
      </c>
      <c r="AR638">
        <v>27</v>
      </c>
      <c r="AS638">
        <v>15</v>
      </c>
      <c r="AT638">
        <v>21.85</v>
      </c>
      <c r="AU638" t="s">
        <v>48</v>
      </c>
    </row>
    <row r="639" spans="38:47">
      <c r="AL639" t="s">
        <v>46</v>
      </c>
      <c r="AM639" t="s">
        <v>53</v>
      </c>
      <c r="AN639">
        <v>501</v>
      </c>
      <c r="AO639">
        <v>10</v>
      </c>
      <c r="AP639" t="s">
        <v>47</v>
      </c>
      <c r="AR639">
        <v>28</v>
      </c>
      <c r="AS639">
        <v>15</v>
      </c>
      <c r="AT639">
        <v>22.7</v>
      </c>
      <c r="AU639" t="s">
        <v>48</v>
      </c>
    </row>
    <row r="640" spans="38:47">
      <c r="AL640" t="s">
        <v>46</v>
      </c>
      <c r="AM640" t="s">
        <v>53</v>
      </c>
      <c r="AN640">
        <v>501</v>
      </c>
      <c r="AO640">
        <v>10</v>
      </c>
      <c r="AP640" t="s">
        <v>47</v>
      </c>
      <c r="AR640">
        <v>29</v>
      </c>
      <c r="AS640">
        <v>15</v>
      </c>
      <c r="AT640">
        <v>23.67</v>
      </c>
      <c r="AU640" t="s">
        <v>48</v>
      </c>
    </row>
    <row r="641" spans="38:47">
      <c r="AL641" t="s">
        <v>46</v>
      </c>
      <c r="AM641" t="s">
        <v>53</v>
      </c>
      <c r="AN641">
        <v>501</v>
      </c>
      <c r="AO641">
        <v>10</v>
      </c>
      <c r="AP641" t="s">
        <v>47</v>
      </c>
      <c r="AR641">
        <v>30</v>
      </c>
      <c r="AS641">
        <v>15</v>
      </c>
      <c r="AT641">
        <v>24.77</v>
      </c>
      <c r="AU641" t="s">
        <v>48</v>
      </c>
    </row>
    <row r="642" spans="38:47">
      <c r="AL642" t="s">
        <v>46</v>
      </c>
      <c r="AM642" t="s">
        <v>53</v>
      </c>
      <c r="AN642">
        <v>501</v>
      </c>
      <c r="AO642">
        <v>10</v>
      </c>
      <c r="AP642" t="s">
        <v>47</v>
      </c>
      <c r="AR642">
        <v>31</v>
      </c>
      <c r="AS642">
        <v>15</v>
      </c>
      <c r="AT642">
        <v>26.01</v>
      </c>
      <c r="AU642" t="s">
        <v>48</v>
      </c>
    </row>
    <row r="643" spans="38:47">
      <c r="AL643" t="s">
        <v>46</v>
      </c>
      <c r="AM643" t="s">
        <v>53</v>
      </c>
      <c r="AN643">
        <v>501</v>
      </c>
      <c r="AO643">
        <v>10</v>
      </c>
      <c r="AP643" t="s">
        <v>47</v>
      </c>
      <c r="AR643">
        <v>32</v>
      </c>
      <c r="AS643">
        <v>15</v>
      </c>
      <c r="AT643">
        <v>27.38</v>
      </c>
      <c r="AU643" t="s">
        <v>48</v>
      </c>
    </row>
    <row r="644" spans="38:47">
      <c r="AL644" t="s">
        <v>46</v>
      </c>
      <c r="AM644" t="s">
        <v>53</v>
      </c>
      <c r="AN644">
        <v>501</v>
      </c>
      <c r="AO644">
        <v>10</v>
      </c>
      <c r="AP644" t="s">
        <v>47</v>
      </c>
      <c r="AR644">
        <v>33</v>
      </c>
      <c r="AS644">
        <v>15</v>
      </c>
      <c r="AT644">
        <v>28.88</v>
      </c>
      <c r="AU644" t="s">
        <v>48</v>
      </c>
    </row>
    <row r="645" spans="38:47">
      <c r="AL645" t="s">
        <v>46</v>
      </c>
      <c r="AM645" t="s">
        <v>53</v>
      </c>
      <c r="AN645">
        <v>501</v>
      </c>
      <c r="AO645">
        <v>10</v>
      </c>
      <c r="AP645" t="s">
        <v>47</v>
      </c>
      <c r="AR645">
        <v>34</v>
      </c>
      <c r="AS645">
        <v>15</v>
      </c>
      <c r="AT645">
        <v>30.53</v>
      </c>
      <c r="AU645" t="s">
        <v>48</v>
      </c>
    </row>
    <row r="646" spans="38:47">
      <c r="AL646" t="s">
        <v>46</v>
      </c>
      <c r="AM646" t="s">
        <v>53</v>
      </c>
      <c r="AN646">
        <v>501</v>
      </c>
      <c r="AO646">
        <v>10</v>
      </c>
      <c r="AP646" t="s">
        <v>47</v>
      </c>
      <c r="AR646">
        <v>35</v>
      </c>
      <c r="AS646">
        <v>15</v>
      </c>
      <c r="AT646">
        <v>32.33</v>
      </c>
      <c r="AU646" t="s">
        <v>48</v>
      </c>
    </row>
    <row r="647" spans="38:47">
      <c r="AL647" t="s">
        <v>46</v>
      </c>
      <c r="AM647" t="s">
        <v>53</v>
      </c>
      <c r="AN647">
        <v>501</v>
      </c>
      <c r="AO647">
        <v>10</v>
      </c>
      <c r="AP647" t="s">
        <v>47</v>
      </c>
      <c r="AR647">
        <v>36</v>
      </c>
      <c r="AS647">
        <v>15</v>
      </c>
      <c r="AT647">
        <v>34.299999999999997</v>
      </c>
      <c r="AU647" t="s">
        <v>48</v>
      </c>
    </row>
    <row r="648" spans="38:47">
      <c r="AL648" t="s">
        <v>46</v>
      </c>
      <c r="AM648" t="s">
        <v>53</v>
      </c>
      <c r="AN648">
        <v>501</v>
      </c>
      <c r="AO648">
        <v>10</v>
      </c>
      <c r="AP648" t="s">
        <v>47</v>
      </c>
      <c r="AR648">
        <v>37</v>
      </c>
      <c r="AS648">
        <v>15</v>
      </c>
      <c r="AT648">
        <v>36.450000000000003</v>
      </c>
      <c r="AU648" t="s">
        <v>48</v>
      </c>
    </row>
    <row r="649" spans="38:47">
      <c r="AL649" t="s">
        <v>46</v>
      </c>
      <c r="AM649" t="s">
        <v>53</v>
      </c>
      <c r="AN649">
        <v>501</v>
      </c>
      <c r="AO649">
        <v>10</v>
      </c>
      <c r="AP649" t="s">
        <v>47</v>
      </c>
      <c r="AR649">
        <v>38</v>
      </c>
      <c r="AS649">
        <v>15</v>
      </c>
      <c r="AT649">
        <v>38.79</v>
      </c>
      <c r="AU649" t="s">
        <v>48</v>
      </c>
    </row>
    <row r="650" spans="38:47">
      <c r="AL650" t="s">
        <v>46</v>
      </c>
      <c r="AM650" t="s">
        <v>53</v>
      </c>
      <c r="AN650">
        <v>501</v>
      </c>
      <c r="AO650">
        <v>10</v>
      </c>
      <c r="AP650" t="s">
        <v>47</v>
      </c>
      <c r="AR650">
        <v>39</v>
      </c>
      <c r="AS650">
        <v>15</v>
      </c>
      <c r="AT650">
        <v>41.34</v>
      </c>
      <c r="AU650" t="s">
        <v>48</v>
      </c>
    </row>
    <row r="651" spans="38:47">
      <c r="AL651" t="s">
        <v>46</v>
      </c>
      <c r="AM651" t="s">
        <v>53</v>
      </c>
      <c r="AN651">
        <v>501</v>
      </c>
      <c r="AO651">
        <v>10</v>
      </c>
      <c r="AP651" t="s">
        <v>47</v>
      </c>
      <c r="AR651">
        <v>40</v>
      </c>
      <c r="AS651">
        <v>15</v>
      </c>
      <c r="AT651">
        <v>44.13</v>
      </c>
      <c r="AU651" t="s">
        <v>48</v>
      </c>
    </row>
    <row r="652" spans="38:47">
      <c r="AL652" t="s">
        <v>46</v>
      </c>
      <c r="AM652" t="s">
        <v>53</v>
      </c>
      <c r="AN652">
        <v>501</v>
      </c>
      <c r="AO652">
        <v>10</v>
      </c>
      <c r="AP652" t="s">
        <v>47</v>
      </c>
      <c r="AR652">
        <v>41</v>
      </c>
      <c r="AS652">
        <v>15</v>
      </c>
      <c r="AT652">
        <v>47.18</v>
      </c>
      <c r="AU652" t="s">
        <v>48</v>
      </c>
    </row>
    <row r="653" spans="38:47">
      <c r="AL653" t="s">
        <v>46</v>
      </c>
      <c r="AM653" t="s">
        <v>53</v>
      </c>
      <c r="AN653">
        <v>501</v>
      </c>
      <c r="AO653">
        <v>10</v>
      </c>
      <c r="AP653" t="s">
        <v>47</v>
      </c>
      <c r="AR653">
        <v>42</v>
      </c>
      <c r="AS653">
        <v>15</v>
      </c>
      <c r="AT653">
        <v>50.5</v>
      </c>
      <c r="AU653" t="s">
        <v>48</v>
      </c>
    </row>
    <row r="654" spans="38:47">
      <c r="AL654" t="s">
        <v>46</v>
      </c>
      <c r="AM654" t="s">
        <v>53</v>
      </c>
      <c r="AN654">
        <v>501</v>
      </c>
      <c r="AO654">
        <v>10</v>
      </c>
      <c r="AP654" t="s">
        <v>47</v>
      </c>
      <c r="AR654">
        <v>43</v>
      </c>
      <c r="AS654">
        <v>15</v>
      </c>
      <c r="AT654">
        <v>54.11</v>
      </c>
      <c r="AU654" t="s">
        <v>48</v>
      </c>
    </row>
    <row r="655" spans="38:47">
      <c r="AL655" t="s">
        <v>46</v>
      </c>
      <c r="AM655" t="s">
        <v>53</v>
      </c>
      <c r="AN655">
        <v>501</v>
      </c>
      <c r="AO655">
        <v>10</v>
      </c>
      <c r="AP655" t="s">
        <v>47</v>
      </c>
      <c r="AR655">
        <v>44</v>
      </c>
      <c r="AS655">
        <v>15</v>
      </c>
      <c r="AT655">
        <v>58.06</v>
      </c>
      <c r="AU655" t="s">
        <v>48</v>
      </c>
    </row>
    <row r="656" spans="38:47">
      <c r="AL656" t="s">
        <v>46</v>
      </c>
      <c r="AM656" t="s">
        <v>53</v>
      </c>
      <c r="AN656">
        <v>501</v>
      </c>
      <c r="AO656">
        <v>10</v>
      </c>
      <c r="AP656" t="s">
        <v>47</v>
      </c>
      <c r="AR656">
        <v>45</v>
      </c>
      <c r="AS656">
        <v>15</v>
      </c>
      <c r="AT656">
        <v>62.35</v>
      </c>
      <c r="AU656" t="s">
        <v>48</v>
      </c>
    </row>
    <row r="657" spans="38:47">
      <c r="AL657" t="s">
        <v>46</v>
      </c>
      <c r="AM657" t="s">
        <v>53</v>
      </c>
      <c r="AN657">
        <v>501</v>
      </c>
      <c r="AO657">
        <v>10</v>
      </c>
      <c r="AP657" t="s">
        <v>47</v>
      </c>
      <c r="AR657">
        <v>46</v>
      </c>
      <c r="AS657">
        <v>15</v>
      </c>
      <c r="AT657">
        <v>67.040000000000006</v>
      </c>
      <c r="AU657" t="s">
        <v>48</v>
      </c>
    </row>
    <row r="658" spans="38:47">
      <c r="AL658" t="s">
        <v>46</v>
      </c>
      <c r="AM658" t="s">
        <v>53</v>
      </c>
      <c r="AN658">
        <v>501</v>
      </c>
      <c r="AO658">
        <v>10</v>
      </c>
      <c r="AP658" t="s">
        <v>47</v>
      </c>
      <c r="AR658">
        <v>47</v>
      </c>
      <c r="AS658">
        <v>15</v>
      </c>
      <c r="AT658">
        <v>72.16</v>
      </c>
      <c r="AU658" t="s">
        <v>48</v>
      </c>
    </row>
    <row r="659" spans="38:47">
      <c r="AL659" t="s">
        <v>46</v>
      </c>
      <c r="AM659" t="s">
        <v>53</v>
      </c>
      <c r="AN659">
        <v>501</v>
      </c>
      <c r="AO659">
        <v>10</v>
      </c>
      <c r="AP659" t="s">
        <v>47</v>
      </c>
      <c r="AR659">
        <v>48</v>
      </c>
      <c r="AS659">
        <v>15</v>
      </c>
      <c r="AT659">
        <v>77.77</v>
      </c>
      <c r="AU659" t="s">
        <v>48</v>
      </c>
    </row>
    <row r="660" spans="38:47">
      <c r="AL660" t="s">
        <v>46</v>
      </c>
      <c r="AM660" t="s">
        <v>53</v>
      </c>
      <c r="AN660">
        <v>501</v>
      </c>
      <c r="AO660">
        <v>10</v>
      </c>
      <c r="AP660" t="s">
        <v>47</v>
      </c>
      <c r="AR660">
        <v>49</v>
      </c>
      <c r="AS660">
        <v>15</v>
      </c>
      <c r="AT660">
        <v>83.93</v>
      </c>
      <c r="AU660" t="s">
        <v>48</v>
      </c>
    </row>
    <row r="661" spans="38:47">
      <c r="AL661" t="s">
        <v>46</v>
      </c>
      <c r="AM661" t="s">
        <v>53</v>
      </c>
      <c r="AN661">
        <v>501</v>
      </c>
      <c r="AO661">
        <v>10</v>
      </c>
      <c r="AP661" t="s">
        <v>47</v>
      </c>
      <c r="AR661">
        <v>50</v>
      </c>
      <c r="AS661">
        <v>15</v>
      </c>
      <c r="AT661">
        <v>90.71</v>
      </c>
      <c r="AU661" t="s">
        <v>48</v>
      </c>
    </row>
    <row r="662" spans="38:47">
      <c r="AL662" t="s">
        <v>46</v>
      </c>
      <c r="AM662" t="s">
        <v>53</v>
      </c>
      <c r="AN662">
        <v>501</v>
      </c>
      <c r="AO662">
        <v>10</v>
      </c>
      <c r="AP662" t="s">
        <v>47</v>
      </c>
      <c r="AR662">
        <v>51</v>
      </c>
      <c r="AS662">
        <v>15</v>
      </c>
      <c r="AT662">
        <v>98.19</v>
      </c>
      <c r="AU662" t="s">
        <v>48</v>
      </c>
    </row>
    <row r="663" spans="38:47">
      <c r="AL663" t="s">
        <v>46</v>
      </c>
      <c r="AM663" t="s">
        <v>53</v>
      </c>
      <c r="AN663">
        <v>501</v>
      </c>
      <c r="AO663">
        <v>10</v>
      </c>
      <c r="AP663" t="s">
        <v>47</v>
      </c>
      <c r="AR663">
        <v>52</v>
      </c>
      <c r="AS663">
        <v>15</v>
      </c>
      <c r="AT663">
        <v>106.48</v>
      </c>
      <c r="AU663" t="s">
        <v>48</v>
      </c>
    </row>
    <row r="664" spans="38:47">
      <c r="AL664" t="s">
        <v>46</v>
      </c>
      <c r="AM664" t="s">
        <v>53</v>
      </c>
      <c r="AN664">
        <v>501</v>
      </c>
      <c r="AO664">
        <v>10</v>
      </c>
      <c r="AP664" t="s">
        <v>47</v>
      </c>
      <c r="AR664">
        <v>53</v>
      </c>
      <c r="AS664">
        <v>15</v>
      </c>
      <c r="AT664">
        <v>115.69</v>
      </c>
      <c r="AU664" t="s">
        <v>48</v>
      </c>
    </row>
    <row r="665" spans="38:47">
      <c r="AL665" t="s">
        <v>46</v>
      </c>
      <c r="AM665" t="s">
        <v>53</v>
      </c>
      <c r="AN665">
        <v>501</v>
      </c>
      <c r="AO665">
        <v>10</v>
      </c>
      <c r="AP665" t="s">
        <v>47</v>
      </c>
      <c r="AR665">
        <v>54</v>
      </c>
      <c r="AS665">
        <v>15</v>
      </c>
      <c r="AT665">
        <v>125.93</v>
      </c>
      <c r="AU665" t="s">
        <v>48</v>
      </c>
    </row>
    <row r="666" spans="38:47">
      <c r="AL666" t="s">
        <v>46</v>
      </c>
      <c r="AM666" t="s">
        <v>53</v>
      </c>
      <c r="AN666">
        <v>501</v>
      </c>
      <c r="AO666">
        <v>10</v>
      </c>
      <c r="AP666" t="s">
        <v>47</v>
      </c>
      <c r="AR666">
        <v>55</v>
      </c>
      <c r="AS666">
        <v>15</v>
      </c>
      <c r="AT666">
        <v>137.34</v>
      </c>
      <c r="AU666" t="s">
        <v>48</v>
      </c>
    </row>
    <row r="667" spans="38:47">
      <c r="AL667" t="s">
        <v>46</v>
      </c>
      <c r="AM667" t="s">
        <v>53</v>
      </c>
      <c r="AN667">
        <v>501</v>
      </c>
      <c r="AO667">
        <v>10</v>
      </c>
      <c r="AP667" t="s">
        <v>47</v>
      </c>
      <c r="AR667">
        <v>18</v>
      </c>
      <c r="AS667">
        <v>16</v>
      </c>
      <c r="AT667">
        <v>18.600000000000001</v>
      </c>
      <c r="AU667" t="s">
        <v>48</v>
      </c>
    </row>
    <row r="668" spans="38:47">
      <c r="AL668" t="s">
        <v>46</v>
      </c>
      <c r="AM668" t="s">
        <v>53</v>
      </c>
      <c r="AN668">
        <v>501</v>
      </c>
      <c r="AO668">
        <v>10</v>
      </c>
      <c r="AP668" t="s">
        <v>47</v>
      </c>
      <c r="AR668">
        <v>19</v>
      </c>
      <c r="AS668">
        <v>16</v>
      </c>
      <c r="AT668">
        <v>19.149999999999999</v>
      </c>
      <c r="AU668" t="s">
        <v>48</v>
      </c>
    </row>
    <row r="669" spans="38:47">
      <c r="AL669" t="s">
        <v>46</v>
      </c>
      <c r="AM669" t="s">
        <v>53</v>
      </c>
      <c r="AN669">
        <v>501</v>
      </c>
      <c r="AO669">
        <v>10</v>
      </c>
      <c r="AP669" t="s">
        <v>47</v>
      </c>
      <c r="AR669">
        <v>20</v>
      </c>
      <c r="AS669">
        <v>16</v>
      </c>
      <c r="AT669">
        <v>19.649999999999999</v>
      </c>
      <c r="AU669" t="s">
        <v>48</v>
      </c>
    </row>
    <row r="670" spans="38:47">
      <c r="AL670" t="s">
        <v>46</v>
      </c>
      <c r="AM670" t="s">
        <v>53</v>
      </c>
      <c r="AN670">
        <v>501</v>
      </c>
      <c r="AO670">
        <v>10</v>
      </c>
      <c r="AP670" t="s">
        <v>47</v>
      </c>
      <c r="AR670">
        <v>21</v>
      </c>
      <c r="AS670">
        <v>16</v>
      </c>
      <c r="AT670">
        <v>20.11</v>
      </c>
      <c r="AU670" t="s">
        <v>48</v>
      </c>
    </row>
    <row r="671" spans="38:47">
      <c r="AL671" t="s">
        <v>46</v>
      </c>
      <c r="AM671" t="s">
        <v>53</v>
      </c>
      <c r="AN671">
        <v>501</v>
      </c>
      <c r="AO671">
        <v>10</v>
      </c>
      <c r="AP671" t="s">
        <v>47</v>
      </c>
      <c r="AR671">
        <v>22</v>
      </c>
      <c r="AS671">
        <v>16</v>
      </c>
      <c r="AT671">
        <v>20.58</v>
      </c>
      <c r="AU671" t="s">
        <v>48</v>
      </c>
    </row>
    <row r="672" spans="38:47">
      <c r="AL672" t="s">
        <v>46</v>
      </c>
      <c r="AM672" t="s">
        <v>53</v>
      </c>
      <c r="AN672">
        <v>501</v>
      </c>
      <c r="AO672">
        <v>10</v>
      </c>
      <c r="AP672" t="s">
        <v>47</v>
      </c>
      <c r="AR672">
        <v>23</v>
      </c>
      <c r="AS672">
        <v>16</v>
      </c>
      <c r="AT672">
        <v>21.08</v>
      </c>
      <c r="AU672" t="s">
        <v>48</v>
      </c>
    </row>
    <row r="673" spans="38:47">
      <c r="AL673" t="s">
        <v>46</v>
      </c>
      <c r="AM673" t="s">
        <v>53</v>
      </c>
      <c r="AN673">
        <v>501</v>
      </c>
      <c r="AO673">
        <v>10</v>
      </c>
      <c r="AP673" t="s">
        <v>47</v>
      </c>
      <c r="AR673">
        <v>24</v>
      </c>
      <c r="AS673">
        <v>16</v>
      </c>
      <c r="AT673">
        <v>21.63</v>
      </c>
      <c r="AU673" t="s">
        <v>48</v>
      </c>
    </row>
    <row r="674" spans="38:47">
      <c r="AL674" t="s">
        <v>46</v>
      </c>
      <c r="AM674" t="s">
        <v>53</v>
      </c>
      <c r="AN674">
        <v>501</v>
      </c>
      <c r="AO674">
        <v>10</v>
      </c>
      <c r="AP674" t="s">
        <v>47</v>
      </c>
      <c r="AR674">
        <v>25</v>
      </c>
      <c r="AS674">
        <v>16</v>
      </c>
      <c r="AT674">
        <v>22.26</v>
      </c>
      <c r="AU674" t="s">
        <v>48</v>
      </c>
    </row>
    <row r="675" spans="38:47">
      <c r="AL675" t="s">
        <v>46</v>
      </c>
      <c r="AM675" t="s">
        <v>53</v>
      </c>
      <c r="AN675">
        <v>501</v>
      </c>
      <c r="AO675">
        <v>10</v>
      </c>
      <c r="AP675" t="s">
        <v>47</v>
      </c>
      <c r="AR675">
        <v>26</v>
      </c>
      <c r="AS675">
        <v>16</v>
      </c>
      <c r="AT675">
        <v>22.98</v>
      </c>
      <c r="AU675" t="s">
        <v>48</v>
      </c>
    </row>
    <row r="676" spans="38:47">
      <c r="AL676" t="s">
        <v>46</v>
      </c>
      <c r="AM676" t="s">
        <v>53</v>
      </c>
      <c r="AN676">
        <v>501</v>
      </c>
      <c r="AO676">
        <v>10</v>
      </c>
      <c r="AP676" t="s">
        <v>47</v>
      </c>
      <c r="AR676">
        <v>27</v>
      </c>
      <c r="AS676">
        <v>16</v>
      </c>
      <c r="AT676">
        <v>23.81</v>
      </c>
      <c r="AU676" t="s">
        <v>48</v>
      </c>
    </row>
    <row r="677" spans="38:47">
      <c r="AL677" t="s">
        <v>46</v>
      </c>
      <c r="AM677" t="s">
        <v>53</v>
      </c>
      <c r="AN677">
        <v>501</v>
      </c>
      <c r="AO677">
        <v>10</v>
      </c>
      <c r="AP677" t="s">
        <v>47</v>
      </c>
      <c r="AR677">
        <v>28</v>
      </c>
      <c r="AS677">
        <v>16</v>
      </c>
      <c r="AT677">
        <v>24.77</v>
      </c>
      <c r="AU677" t="s">
        <v>48</v>
      </c>
    </row>
    <row r="678" spans="38:47">
      <c r="AL678" t="s">
        <v>46</v>
      </c>
      <c r="AM678" t="s">
        <v>53</v>
      </c>
      <c r="AN678">
        <v>501</v>
      </c>
      <c r="AO678">
        <v>10</v>
      </c>
      <c r="AP678" t="s">
        <v>47</v>
      </c>
      <c r="AR678">
        <v>29</v>
      </c>
      <c r="AS678">
        <v>16</v>
      </c>
      <c r="AT678">
        <v>25.86</v>
      </c>
      <c r="AU678" t="s">
        <v>48</v>
      </c>
    </row>
    <row r="679" spans="38:47">
      <c r="AL679" t="s">
        <v>46</v>
      </c>
      <c r="AM679" t="s">
        <v>53</v>
      </c>
      <c r="AN679">
        <v>501</v>
      </c>
      <c r="AO679">
        <v>10</v>
      </c>
      <c r="AP679" t="s">
        <v>47</v>
      </c>
      <c r="AR679">
        <v>30</v>
      </c>
      <c r="AS679">
        <v>16</v>
      </c>
      <c r="AT679">
        <v>27.09</v>
      </c>
      <c r="AU679" t="s">
        <v>48</v>
      </c>
    </row>
    <row r="680" spans="38:47">
      <c r="AL680" t="s">
        <v>46</v>
      </c>
      <c r="AM680" t="s">
        <v>53</v>
      </c>
      <c r="AN680">
        <v>501</v>
      </c>
      <c r="AO680">
        <v>10</v>
      </c>
      <c r="AP680" t="s">
        <v>47</v>
      </c>
      <c r="AR680">
        <v>31</v>
      </c>
      <c r="AS680">
        <v>16</v>
      </c>
      <c r="AT680">
        <v>28.47</v>
      </c>
      <c r="AU680" t="s">
        <v>48</v>
      </c>
    </row>
    <row r="681" spans="38:47">
      <c r="AL681" t="s">
        <v>46</v>
      </c>
      <c r="AM681" t="s">
        <v>53</v>
      </c>
      <c r="AN681">
        <v>501</v>
      </c>
      <c r="AO681">
        <v>10</v>
      </c>
      <c r="AP681" t="s">
        <v>47</v>
      </c>
      <c r="AR681">
        <v>32</v>
      </c>
      <c r="AS681">
        <v>16</v>
      </c>
      <c r="AT681">
        <v>29.99</v>
      </c>
      <c r="AU681" t="s">
        <v>48</v>
      </c>
    </row>
    <row r="682" spans="38:47">
      <c r="AL682" t="s">
        <v>46</v>
      </c>
      <c r="AM682" t="s">
        <v>53</v>
      </c>
      <c r="AN682">
        <v>501</v>
      </c>
      <c r="AO682">
        <v>10</v>
      </c>
      <c r="AP682" t="s">
        <v>47</v>
      </c>
      <c r="AR682">
        <v>33</v>
      </c>
      <c r="AS682">
        <v>16</v>
      </c>
      <c r="AT682">
        <v>31.67</v>
      </c>
      <c r="AU682" t="s">
        <v>48</v>
      </c>
    </row>
    <row r="683" spans="38:47">
      <c r="AL683" t="s">
        <v>46</v>
      </c>
      <c r="AM683" t="s">
        <v>53</v>
      </c>
      <c r="AN683">
        <v>501</v>
      </c>
      <c r="AO683">
        <v>10</v>
      </c>
      <c r="AP683" t="s">
        <v>47</v>
      </c>
      <c r="AR683">
        <v>34</v>
      </c>
      <c r="AS683">
        <v>16</v>
      </c>
      <c r="AT683">
        <v>33.5</v>
      </c>
      <c r="AU683" t="s">
        <v>48</v>
      </c>
    </row>
    <row r="684" spans="38:47">
      <c r="AL684" t="s">
        <v>46</v>
      </c>
      <c r="AM684" t="s">
        <v>53</v>
      </c>
      <c r="AN684">
        <v>501</v>
      </c>
      <c r="AO684">
        <v>10</v>
      </c>
      <c r="AP684" t="s">
        <v>47</v>
      </c>
      <c r="AR684">
        <v>35</v>
      </c>
      <c r="AS684">
        <v>16</v>
      </c>
      <c r="AT684">
        <v>35.51</v>
      </c>
      <c r="AU684" t="s">
        <v>48</v>
      </c>
    </row>
    <row r="685" spans="38:47">
      <c r="AL685" t="s">
        <v>46</v>
      </c>
      <c r="AM685" t="s">
        <v>53</v>
      </c>
      <c r="AN685">
        <v>501</v>
      </c>
      <c r="AO685">
        <v>10</v>
      </c>
      <c r="AP685" t="s">
        <v>47</v>
      </c>
      <c r="AR685">
        <v>36</v>
      </c>
      <c r="AS685">
        <v>16</v>
      </c>
      <c r="AT685">
        <v>37.69</v>
      </c>
      <c r="AU685" t="s">
        <v>48</v>
      </c>
    </row>
    <row r="686" spans="38:47">
      <c r="AL686" t="s">
        <v>46</v>
      </c>
      <c r="AM686" t="s">
        <v>53</v>
      </c>
      <c r="AN686">
        <v>501</v>
      </c>
      <c r="AO686">
        <v>10</v>
      </c>
      <c r="AP686" t="s">
        <v>47</v>
      </c>
      <c r="AR686">
        <v>37</v>
      </c>
      <c r="AS686">
        <v>16</v>
      </c>
      <c r="AT686">
        <v>40.08</v>
      </c>
      <c r="AU686" t="s">
        <v>48</v>
      </c>
    </row>
    <row r="687" spans="38:47">
      <c r="AL687" t="s">
        <v>46</v>
      </c>
      <c r="AM687" t="s">
        <v>53</v>
      </c>
      <c r="AN687">
        <v>501</v>
      </c>
      <c r="AO687">
        <v>10</v>
      </c>
      <c r="AP687" t="s">
        <v>47</v>
      </c>
      <c r="AR687">
        <v>38</v>
      </c>
      <c r="AS687">
        <v>16</v>
      </c>
      <c r="AT687">
        <v>42.68</v>
      </c>
      <c r="AU687" t="s">
        <v>48</v>
      </c>
    </row>
    <row r="688" spans="38:47">
      <c r="AL688" t="s">
        <v>46</v>
      </c>
      <c r="AM688" t="s">
        <v>53</v>
      </c>
      <c r="AN688">
        <v>501</v>
      </c>
      <c r="AO688">
        <v>10</v>
      </c>
      <c r="AP688" t="s">
        <v>47</v>
      </c>
      <c r="AR688">
        <v>39</v>
      </c>
      <c r="AS688">
        <v>16</v>
      </c>
      <c r="AT688">
        <v>45.51</v>
      </c>
      <c r="AU688" t="s">
        <v>48</v>
      </c>
    </row>
    <row r="689" spans="38:47">
      <c r="AL689" t="s">
        <v>46</v>
      </c>
      <c r="AM689" t="s">
        <v>53</v>
      </c>
      <c r="AN689">
        <v>501</v>
      </c>
      <c r="AO689">
        <v>10</v>
      </c>
      <c r="AP689" t="s">
        <v>47</v>
      </c>
      <c r="AR689">
        <v>40</v>
      </c>
      <c r="AS689">
        <v>16</v>
      </c>
      <c r="AT689">
        <v>48.6</v>
      </c>
      <c r="AU689" t="s">
        <v>48</v>
      </c>
    </row>
    <row r="690" spans="38:47">
      <c r="AL690" t="s">
        <v>46</v>
      </c>
      <c r="AM690" t="s">
        <v>53</v>
      </c>
      <c r="AN690">
        <v>501</v>
      </c>
      <c r="AO690">
        <v>10</v>
      </c>
      <c r="AP690" t="s">
        <v>47</v>
      </c>
      <c r="AR690">
        <v>41</v>
      </c>
      <c r="AS690">
        <v>16</v>
      </c>
      <c r="AT690">
        <v>51.97</v>
      </c>
      <c r="AU690" t="s">
        <v>48</v>
      </c>
    </row>
    <row r="691" spans="38:47">
      <c r="AL691" t="s">
        <v>46</v>
      </c>
      <c r="AM691" t="s">
        <v>53</v>
      </c>
      <c r="AN691">
        <v>501</v>
      </c>
      <c r="AO691">
        <v>10</v>
      </c>
      <c r="AP691" t="s">
        <v>47</v>
      </c>
      <c r="AR691">
        <v>42</v>
      </c>
      <c r="AS691">
        <v>16</v>
      </c>
      <c r="AT691">
        <v>55.65</v>
      </c>
      <c r="AU691" t="s">
        <v>48</v>
      </c>
    </row>
    <row r="692" spans="38:47">
      <c r="AL692" t="s">
        <v>46</v>
      </c>
      <c r="AM692" t="s">
        <v>53</v>
      </c>
      <c r="AN692">
        <v>501</v>
      </c>
      <c r="AO692">
        <v>10</v>
      </c>
      <c r="AP692" t="s">
        <v>47</v>
      </c>
      <c r="AR692">
        <v>43</v>
      </c>
      <c r="AS692">
        <v>16</v>
      </c>
      <c r="AT692">
        <v>59.66</v>
      </c>
      <c r="AU692" t="s">
        <v>48</v>
      </c>
    </row>
    <row r="693" spans="38:47">
      <c r="AL693" t="s">
        <v>46</v>
      </c>
      <c r="AM693" t="s">
        <v>53</v>
      </c>
      <c r="AN693">
        <v>501</v>
      </c>
      <c r="AO693">
        <v>10</v>
      </c>
      <c r="AP693" t="s">
        <v>47</v>
      </c>
      <c r="AR693">
        <v>44</v>
      </c>
      <c r="AS693">
        <v>16</v>
      </c>
      <c r="AT693">
        <v>64.03</v>
      </c>
      <c r="AU693" t="s">
        <v>48</v>
      </c>
    </row>
    <row r="694" spans="38:47">
      <c r="AL694" t="s">
        <v>46</v>
      </c>
      <c r="AM694" t="s">
        <v>53</v>
      </c>
      <c r="AN694">
        <v>501</v>
      </c>
      <c r="AO694">
        <v>10</v>
      </c>
      <c r="AP694" t="s">
        <v>47</v>
      </c>
      <c r="AR694">
        <v>45</v>
      </c>
      <c r="AS694">
        <v>16</v>
      </c>
      <c r="AT694">
        <v>68.8</v>
      </c>
      <c r="AU694" t="s">
        <v>48</v>
      </c>
    </row>
    <row r="695" spans="38:47">
      <c r="AL695" t="s">
        <v>46</v>
      </c>
      <c r="AM695" t="s">
        <v>53</v>
      </c>
      <c r="AN695">
        <v>501</v>
      </c>
      <c r="AO695">
        <v>10</v>
      </c>
      <c r="AP695" t="s">
        <v>47</v>
      </c>
      <c r="AR695">
        <v>46</v>
      </c>
      <c r="AS695">
        <v>16</v>
      </c>
      <c r="AT695">
        <v>74.010000000000005</v>
      </c>
      <c r="AU695" t="s">
        <v>48</v>
      </c>
    </row>
    <row r="696" spans="38:47">
      <c r="AL696" t="s">
        <v>46</v>
      </c>
      <c r="AM696" t="s">
        <v>53</v>
      </c>
      <c r="AN696">
        <v>501</v>
      </c>
      <c r="AO696">
        <v>10</v>
      </c>
      <c r="AP696" t="s">
        <v>47</v>
      </c>
      <c r="AR696">
        <v>47</v>
      </c>
      <c r="AS696">
        <v>16</v>
      </c>
      <c r="AT696">
        <v>79.72</v>
      </c>
      <c r="AU696" t="s">
        <v>48</v>
      </c>
    </row>
    <row r="697" spans="38:47">
      <c r="AL697" t="s">
        <v>46</v>
      </c>
      <c r="AM697" t="s">
        <v>53</v>
      </c>
      <c r="AN697">
        <v>501</v>
      </c>
      <c r="AO697">
        <v>10</v>
      </c>
      <c r="AP697" t="s">
        <v>47</v>
      </c>
      <c r="AR697">
        <v>48</v>
      </c>
      <c r="AS697">
        <v>16</v>
      </c>
      <c r="AT697">
        <v>85.98</v>
      </c>
      <c r="AU697" t="s">
        <v>48</v>
      </c>
    </row>
    <row r="698" spans="38:47">
      <c r="AL698" t="s">
        <v>46</v>
      </c>
      <c r="AM698" t="s">
        <v>53</v>
      </c>
      <c r="AN698">
        <v>501</v>
      </c>
      <c r="AO698">
        <v>10</v>
      </c>
      <c r="AP698" t="s">
        <v>47</v>
      </c>
      <c r="AR698">
        <v>49</v>
      </c>
      <c r="AS698">
        <v>16</v>
      </c>
      <c r="AT698">
        <v>92.86</v>
      </c>
      <c r="AU698" t="s">
        <v>48</v>
      </c>
    </row>
    <row r="699" spans="38:47">
      <c r="AL699" t="s">
        <v>46</v>
      </c>
      <c r="AM699" t="s">
        <v>53</v>
      </c>
      <c r="AN699">
        <v>501</v>
      </c>
      <c r="AO699">
        <v>10</v>
      </c>
      <c r="AP699" t="s">
        <v>47</v>
      </c>
      <c r="AR699">
        <v>50</v>
      </c>
      <c r="AS699">
        <v>16</v>
      </c>
      <c r="AT699">
        <v>100.44</v>
      </c>
      <c r="AU699" t="s">
        <v>48</v>
      </c>
    </row>
    <row r="700" spans="38:47">
      <c r="AL700" t="s">
        <v>46</v>
      </c>
      <c r="AM700" t="s">
        <v>53</v>
      </c>
      <c r="AN700">
        <v>501</v>
      </c>
      <c r="AO700">
        <v>10</v>
      </c>
      <c r="AP700" t="s">
        <v>47</v>
      </c>
      <c r="AR700">
        <v>51</v>
      </c>
      <c r="AS700">
        <v>16</v>
      </c>
      <c r="AT700">
        <v>108.82</v>
      </c>
      <c r="AU700" t="s">
        <v>48</v>
      </c>
    </row>
    <row r="701" spans="38:47">
      <c r="AL701" t="s">
        <v>46</v>
      </c>
      <c r="AM701" t="s">
        <v>53</v>
      </c>
      <c r="AN701">
        <v>501</v>
      </c>
      <c r="AO701">
        <v>10</v>
      </c>
      <c r="AP701" t="s">
        <v>47</v>
      </c>
      <c r="AR701">
        <v>52</v>
      </c>
      <c r="AS701">
        <v>16</v>
      </c>
      <c r="AT701">
        <v>118.1</v>
      </c>
      <c r="AU701" t="s">
        <v>48</v>
      </c>
    </row>
    <row r="702" spans="38:47">
      <c r="AL702" t="s">
        <v>46</v>
      </c>
      <c r="AM702" t="s">
        <v>53</v>
      </c>
      <c r="AN702">
        <v>501</v>
      </c>
      <c r="AO702">
        <v>10</v>
      </c>
      <c r="AP702" t="s">
        <v>47</v>
      </c>
      <c r="AR702">
        <v>53</v>
      </c>
      <c r="AS702">
        <v>16</v>
      </c>
      <c r="AT702">
        <v>128.38999999999999</v>
      </c>
      <c r="AU702" t="s">
        <v>48</v>
      </c>
    </row>
    <row r="703" spans="38:47">
      <c r="AL703" t="s">
        <v>46</v>
      </c>
      <c r="AM703" t="s">
        <v>53</v>
      </c>
      <c r="AN703">
        <v>501</v>
      </c>
      <c r="AO703">
        <v>10</v>
      </c>
      <c r="AP703" t="s">
        <v>47</v>
      </c>
      <c r="AR703">
        <v>54</v>
      </c>
      <c r="AS703">
        <v>16</v>
      </c>
      <c r="AT703">
        <v>139.83000000000001</v>
      </c>
      <c r="AU703" t="s">
        <v>48</v>
      </c>
    </row>
    <row r="704" spans="38:47">
      <c r="AL704" t="s">
        <v>46</v>
      </c>
      <c r="AM704" t="s">
        <v>53</v>
      </c>
      <c r="AN704">
        <v>501</v>
      </c>
      <c r="AO704">
        <v>10</v>
      </c>
      <c r="AP704" t="s">
        <v>47</v>
      </c>
      <c r="AR704">
        <v>18</v>
      </c>
      <c r="AS704">
        <v>17</v>
      </c>
      <c r="AT704">
        <v>19.989999999999998</v>
      </c>
      <c r="AU704" t="s">
        <v>48</v>
      </c>
    </row>
    <row r="705" spans="38:47">
      <c r="AL705" t="s">
        <v>46</v>
      </c>
      <c r="AM705" t="s">
        <v>53</v>
      </c>
      <c r="AN705">
        <v>501</v>
      </c>
      <c r="AO705">
        <v>10</v>
      </c>
      <c r="AP705" t="s">
        <v>47</v>
      </c>
      <c r="AR705">
        <v>19</v>
      </c>
      <c r="AS705">
        <v>17</v>
      </c>
      <c r="AT705">
        <v>20.59</v>
      </c>
      <c r="AU705" t="s">
        <v>48</v>
      </c>
    </row>
    <row r="706" spans="38:47">
      <c r="AL706" t="s">
        <v>46</v>
      </c>
      <c r="AM706" t="s">
        <v>53</v>
      </c>
      <c r="AN706">
        <v>501</v>
      </c>
      <c r="AO706">
        <v>10</v>
      </c>
      <c r="AP706" t="s">
        <v>47</v>
      </c>
      <c r="AR706">
        <v>20</v>
      </c>
      <c r="AS706">
        <v>17</v>
      </c>
      <c r="AT706">
        <v>21.14</v>
      </c>
      <c r="AU706" t="s">
        <v>48</v>
      </c>
    </row>
    <row r="707" spans="38:47">
      <c r="AL707" t="s">
        <v>46</v>
      </c>
      <c r="AM707" t="s">
        <v>53</v>
      </c>
      <c r="AN707">
        <v>501</v>
      </c>
      <c r="AO707">
        <v>10</v>
      </c>
      <c r="AP707" t="s">
        <v>47</v>
      </c>
      <c r="AR707">
        <v>21</v>
      </c>
      <c r="AS707">
        <v>17</v>
      </c>
      <c r="AT707">
        <v>21.66</v>
      </c>
      <c r="AU707" t="s">
        <v>48</v>
      </c>
    </row>
    <row r="708" spans="38:47">
      <c r="AL708" t="s">
        <v>46</v>
      </c>
      <c r="AM708" t="s">
        <v>53</v>
      </c>
      <c r="AN708">
        <v>501</v>
      </c>
      <c r="AO708">
        <v>10</v>
      </c>
      <c r="AP708" t="s">
        <v>47</v>
      </c>
      <c r="AR708">
        <v>22</v>
      </c>
      <c r="AS708">
        <v>17</v>
      </c>
      <c r="AT708">
        <v>22.19</v>
      </c>
      <c r="AU708" t="s">
        <v>48</v>
      </c>
    </row>
    <row r="709" spans="38:47">
      <c r="AL709" t="s">
        <v>46</v>
      </c>
      <c r="AM709" t="s">
        <v>53</v>
      </c>
      <c r="AN709">
        <v>501</v>
      </c>
      <c r="AO709">
        <v>10</v>
      </c>
      <c r="AP709" t="s">
        <v>47</v>
      </c>
      <c r="AR709">
        <v>23</v>
      </c>
      <c r="AS709">
        <v>17</v>
      </c>
      <c r="AT709">
        <v>22.76</v>
      </c>
      <c r="AU709" t="s">
        <v>48</v>
      </c>
    </row>
    <row r="710" spans="38:47">
      <c r="AL710" t="s">
        <v>46</v>
      </c>
      <c r="AM710" t="s">
        <v>53</v>
      </c>
      <c r="AN710">
        <v>501</v>
      </c>
      <c r="AO710">
        <v>10</v>
      </c>
      <c r="AP710" t="s">
        <v>47</v>
      </c>
      <c r="AR710">
        <v>24</v>
      </c>
      <c r="AS710">
        <v>17</v>
      </c>
      <c r="AT710">
        <v>23.39</v>
      </c>
      <c r="AU710" t="s">
        <v>48</v>
      </c>
    </row>
    <row r="711" spans="38:47">
      <c r="AL711" t="s">
        <v>46</v>
      </c>
      <c r="AM711" t="s">
        <v>53</v>
      </c>
      <c r="AN711">
        <v>501</v>
      </c>
      <c r="AO711">
        <v>10</v>
      </c>
      <c r="AP711" t="s">
        <v>47</v>
      </c>
      <c r="AR711">
        <v>25</v>
      </c>
      <c r="AS711">
        <v>17</v>
      </c>
      <c r="AT711">
        <v>24.1</v>
      </c>
      <c r="AU711" t="s">
        <v>48</v>
      </c>
    </row>
    <row r="712" spans="38:47">
      <c r="AL712" t="s">
        <v>46</v>
      </c>
      <c r="AM712" t="s">
        <v>53</v>
      </c>
      <c r="AN712">
        <v>501</v>
      </c>
      <c r="AO712">
        <v>10</v>
      </c>
      <c r="AP712" t="s">
        <v>47</v>
      </c>
      <c r="AR712">
        <v>26</v>
      </c>
      <c r="AS712">
        <v>17</v>
      </c>
      <c r="AT712">
        <v>24.92</v>
      </c>
      <c r="AU712" t="s">
        <v>48</v>
      </c>
    </row>
    <row r="713" spans="38:47">
      <c r="AL713" t="s">
        <v>46</v>
      </c>
      <c r="AM713" t="s">
        <v>53</v>
      </c>
      <c r="AN713">
        <v>501</v>
      </c>
      <c r="AO713">
        <v>10</v>
      </c>
      <c r="AP713" t="s">
        <v>47</v>
      </c>
      <c r="AR713">
        <v>27</v>
      </c>
      <c r="AS713">
        <v>17</v>
      </c>
      <c r="AT713">
        <v>25.86</v>
      </c>
      <c r="AU713" t="s">
        <v>48</v>
      </c>
    </row>
    <row r="714" spans="38:47">
      <c r="AL714" t="s">
        <v>46</v>
      </c>
      <c r="AM714" t="s">
        <v>53</v>
      </c>
      <c r="AN714">
        <v>501</v>
      </c>
      <c r="AO714">
        <v>10</v>
      </c>
      <c r="AP714" t="s">
        <v>47</v>
      </c>
      <c r="AR714">
        <v>28</v>
      </c>
      <c r="AS714">
        <v>17</v>
      </c>
      <c r="AT714">
        <v>26.93</v>
      </c>
      <c r="AU714" t="s">
        <v>48</v>
      </c>
    </row>
    <row r="715" spans="38:47">
      <c r="AL715" t="s">
        <v>46</v>
      </c>
      <c r="AM715" t="s">
        <v>53</v>
      </c>
      <c r="AN715">
        <v>501</v>
      </c>
      <c r="AO715">
        <v>10</v>
      </c>
      <c r="AP715" t="s">
        <v>47</v>
      </c>
      <c r="AR715">
        <v>29</v>
      </c>
      <c r="AS715">
        <v>17</v>
      </c>
      <c r="AT715">
        <v>28.15</v>
      </c>
      <c r="AU715" t="s">
        <v>48</v>
      </c>
    </row>
    <row r="716" spans="38:47">
      <c r="AL716" t="s">
        <v>46</v>
      </c>
      <c r="AM716" t="s">
        <v>53</v>
      </c>
      <c r="AN716">
        <v>501</v>
      </c>
      <c r="AO716">
        <v>10</v>
      </c>
      <c r="AP716" t="s">
        <v>47</v>
      </c>
      <c r="AR716">
        <v>30</v>
      </c>
      <c r="AS716">
        <v>17</v>
      </c>
      <c r="AT716">
        <v>29.52</v>
      </c>
      <c r="AU716" t="s">
        <v>48</v>
      </c>
    </row>
    <row r="717" spans="38:47">
      <c r="AL717" t="s">
        <v>46</v>
      </c>
      <c r="AM717" t="s">
        <v>53</v>
      </c>
      <c r="AN717">
        <v>501</v>
      </c>
      <c r="AO717">
        <v>10</v>
      </c>
      <c r="AP717" t="s">
        <v>47</v>
      </c>
      <c r="AR717">
        <v>31</v>
      </c>
      <c r="AS717">
        <v>17</v>
      </c>
      <c r="AT717">
        <v>31.05</v>
      </c>
      <c r="AU717" t="s">
        <v>48</v>
      </c>
    </row>
    <row r="718" spans="38:47">
      <c r="AL718" t="s">
        <v>46</v>
      </c>
      <c r="AM718" t="s">
        <v>53</v>
      </c>
      <c r="AN718">
        <v>501</v>
      </c>
      <c r="AO718">
        <v>10</v>
      </c>
      <c r="AP718" t="s">
        <v>47</v>
      </c>
      <c r="AR718">
        <v>32</v>
      </c>
      <c r="AS718">
        <v>17</v>
      </c>
      <c r="AT718">
        <v>32.74</v>
      </c>
      <c r="AU718" t="s">
        <v>48</v>
      </c>
    </row>
    <row r="719" spans="38:47">
      <c r="AL719" t="s">
        <v>46</v>
      </c>
      <c r="AM719" t="s">
        <v>53</v>
      </c>
      <c r="AN719">
        <v>501</v>
      </c>
      <c r="AO719">
        <v>10</v>
      </c>
      <c r="AP719" t="s">
        <v>47</v>
      </c>
      <c r="AR719">
        <v>33</v>
      </c>
      <c r="AS719">
        <v>17</v>
      </c>
      <c r="AT719">
        <v>34.6</v>
      </c>
      <c r="AU719" t="s">
        <v>48</v>
      </c>
    </row>
    <row r="720" spans="38:47">
      <c r="AL720" t="s">
        <v>46</v>
      </c>
      <c r="AM720" t="s">
        <v>53</v>
      </c>
      <c r="AN720">
        <v>501</v>
      </c>
      <c r="AO720">
        <v>10</v>
      </c>
      <c r="AP720" t="s">
        <v>47</v>
      </c>
      <c r="AR720">
        <v>34</v>
      </c>
      <c r="AS720">
        <v>17</v>
      </c>
      <c r="AT720">
        <v>36.630000000000003</v>
      </c>
      <c r="AU720" t="s">
        <v>48</v>
      </c>
    </row>
    <row r="721" spans="38:47">
      <c r="AL721" t="s">
        <v>46</v>
      </c>
      <c r="AM721" t="s">
        <v>53</v>
      </c>
      <c r="AN721">
        <v>501</v>
      </c>
      <c r="AO721">
        <v>10</v>
      </c>
      <c r="AP721" t="s">
        <v>47</v>
      </c>
      <c r="AR721">
        <v>35</v>
      </c>
      <c r="AS721">
        <v>17</v>
      </c>
      <c r="AT721">
        <v>38.85</v>
      </c>
      <c r="AU721" t="s">
        <v>48</v>
      </c>
    </row>
    <row r="722" spans="38:47">
      <c r="AL722" t="s">
        <v>46</v>
      </c>
      <c r="AM722" t="s">
        <v>53</v>
      </c>
      <c r="AN722">
        <v>501</v>
      </c>
      <c r="AO722">
        <v>10</v>
      </c>
      <c r="AP722" t="s">
        <v>47</v>
      </c>
      <c r="AR722">
        <v>36</v>
      </c>
      <c r="AS722">
        <v>17</v>
      </c>
      <c r="AT722">
        <v>41.28</v>
      </c>
      <c r="AU722" t="s">
        <v>48</v>
      </c>
    </row>
    <row r="723" spans="38:47">
      <c r="AL723" t="s">
        <v>46</v>
      </c>
      <c r="AM723" t="s">
        <v>53</v>
      </c>
      <c r="AN723">
        <v>501</v>
      </c>
      <c r="AO723">
        <v>10</v>
      </c>
      <c r="AP723" t="s">
        <v>47</v>
      </c>
      <c r="AR723">
        <v>37</v>
      </c>
      <c r="AS723">
        <v>17</v>
      </c>
      <c r="AT723">
        <v>43.91</v>
      </c>
      <c r="AU723" t="s">
        <v>48</v>
      </c>
    </row>
    <row r="724" spans="38:47">
      <c r="AL724" t="s">
        <v>46</v>
      </c>
      <c r="AM724" t="s">
        <v>53</v>
      </c>
      <c r="AN724">
        <v>501</v>
      </c>
      <c r="AO724">
        <v>10</v>
      </c>
      <c r="AP724" t="s">
        <v>47</v>
      </c>
      <c r="AR724">
        <v>38</v>
      </c>
      <c r="AS724">
        <v>17</v>
      </c>
      <c r="AT724">
        <v>46.79</v>
      </c>
      <c r="AU724" t="s">
        <v>48</v>
      </c>
    </row>
    <row r="725" spans="38:47">
      <c r="AL725" t="s">
        <v>46</v>
      </c>
      <c r="AM725" t="s">
        <v>53</v>
      </c>
      <c r="AN725">
        <v>501</v>
      </c>
      <c r="AO725">
        <v>10</v>
      </c>
      <c r="AP725" t="s">
        <v>47</v>
      </c>
      <c r="AR725">
        <v>39</v>
      </c>
      <c r="AS725">
        <v>17</v>
      </c>
      <c r="AT725">
        <v>49.92</v>
      </c>
      <c r="AU725" t="s">
        <v>48</v>
      </c>
    </row>
    <row r="726" spans="38:47">
      <c r="AL726" t="s">
        <v>46</v>
      </c>
      <c r="AM726" t="s">
        <v>53</v>
      </c>
      <c r="AN726">
        <v>501</v>
      </c>
      <c r="AO726">
        <v>10</v>
      </c>
      <c r="AP726" t="s">
        <v>47</v>
      </c>
      <c r="AR726">
        <v>40</v>
      </c>
      <c r="AS726">
        <v>17</v>
      </c>
      <c r="AT726">
        <v>53.33</v>
      </c>
      <c r="AU726" t="s">
        <v>48</v>
      </c>
    </row>
    <row r="727" spans="38:47">
      <c r="AL727" t="s">
        <v>46</v>
      </c>
      <c r="AM727" t="s">
        <v>53</v>
      </c>
      <c r="AN727">
        <v>501</v>
      </c>
      <c r="AO727">
        <v>10</v>
      </c>
      <c r="AP727" t="s">
        <v>47</v>
      </c>
      <c r="AR727">
        <v>41</v>
      </c>
      <c r="AS727">
        <v>17</v>
      </c>
      <c r="AT727">
        <v>57.05</v>
      </c>
      <c r="AU727" t="s">
        <v>48</v>
      </c>
    </row>
    <row r="728" spans="38:47">
      <c r="AL728" t="s">
        <v>46</v>
      </c>
      <c r="AM728" t="s">
        <v>53</v>
      </c>
      <c r="AN728">
        <v>501</v>
      </c>
      <c r="AO728">
        <v>10</v>
      </c>
      <c r="AP728" t="s">
        <v>47</v>
      </c>
      <c r="AR728">
        <v>42</v>
      </c>
      <c r="AS728">
        <v>17</v>
      </c>
      <c r="AT728">
        <v>61.11</v>
      </c>
      <c r="AU728" t="s">
        <v>48</v>
      </c>
    </row>
    <row r="729" spans="38:47">
      <c r="AL729" t="s">
        <v>46</v>
      </c>
      <c r="AM729" t="s">
        <v>53</v>
      </c>
      <c r="AN729">
        <v>501</v>
      </c>
      <c r="AO729">
        <v>10</v>
      </c>
      <c r="AP729" t="s">
        <v>47</v>
      </c>
      <c r="AR729">
        <v>43</v>
      </c>
      <c r="AS729">
        <v>17</v>
      </c>
      <c r="AT729">
        <v>65.53</v>
      </c>
      <c r="AU729" t="s">
        <v>48</v>
      </c>
    </row>
    <row r="730" spans="38:47">
      <c r="AL730" t="s">
        <v>46</v>
      </c>
      <c r="AM730" t="s">
        <v>53</v>
      </c>
      <c r="AN730">
        <v>501</v>
      </c>
      <c r="AO730">
        <v>10</v>
      </c>
      <c r="AP730" t="s">
        <v>47</v>
      </c>
      <c r="AR730">
        <v>44</v>
      </c>
      <c r="AS730">
        <v>17</v>
      </c>
      <c r="AT730">
        <v>70.37</v>
      </c>
      <c r="AU730" t="s">
        <v>48</v>
      </c>
    </row>
    <row r="731" spans="38:47">
      <c r="AL731" t="s">
        <v>46</v>
      </c>
      <c r="AM731" t="s">
        <v>53</v>
      </c>
      <c r="AN731">
        <v>501</v>
      </c>
      <c r="AO731">
        <v>10</v>
      </c>
      <c r="AP731" t="s">
        <v>47</v>
      </c>
      <c r="AR731">
        <v>45</v>
      </c>
      <c r="AS731">
        <v>17</v>
      </c>
      <c r="AT731">
        <v>75.66</v>
      </c>
      <c r="AU731" t="s">
        <v>48</v>
      </c>
    </row>
    <row r="732" spans="38:47">
      <c r="AL732" t="s">
        <v>46</v>
      </c>
      <c r="AM732" t="s">
        <v>53</v>
      </c>
      <c r="AN732">
        <v>501</v>
      </c>
      <c r="AO732">
        <v>10</v>
      </c>
      <c r="AP732" t="s">
        <v>47</v>
      </c>
      <c r="AR732">
        <v>46</v>
      </c>
      <c r="AS732">
        <v>17</v>
      </c>
      <c r="AT732">
        <v>81.44</v>
      </c>
      <c r="AU732" t="s">
        <v>48</v>
      </c>
    </row>
    <row r="733" spans="38:47">
      <c r="AL733" t="s">
        <v>46</v>
      </c>
      <c r="AM733" t="s">
        <v>53</v>
      </c>
      <c r="AN733">
        <v>501</v>
      </c>
      <c r="AO733">
        <v>10</v>
      </c>
      <c r="AP733" t="s">
        <v>47</v>
      </c>
      <c r="AR733">
        <v>47</v>
      </c>
      <c r="AS733">
        <v>17</v>
      </c>
      <c r="AT733">
        <v>87.78</v>
      </c>
      <c r="AU733" t="s">
        <v>48</v>
      </c>
    </row>
    <row r="734" spans="38:47">
      <c r="AL734" t="s">
        <v>46</v>
      </c>
      <c r="AM734" t="s">
        <v>53</v>
      </c>
      <c r="AN734">
        <v>501</v>
      </c>
      <c r="AO734">
        <v>10</v>
      </c>
      <c r="AP734" t="s">
        <v>47</v>
      </c>
      <c r="AR734">
        <v>48</v>
      </c>
      <c r="AS734">
        <v>17</v>
      </c>
      <c r="AT734">
        <v>94.75</v>
      </c>
      <c r="AU734" t="s">
        <v>48</v>
      </c>
    </row>
    <row r="735" spans="38:47">
      <c r="AL735" t="s">
        <v>46</v>
      </c>
      <c r="AM735" t="s">
        <v>53</v>
      </c>
      <c r="AN735">
        <v>501</v>
      </c>
      <c r="AO735">
        <v>10</v>
      </c>
      <c r="AP735" t="s">
        <v>47</v>
      </c>
      <c r="AR735">
        <v>49</v>
      </c>
      <c r="AS735">
        <v>17</v>
      </c>
      <c r="AT735">
        <v>102.41</v>
      </c>
      <c r="AU735" t="s">
        <v>48</v>
      </c>
    </row>
    <row r="736" spans="38:47">
      <c r="AL736" t="s">
        <v>46</v>
      </c>
      <c r="AM736" t="s">
        <v>53</v>
      </c>
      <c r="AN736">
        <v>501</v>
      </c>
      <c r="AO736">
        <v>10</v>
      </c>
      <c r="AP736" t="s">
        <v>47</v>
      </c>
      <c r="AR736">
        <v>50</v>
      </c>
      <c r="AS736">
        <v>17</v>
      </c>
      <c r="AT736">
        <v>110.86</v>
      </c>
      <c r="AU736" t="s">
        <v>48</v>
      </c>
    </row>
    <row r="737" spans="38:47">
      <c r="AL737" t="s">
        <v>46</v>
      </c>
      <c r="AM737" t="s">
        <v>53</v>
      </c>
      <c r="AN737">
        <v>501</v>
      </c>
      <c r="AO737">
        <v>10</v>
      </c>
      <c r="AP737" t="s">
        <v>47</v>
      </c>
      <c r="AR737">
        <v>51</v>
      </c>
      <c r="AS737">
        <v>17</v>
      </c>
      <c r="AT737">
        <v>120.2</v>
      </c>
      <c r="AU737" t="s">
        <v>48</v>
      </c>
    </row>
    <row r="738" spans="38:47">
      <c r="AL738" t="s">
        <v>46</v>
      </c>
      <c r="AM738" t="s">
        <v>53</v>
      </c>
      <c r="AN738">
        <v>501</v>
      </c>
      <c r="AO738">
        <v>10</v>
      </c>
      <c r="AP738" t="s">
        <v>47</v>
      </c>
      <c r="AR738">
        <v>52</v>
      </c>
      <c r="AS738">
        <v>17</v>
      </c>
      <c r="AT738">
        <v>130.53</v>
      </c>
      <c r="AU738" t="s">
        <v>48</v>
      </c>
    </row>
    <row r="739" spans="38:47">
      <c r="AL739" t="s">
        <v>46</v>
      </c>
      <c r="AM739" t="s">
        <v>53</v>
      </c>
      <c r="AN739">
        <v>501</v>
      </c>
      <c r="AO739">
        <v>10</v>
      </c>
      <c r="AP739" t="s">
        <v>47</v>
      </c>
      <c r="AR739">
        <v>53</v>
      </c>
      <c r="AS739">
        <v>17</v>
      </c>
      <c r="AT739">
        <v>141.99</v>
      </c>
      <c r="AU739" t="s">
        <v>48</v>
      </c>
    </row>
    <row r="740" spans="38:47">
      <c r="AL740" t="s">
        <v>46</v>
      </c>
      <c r="AM740" t="s">
        <v>53</v>
      </c>
      <c r="AN740">
        <v>501</v>
      </c>
      <c r="AO740">
        <v>10</v>
      </c>
      <c r="AP740" t="s">
        <v>47</v>
      </c>
      <c r="AR740">
        <v>18</v>
      </c>
      <c r="AS740">
        <v>18</v>
      </c>
      <c r="AT740">
        <v>21.43</v>
      </c>
      <c r="AU740" t="s">
        <v>48</v>
      </c>
    </row>
    <row r="741" spans="38:47">
      <c r="AL741" t="s">
        <v>46</v>
      </c>
      <c r="AM741" t="s">
        <v>53</v>
      </c>
      <c r="AN741">
        <v>501</v>
      </c>
      <c r="AO741">
        <v>10</v>
      </c>
      <c r="AP741" t="s">
        <v>47</v>
      </c>
      <c r="AR741">
        <v>19</v>
      </c>
      <c r="AS741">
        <v>18</v>
      </c>
      <c r="AT741">
        <v>22.08</v>
      </c>
      <c r="AU741" t="s">
        <v>48</v>
      </c>
    </row>
    <row r="742" spans="38:47">
      <c r="AL742" t="s">
        <v>46</v>
      </c>
      <c r="AM742" t="s">
        <v>53</v>
      </c>
      <c r="AN742">
        <v>501</v>
      </c>
      <c r="AO742">
        <v>10</v>
      </c>
      <c r="AP742" t="s">
        <v>47</v>
      </c>
      <c r="AR742">
        <v>20</v>
      </c>
      <c r="AS742">
        <v>18</v>
      </c>
      <c r="AT742">
        <v>22.68</v>
      </c>
      <c r="AU742" t="s">
        <v>48</v>
      </c>
    </row>
    <row r="743" spans="38:47">
      <c r="AL743" t="s">
        <v>46</v>
      </c>
      <c r="AM743" t="s">
        <v>53</v>
      </c>
      <c r="AN743">
        <v>501</v>
      </c>
      <c r="AO743">
        <v>10</v>
      </c>
      <c r="AP743" t="s">
        <v>47</v>
      </c>
      <c r="AR743">
        <v>21</v>
      </c>
      <c r="AS743">
        <v>18</v>
      </c>
      <c r="AT743">
        <v>23.26</v>
      </c>
      <c r="AU743" t="s">
        <v>48</v>
      </c>
    </row>
    <row r="744" spans="38:47">
      <c r="AL744" t="s">
        <v>46</v>
      </c>
      <c r="AM744" t="s">
        <v>53</v>
      </c>
      <c r="AN744">
        <v>501</v>
      </c>
      <c r="AO744">
        <v>10</v>
      </c>
      <c r="AP744" t="s">
        <v>47</v>
      </c>
      <c r="AR744">
        <v>22</v>
      </c>
      <c r="AS744">
        <v>18</v>
      </c>
      <c r="AT744">
        <v>23.86</v>
      </c>
      <c r="AU744" t="s">
        <v>48</v>
      </c>
    </row>
    <row r="745" spans="38:47">
      <c r="AL745" t="s">
        <v>46</v>
      </c>
      <c r="AM745" t="s">
        <v>53</v>
      </c>
      <c r="AN745">
        <v>501</v>
      </c>
      <c r="AO745">
        <v>10</v>
      </c>
      <c r="AP745" t="s">
        <v>47</v>
      </c>
      <c r="AR745">
        <v>23</v>
      </c>
      <c r="AS745">
        <v>18</v>
      </c>
      <c r="AT745">
        <v>24.51</v>
      </c>
      <c r="AU745" t="s">
        <v>48</v>
      </c>
    </row>
    <row r="746" spans="38:47">
      <c r="AL746" t="s">
        <v>46</v>
      </c>
      <c r="AM746" t="s">
        <v>53</v>
      </c>
      <c r="AN746">
        <v>501</v>
      </c>
      <c r="AO746">
        <v>10</v>
      </c>
      <c r="AP746" t="s">
        <v>47</v>
      </c>
      <c r="AR746">
        <v>24</v>
      </c>
      <c r="AS746">
        <v>18</v>
      </c>
      <c r="AT746">
        <v>25.22</v>
      </c>
      <c r="AU746" t="s">
        <v>48</v>
      </c>
    </row>
    <row r="747" spans="38:47">
      <c r="AL747" t="s">
        <v>46</v>
      </c>
      <c r="AM747" t="s">
        <v>53</v>
      </c>
      <c r="AN747">
        <v>501</v>
      </c>
      <c r="AO747">
        <v>10</v>
      </c>
      <c r="AP747" t="s">
        <v>47</v>
      </c>
      <c r="AR747">
        <v>25</v>
      </c>
      <c r="AS747">
        <v>18</v>
      </c>
      <c r="AT747">
        <v>26.03</v>
      </c>
      <c r="AU747" t="s">
        <v>48</v>
      </c>
    </row>
    <row r="748" spans="38:47">
      <c r="AL748" t="s">
        <v>46</v>
      </c>
      <c r="AM748" t="s">
        <v>53</v>
      </c>
      <c r="AN748">
        <v>501</v>
      </c>
      <c r="AO748">
        <v>10</v>
      </c>
      <c r="AP748" t="s">
        <v>47</v>
      </c>
      <c r="AR748">
        <v>26</v>
      </c>
      <c r="AS748">
        <v>18</v>
      </c>
      <c r="AT748">
        <v>26.95</v>
      </c>
      <c r="AU748" t="s">
        <v>48</v>
      </c>
    </row>
    <row r="749" spans="38:47">
      <c r="AL749" t="s">
        <v>46</v>
      </c>
      <c r="AM749" t="s">
        <v>53</v>
      </c>
      <c r="AN749">
        <v>501</v>
      </c>
      <c r="AO749">
        <v>10</v>
      </c>
      <c r="AP749" t="s">
        <v>47</v>
      </c>
      <c r="AR749">
        <v>27</v>
      </c>
      <c r="AS749">
        <v>18</v>
      </c>
      <c r="AT749">
        <v>28</v>
      </c>
      <c r="AU749" t="s">
        <v>48</v>
      </c>
    </row>
    <row r="750" spans="38:47">
      <c r="AL750" t="s">
        <v>46</v>
      </c>
      <c r="AM750" t="s">
        <v>53</v>
      </c>
      <c r="AN750">
        <v>501</v>
      </c>
      <c r="AO750">
        <v>10</v>
      </c>
      <c r="AP750" t="s">
        <v>47</v>
      </c>
      <c r="AR750">
        <v>28</v>
      </c>
      <c r="AS750">
        <v>18</v>
      </c>
      <c r="AT750">
        <v>29.19</v>
      </c>
      <c r="AU750" t="s">
        <v>48</v>
      </c>
    </row>
    <row r="751" spans="38:47">
      <c r="AL751" t="s">
        <v>46</v>
      </c>
      <c r="AM751" t="s">
        <v>53</v>
      </c>
      <c r="AN751">
        <v>501</v>
      </c>
      <c r="AO751">
        <v>10</v>
      </c>
      <c r="AP751" t="s">
        <v>47</v>
      </c>
      <c r="AR751">
        <v>29</v>
      </c>
      <c r="AS751">
        <v>18</v>
      </c>
      <c r="AT751">
        <v>30.55</v>
      </c>
      <c r="AU751" t="s">
        <v>48</v>
      </c>
    </row>
    <row r="752" spans="38:47">
      <c r="AL752" t="s">
        <v>46</v>
      </c>
      <c r="AM752" t="s">
        <v>53</v>
      </c>
      <c r="AN752">
        <v>501</v>
      </c>
      <c r="AO752">
        <v>10</v>
      </c>
      <c r="AP752" t="s">
        <v>47</v>
      </c>
      <c r="AR752">
        <v>30</v>
      </c>
      <c r="AS752">
        <v>18</v>
      </c>
      <c r="AT752">
        <v>32.07</v>
      </c>
      <c r="AU752" t="s">
        <v>48</v>
      </c>
    </row>
    <row r="753" spans="38:47">
      <c r="AL753" t="s">
        <v>46</v>
      </c>
      <c r="AM753" t="s">
        <v>53</v>
      </c>
      <c r="AN753">
        <v>501</v>
      </c>
      <c r="AO753">
        <v>10</v>
      </c>
      <c r="AP753" t="s">
        <v>47</v>
      </c>
      <c r="AR753">
        <v>31</v>
      </c>
      <c r="AS753">
        <v>18</v>
      </c>
      <c r="AT753">
        <v>33.76</v>
      </c>
      <c r="AU753" t="s">
        <v>48</v>
      </c>
    </row>
    <row r="754" spans="38:47">
      <c r="AL754" t="s">
        <v>46</v>
      </c>
      <c r="AM754" t="s">
        <v>53</v>
      </c>
      <c r="AN754">
        <v>501</v>
      </c>
      <c r="AO754">
        <v>10</v>
      </c>
      <c r="AP754" t="s">
        <v>47</v>
      </c>
      <c r="AR754">
        <v>32</v>
      </c>
      <c r="AS754">
        <v>18</v>
      </c>
      <c r="AT754">
        <v>35.630000000000003</v>
      </c>
      <c r="AU754" t="s">
        <v>48</v>
      </c>
    </row>
    <row r="755" spans="38:47">
      <c r="AL755" t="s">
        <v>46</v>
      </c>
      <c r="AM755" t="s">
        <v>53</v>
      </c>
      <c r="AN755">
        <v>501</v>
      </c>
      <c r="AO755">
        <v>10</v>
      </c>
      <c r="AP755" t="s">
        <v>47</v>
      </c>
      <c r="AR755">
        <v>33</v>
      </c>
      <c r="AS755">
        <v>18</v>
      </c>
      <c r="AT755">
        <v>37.69</v>
      </c>
      <c r="AU755" t="s">
        <v>48</v>
      </c>
    </row>
    <row r="756" spans="38:47">
      <c r="AL756" t="s">
        <v>46</v>
      </c>
      <c r="AM756" t="s">
        <v>53</v>
      </c>
      <c r="AN756">
        <v>501</v>
      </c>
      <c r="AO756">
        <v>10</v>
      </c>
      <c r="AP756" t="s">
        <v>47</v>
      </c>
      <c r="AR756">
        <v>34</v>
      </c>
      <c r="AS756">
        <v>18</v>
      </c>
      <c r="AT756">
        <v>39.94</v>
      </c>
      <c r="AU756" t="s">
        <v>48</v>
      </c>
    </row>
    <row r="757" spans="38:47">
      <c r="AL757" t="s">
        <v>46</v>
      </c>
      <c r="AM757" t="s">
        <v>53</v>
      </c>
      <c r="AN757">
        <v>501</v>
      </c>
      <c r="AO757">
        <v>10</v>
      </c>
      <c r="AP757" t="s">
        <v>47</v>
      </c>
      <c r="AR757">
        <v>35</v>
      </c>
      <c r="AS757">
        <v>18</v>
      </c>
      <c r="AT757">
        <v>42.39</v>
      </c>
      <c r="AU757" t="s">
        <v>48</v>
      </c>
    </row>
    <row r="758" spans="38:47">
      <c r="AL758" t="s">
        <v>46</v>
      </c>
      <c r="AM758" t="s">
        <v>53</v>
      </c>
      <c r="AN758">
        <v>501</v>
      </c>
      <c r="AO758">
        <v>10</v>
      </c>
      <c r="AP758" t="s">
        <v>47</v>
      </c>
      <c r="AR758">
        <v>36</v>
      </c>
      <c r="AS758">
        <v>18</v>
      </c>
      <c r="AT758">
        <v>45.06</v>
      </c>
      <c r="AU758" t="s">
        <v>48</v>
      </c>
    </row>
    <row r="759" spans="38:47">
      <c r="AL759" t="s">
        <v>46</v>
      </c>
      <c r="AM759" t="s">
        <v>53</v>
      </c>
      <c r="AN759">
        <v>501</v>
      </c>
      <c r="AO759">
        <v>10</v>
      </c>
      <c r="AP759" t="s">
        <v>47</v>
      </c>
      <c r="AR759">
        <v>37</v>
      </c>
      <c r="AS759">
        <v>18</v>
      </c>
      <c r="AT759">
        <v>47.96</v>
      </c>
      <c r="AU759" t="s">
        <v>48</v>
      </c>
    </row>
    <row r="760" spans="38:47">
      <c r="AL760" t="s">
        <v>46</v>
      </c>
      <c r="AM760" t="s">
        <v>53</v>
      </c>
      <c r="AN760">
        <v>501</v>
      </c>
      <c r="AO760">
        <v>10</v>
      </c>
      <c r="AP760" t="s">
        <v>47</v>
      </c>
      <c r="AR760">
        <v>38</v>
      </c>
      <c r="AS760">
        <v>18</v>
      </c>
      <c r="AT760">
        <v>51.13</v>
      </c>
      <c r="AU760" t="s">
        <v>48</v>
      </c>
    </row>
    <row r="761" spans="38:47">
      <c r="AL761" t="s">
        <v>46</v>
      </c>
      <c r="AM761" t="s">
        <v>53</v>
      </c>
      <c r="AN761">
        <v>501</v>
      </c>
      <c r="AO761">
        <v>10</v>
      </c>
      <c r="AP761" t="s">
        <v>47</v>
      </c>
      <c r="AR761">
        <v>39</v>
      </c>
      <c r="AS761">
        <v>18</v>
      </c>
      <c r="AT761">
        <v>54.57</v>
      </c>
      <c r="AU761" t="s">
        <v>48</v>
      </c>
    </row>
    <row r="762" spans="38:47">
      <c r="AL762" t="s">
        <v>46</v>
      </c>
      <c r="AM762" t="s">
        <v>53</v>
      </c>
      <c r="AN762">
        <v>501</v>
      </c>
      <c r="AO762">
        <v>10</v>
      </c>
      <c r="AP762" t="s">
        <v>47</v>
      </c>
      <c r="AR762">
        <v>40</v>
      </c>
      <c r="AS762">
        <v>18</v>
      </c>
      <c r="AT762">
        <v>58.33</v>
      </c>
      <c r="AU762" t="s">
        <v>48</v>
      </c>
    </row>
    <row r="763" spans="38:47">
      <c r="AL763" t="s">
        <v>46</v>
      </c>
      <c r="AM763" t="s">
        <v>53</v>
      </c>
      <c r="AN763">
        <v>501</v>
      </c>
      <c r="AO763">
        <v>10</v>
      </c>
      <c r="AP763" t="s">
        <v>47</v>
      </c>
      <c r="AR763">
        <v>41</v>
      </c>
      <c r="AS763">
        <v>18</v>
      </c>
      <c r="AT763">
        <v>62.42</v>
      </c>
      <c r="AU763" t="s">
        <v>48</v>
      </c>
    </row>
    <row r="764" spans="38:47">
      <c r="AL764" t="s">
        <v>46</v>
      </c>
      <c r="AM764" t="s">
        <v>53</v>
      </c>
      <c r="AN764">
        <v>501</v>
      </c>
      <c r="AO764">
        <v>10</v>
      </c>
      <c r="AP764" t="s">
        <v>47</v>
      </c>
      <c r="AR764">
        <v>42</v>
      </c>
      <c r="AS764">
        <v>18</v>
      </c>
      <c r="AT764">
        <v>66.89</v>
      </c>
      <c r="AU764" t="s">
        <v>48</v>
      </c>
    </row>
    <row r="765" spans="38:47">
      <c r="AL765" t="s">
        <v>46</v>
      </c>
      <c r="AM765" t="s">
        <v>53</v>
      </c>
      <c r="AN765">
        <v>501</v>
      </c>
      <c r="AO765">
        <v>10</v>
      </c>
      <c r="AP765" t="s">
        <v>47</v>
      </c>
      <c r="AR765">
        <v>43</v>
      </c>
      <c r="AS765">
        <v>18</v>
      </c>
      <c r="AT765">
        <v>71.77</v>
      </c>
      <c r="AU765" t="s">
        <v>48</v>
      </c>
    </row>
    <row r="766" spans="38:47">
      <c r="AL766" t="s">
        <v>46</v>
      </c>
      <c r="AM766" t="s">
        <v>53</v>
      </c>
      <c r="AN766">
        <v>501</v>
      </c>
      <c r="AO766">
        <v>10</v>
      </c>
      <c r="AP766" t="s">
        <v>47</v>
      </c>
      <c r="AR766">
        <v>44</v>
      </c>
      <c r="AS766">
        <v>18</v>
      </c>
      <c r="AT766">
        <v>77.11</v>
      </c>
      <c r="AU766" t="s">
        <v>48</v>
      </c>
    </row>
    <row r="767" spans="38:47">
      <c r="AL767" t="s">
        <v>46</v>
      </c>
      <c r="AM767" t="s">
        <v>53</v>
      </c>
      <c r="AN767">
        <v>501</v>
      </c>
      <c r="AO767">
        <v>10</v>
      </c>
      <c r="AP767" t="s">
        <v>47</v>
      </c>
      <c r="AR767">
        <v>45</v>
      </c>
      <c r="AS767">
        <v>18</v>
      </c>
      <c r="AT767">
        <v>82.96</v>
      </c>
      <c r="AU767" t="s">
        <v>48</v>
      </c>
    </row>
    <row r="768" spans="38:47">
      <c r="AL768" t="s">
        <v>46</v>
      </c>
      <c r="AM768" t="s">
        <v>53</v>
      </c>
      <c r="AN768">
        <v>501</v>
      </c>
      <c r="AO768">
        <v>10</v>
      </c>
      <c r="AP768" t="s">
        <v>47</v>
      </c>
      <c r="AR768">
        <v>46</v>
      </c>
      <c r="AS768">
        <v>18</v>
      </c>
      <c r="AT768">
        <v>89.36</v>
      </c>
      <c r="AU768" t="s">
        <v>48</v>
      </c>
    </row>
    <row r="769" spans="38:47">
      <c r="AL769" t="s">
        <v>46</v>
      </c>
      <c r="AM769" t="s">
        <v>53</v>
      </c>
      <c r="AN769">
        <v>501</v>
      </c>
      <c r="AO769">
        <v>10</v>
      </c>
      <c r="AP769" t="s">
        <v>47</v>
      </c>
      <c r="AR769">
        <v>47</v>
      </c>
      <c r="AS769">
        <v>18</v>
      </c>
      <c r="AT769">
        <v>96.4</v>
      </c>
      <c r="AU769" t="s">
        <v>48</v>
      </c>
    </row>
    <row r="770" spans="38:47">
      <c r="AL770" t="s">
        <v>46</v>
      </c>
      <c r="AM770" t="s">
        <v>53</v>
      </c>
      <c r="AN770">
        <v>501</v>
      </c>
      <c r="AO770">
        <v>10</v>
      </c>
      <c r="AP770" t="s">
        <v>47</v>
      </c>
      <c r="AR770">
        <v>48</v>
      </c>
      <c r="AS770">
        <v>18</v>
      </c>
      <c r="AT770">
        <v>104.12</v>
      </c>
      <c r="AU770" t="s">
        <v>48</v>
      </c>
    </row>
    <row r="771" spans="38:47">
      <c r="AL771" t="s">
        <v>46</v>
      </c>
      <c r="AM771" t="s">
        <v>53</v>
      </c>
      <c r="AN771">
        <v>501</v>
      </c>
      <c r="AO771">
        <v>10</v>
      </c>
      <c r="AP771" t="s">
        <v>47</v>
      </c>
      <c r="AR771">
        <v>49</v>
      </c>
      <c r="AS771">
        <v>18</v>
      </c>
      <c r="AT771">
        <v>112.63</v>
      </c>
      <c r="AU771" t="s">
        <v>48</v>
      </c>
    </row>
    <row r="772" spans="38:47">
      <c r="AL772" t="s">
        <v>46</v>
      </c>
      <c r="AM772" t="s">
        <v>53</v>
      </c>
      <c r="AN772">
        <v>501</v>
      </c>
      <c r="AO772">
        <v>10</v>
      </c>
      <c r="AP772" t="s">
        <v>47</v>
      </c>
      <c r="AR772">
        <v>50</v>
      </c>
      <c r="AS772">
        <v>18</v>
      </c>
      <c r="AT772">
        <v>122.01</v>
      </c>
      <c r="AU772" t="s">
        <v>48</v>
      </c>
    </row>
    <row r="773" spans="38:47">
      <c r="AL773" t="s">
        <v>46</v>
      </c>
      <c r="AM773" t="s">
        <v>53</v>
      </c>
      <c r="AN773">
        <v>501</v>
      </c>
      <c r="AO773">
        <v>10</v>
      </c>
      <c r="AP773" t="s">
        <v>47</v>
      </c>
      <c r="AR773">
        <v>51</v>
      </c>
      <c r="AS773">
        <v>18</v>
      </c>
      <c r="AT773">
        <v>132.38</v>
      </c>
      <c r="AU773" t="s">
        <v>48</v>
      </c>
    </row>
    <row r="774" spans="38:47">
      <c r="AL774" t="s">
        <v>46</v>
      </c>
      <c r="AM774" t="s">
        <v>53</v>
      </c>
      <c r="AN774">
        <v>501</v>
      </c>
      <c r="AO774">
        <v>10</v>
      </c>
      <c r="AP774" t="s">
        <v>47</v>
      </c>
      <c r="AR774">
        <v>52</v>
      </c>
      <c r="AS774">
        <v>18</v>
      </c>
      <c r="AT774">
        <v>143.85</v>
      </c>
      <c r="AU774" t="s">
        <v>48</v>
      </c>
    </row>
    <row r="775" spans="38:47">
      <c r="AL775" t="s">
        <v>46</v>
      </c>
      <c r="AM775" t="s">
        <v>53</v>
      </c>
      <c r="AN775">
        <v>501</v>
      </c>
      <c r="AO775">
        <v>10</v>
      </c>
      <c r="AP775" t="s">
        <v>47</v>
      </c>
      <c r="AR775">
        <v>18</v>
      </c>
      <c r="AS775">
        <v>19</v>
      </c>
      <c r="AT775">
        <v>22.9</v>
      </c>
      <c r="AU775" t="s">
        <v>48</v>
      </c>
    </row>
    <row r="776" spans="38:47">
      <c r="AL776" t="s">
        <v>46</v>
      </c>
      <c r="AM776" t="s">
        <v>53</v>
      </c>
      <c r="AN776">
        <v>501</v>
      </c>
      <c r="AO776">
        <v>10</v>
      </c>
      <c r="AP776" t="s">
        <v>47</v>
      </c>
      <c r="AR776">
        <v>19</v>
      </c>
      <c r="AS776">
        <v>19</v>
      </c>
      <c r="AT776">
        <v>23.61</v>
      </c>
      <c r="AU776" t="s">
        <v>48</v>
      </c>
    </row>
    <row r="777" spans="38:47">
      <c r="AL777" t="s">
        <v>46</v>
      </c>
      <c r="AM777" t="s">
        <v>53</v>
      </c>
      <c r="AN777">
        <v>501</v>
      </c>
      <c r="AO777">
        <v>10</v>
      </c>
      <c r="AP777" t="s">
        <v>47</v>
      </c>
      <c r="AR777">
        <v>20</v>
      </c>
      <c r="AS777">
        <v>19</v>
      </c>
      <c r="AT777">
        <v>24.27</v>
      </c>
      <c r="AU777" t="s">
        <v>48</v>
      </c>
    </row>
    <row r="778" spans="38:47">
      <c r="AL778" t="s">
        <v>46</v>
      </c>
      <c r="AM778" t="s">
        <v>53</v>
      </c>
      <c r="AN778">
        <v>501</v>
      </c>
      <c r="AO778">
        <v>10</v>
      </c>
      <c r="AP778" t="s">
        <v>47</v>
      </c>
      <c r="AR778">
        <v>21</v>
      </c>
      <c r="AS778">
        <v>19</v>
      </c>
      <c r="AT778">
        <v>24.92</v>
      </c>
      <c r="AU778" t="s">
        <v>48</v>
      </c>
    </row>
    <row r="779" spans="38:47">
      <c r="AL779" t="s">
        <v>46</v>
      </c>
      <c r="AM779" t="s">
        <v>53</v>
      </c>
      <c r="AN779">
        <v>501</v>
      </c>
      <c r="AO779">
        <v>10</v>
      </c>
      <c r="AP779" t="s">
        <v>47</v>
      </c>
      <c r="AR779">
        <v>22</v>
      </c>
      <c r="AS779">
        <v>19</v>
      </c>
      <c r="AT779">
        <v>25.6</v>
      </c>
      <c r="AU779" t="s">
        <v>48</v>
      </c>
    </row>
    <row r="780" spans="38:47">
      <c r="AL780" t="s">
        <v>46</v>
      </c>
      <c r="AM780" t="s">
        <v>53</v>
      </c>
      <c r="AN780">
        <v>501</v>
      </c>
      <c r="AO780">
        <v>10</v>
      </c>
      <c r="AP780" t="s">
        <v>47</v>
      </c>
      <c r="AR780">
        <v>23</v>
      </c>
      <c r="AS780">
        <v>19</v>
      </c>
      <c r="AT780">
        <v>26.32</v>
      </c>
      <c r="AU780" t="s">
        <v>48</v>
      </c>
    </row>
    <row r="781" spans="38:47">
      <c r="AL781" t="s">
        <v>46</v>
      </c>
      <c r="AM781" t="s">
        <v>53</v>
      </c>
      <c r="AN781">
        <v>501</v>
      </c>
      <c r="AO781">
        <v>10</v>
      </c>
      <c r="AP781" t="s">
        <v>47</v>
      </c>
      <c r="AR781">
        <v>24</v>
      </c>
      <c r="AS781">
        <v>19</v>
      </c>
      <c r="AT781">
        <v>27.13</v>
      </c>
      <c r="AU781" t="s">
        <v>48</v>
      </c>
    </row>
    <row r="782" spans="38:47">
      <c r="AL782" t="s">
        <v>46</v>
      </c>
      <c r="AM782" t="s">
        <v>53</v>
      </c>
      <c r="AN782">
        <v>501</v>
      </c>
      <c r="AO782">
        <v>10</v>
      </c>
      <c r="AP782" t="s">
        <v>47</v>
      </c>
      <c r="AR782">
        <v>25</v>
      </c>
      <c r="AS782">
        <v>19</v>
      </c>
      <c r="AT782">
        <v>28.04</v>
      </c>
      <c r="AU782" t="s">
        <v>48</v>
      </c>
    </row>
    <row r="783" spans="38:47">
      <c r="AL783" t="s">
        <v>46</v>
      </c>
      <c r="AM783" t="s">
        <v>53</v>
      </c>
      <c r="AN783">
        <v>501</v>
      </c>
      <c r="AO783">
        <v>10</v>
      </c>
      <c r="AP783" t="s">
        <v>47</v>
      </c>
      <c r="AR783">
        <v>26</v>
      </c>
      <c r="AS783">
        <v>19</v>
      </c>
      <c r="AT783">
        <v>29.06</v>
      </c>
      <c r="AU783" t="s">
        <v>48</v>
      </c>
    </row>
    <row r="784" spans="38:47">
      <c r="AL784" t="s">
        <v>46</v>
      </c>
      <c r="AM784" t="s">
        <v>53</v>
      </c>
      <c r="AN784">
        <v>501</v>
      </c>
      <c r="AO784">
        <v>10</v>
      </c>
      <c r="AP784" t="s">
        <v>47</v>
      </c>
      <c r="AR784">
        <v>27</v>
      </c>
      <c r="AS784">
        <v>19</v>
      </c>
      <c r="AT784">
        <v>30.24</v>
      </c>
      <c r="AU784" t="s">
        <v>48</v>
      </c>
    </row>
    <row r="785" spans="38:47">
      <c r="AL785" t="s">
        <v>46</v>
      </c>
      <c r="AM785" t="s">
        <v>53</v>
      </c>
      <c r="AN785">
        <v>501</v>
      </c>
      <c r="AO785">
        <v>10</v>
      </c>
      <c r="AP785" t="s">
        <v>47</v>
      </c>
      <c r="AR785">
        <v>28</v>
      </c>
      <c r="AS785">
        <v>19</v>
      </c>
      <c r="AT785">
        <v>31.57</v>
      </c>
      <c r="AU785" t="s">
        <v>48</v>
      </c>
    </row>
    <row r="786" spans="38:47">
      <c r="AL786" t="s">
        <v>46</v>
      </c>
      <c r="AM786" t="s">
        <v>53</v>
      </c>
      <c r="AN786">
        <v>501</v>
      </c>
      <c r="AO786">
        <v>10</v>
      </c>
      <c r="AP786" t="s">
        <v>47</v>
      </c>
      <c r="AR786">
        <v>29</v>
      </c>
      <c r="AS786">
        <v>19</v>
      </c>
      <c r="AT786">
        <v>33.07</v>
      </c>
      <c r="AU786" t="s">
        <v>48</v>
      </c>
    </row>
    <row r="787" spans="38:47">
      <c r="AL787" t="s">
        <v>46</v>
      </c>
      <c r="AM787" t="s">
        <v>53</v>
      </c>
      <c r="AN787">
        <v>501</v>
      </c>
      <c r="AO787">
        <v>10</v>
      </c>
      <c r="AP787" t="s">
        <v>47</v>
      </c>
      <c r="AR787">
        <v>30</v>
      </c>
      <c r="AS787">
        <v>19</v>
      </c>
      <c r="AT787">
        <v>34.75</v>
      </c>
      <c r="AU787" t="s">
        <v>48</v>
      </c>
    </row>
    <row r="788" spans="38:47">
      <c r="AL788" t="s">
        <v>46</v>
      </c>
      <c r="AM788" t="s">
        <v>53</v>
      </c>
      <c r="AN788">
        <v>501</v>
      </c>
      <c r="AO788">
        <v>10</v>
      </c>
      <c r="AP788" t="s">
        <v>47</v>
      </c>
      <c r="AR788">
        <v>31</v>
      </c>
      <c r="AS788">
        <v>19</v>
      </c>
      <c r="AT788">
        <v>36.619999999999997</v>
      </c>
      <c r="AU788" t="s">
        <v>48</v>
      </c>
    </row>
    <row r="789" spans="38:47">
      <c r="AL789" t="s">
        <v>46</v>
      </c>
      <c r="AM789" t="s">
        <v>53</v>
      </c>
      <c r="AN789">
        <v>501</v>
      </c>
      <c r="AO789">
        <v>10</v>
      </c>
      <c r="AP789" t="s">
        <v>47</v>
      </c>
      <c r="AR789">
        <v>32</v>
      </c>
      <c r="AS789">
        <v>19</v>
      </c>
      <c r="AT789">
        <v>38.68</v>
      </c>
      <c r="AU789" t="s">
        <v>48</v>
      </c>
    </row>
    <row r="790" spans="38:47">
      <c r="AL790" t="s">
        <v>46</v>
      </c>
      <c r="AM790" t="s">
        <v>53</v>
      </c>
      <c r="AN790">
        <v>501</v>
      </c>
      <c r="AO790">
        <v>10</v>
      </c>
      <c r="AP790" t="s">
        <v>47</v>
      </c>
      <c r="AR790">
        <v>33</v>
      </c>
      <c r="AS790">
        <v>19</v>
      </c>
      <c r="AT790">
        <v>40.950000000000003</v>
      </c>
      <c r="AU790" t="s">
        <v>48</v>
      </c>
    </row>
    <row r="791" spans="38:47">
      <c r="AL791" t="s">
        <v>46</v>
      </c>
      <c r="AM791" t="s">
        <v>53</v>
      </c>
      <c r="AN791">
        <v>501</v>
      </c>
      <c r="AO791">
        <v>10</v>
      </c>
      <c r="AP791" t="s">
        <v>47</v>
      </c>
      <c r="AR791">
        <v>34</v>
      </c>
      <c r="AS791">
        <v>19</v>
      </c>
      <c r="AT791">
        <v>43.42</v>
      </c>
      <c r="AU791" t="s">
        <v>48</v>
      </c>
    </row>
    <row r="792" spans="38:47">
      <c r="AL792" t="s">
        <v>46</v>
      </c>
      <c r="AM792" t="s">
        <v>53</v>
      </c>
      <c r="AN792">
        <v>501</v>
      </c>
      <c r="AO792">
        <v>10</v>
      </c>
      <c r="AP792" t="s">
        <v>47</v>
      </c>
      <c r="AR792">
        <v>35</v>
      </c>
      <c r="AS792">
        <v>19</v>
      </c>
      <c r="AT792">
        <v>46.11</v>
      </c>
      <c r="AU792" t="s">
        <v>48</v>
      </c>
    </row>
    <row r="793" spans="38:47">
      <c r="AL793" t="s">
        <v>46</v>
      </c>
      <c r="AM793" t="s">
        <v>53</v>
      </c>
      <c r="AN793">
        <v>501</v>
      </c>
      <c r="AO793">
        <v>10</v>
      </c>
      <c r="AP793" t="s">
        <v>47</v>
      </c>
      <c r="AR793">
        <v>36</v>
      </c>
      <c r="AS793">
        <v>19</v>
      </c>
      <c r="AT793">
        <v>49.05</v>
      </c>
      <c r="AU793" t="s">
        <v>48</v>
      </c>
    </row>
    <row r="794" spans="38:47">
      <c r="AL794" t="s">
        <v>46</v>
      </c>
      <c r="AM794" t="s">
        <v>53</v>
      </c>
      <c r="AN794">
        <v>501</v>
      </c>
      <c r="AO794">
        <v>10</v>
      </c>
      <c r="AP794" t="s">
        <v>47</v>
      </c>
      <c r="AR794">
        <v>37</v>
      </c>
      <c r="AS794">
        <v>19</v>
      </c>
      <c r="AT794">
        <v>52.24</v>
      </c>
      <c r="AU794" t="s">
        <v>48</v>
      </c>
    </row>
    <row r="795" spans="38:47">
      <c r="AL795" t="s">
        <v>46</v>
      </c>
      <c r="AM795" t="s">
        <v>53</v>
      </c>
      <c r="AN795">
        <v>501</v>
      </c>
      <c r="AO795">
        <v>10</v>
      </c>
      <c r="AP795" t="s">
        <v>47</v>
      </c>
      <c r="AR795">
        <v>38</v>
      </c>
      <c r="AS795">
        <v>19</v>
      </c>
      <c r="AT795">
        <v>55.71</v>
      </c>
      <c r="AU795" t="s">
        <v>48</v>
      </c>
    </row>
    <row r="796" spans="38:47">
      <c r="AL796" t="s">
        <v>46</v>
      </c>
      <c r="AM796" t="s">
        <v>53</v>
      </c>
      <c r="AN796">
        <v>501</v>
      </c>
      <c r="AO796">
        <v>10</v>
      </c>
      <c r="AP796" t="s">
        <v>47</v>
      </c>
      <c r="AR796">
        <v>39</v>
      </c>
      <c r="AS796">
        <v>19</v>
      </c>
      <c r="AT796">
        <v>59.49</v>
      </c>
      <c r="AU796" t="s">
        <v>48</v>
      </c>
    </row>
    <row r="797" spans="38:47">
      <c r="AL797" t="s">
        <v>46</v>
      </c>
      <c r="AM797" t="s">
        <v>53</v>
      </c>
      <c r="AN797">
        <v>501</v>
      </c>
      <c r="AO797">
        <v>10</v>
      </c>
      <c r="AP797" t="s">
        <v>47</v>
      </c>
      <c r="AR797">
        <v>40</v>
      </c>
      <c r="AS797">
        <v>19</v>
      </c>
      <c r="AT797">
        <v>63.61</v>
      </c>
      <c r="AU797" t="s">
        <v>48</v>
      </c>
    </row>
    <row r="798" spans="38:47">
      <c r="AL798" t="s">
        <v>46</v>
      </c>
      <c r="AM798" t="s">
        <v>53</v>
      </c>
      <c r="AN798">
        <v>501</v>
      </c>
      <c r="AO798">
        <v>10</v>
      </c>
      <c r="AP798" t="s">
        <v>47</v>
      </c>
      <c r="AR798">
        <v>41</v>
      </c>
      <c r="AS798">
        <v>19</v>
      </c>
      <c r="AT798">
        <v>68.11</v>
      </c>
      <c r="AU798" t="s">
        <v>48</v>
      </c>
    </row>
    <row r="799" spans="38:47">
      <c r="AL799" t="s">
        <v>46</v>
      </c>
      <c r="AM799" t="s">
        <v>53</v>
      </c>
      <c r="AN799">
        <v>501</v>
      </c>
      <c r="AO799">
        <v>10</v>
      </c>
      <c r="AP799" t="s">
        <v>47</v>
      </c>
      <c r="AR799">
        <v>42</v>
      </c>
      <c r="AS799">
        <v>19</v>
      </c>
      <c r="AT799">
        <v>73.02</v>
      </c>
      <c r="AU799" t="s">
        <v>48</v>
      </c>
    </row>
    <row r="800" spans="38:47">
      <c r="AL800" t="s">
        <v>46</v>
      </c>
      <c r="AM800" t="s">
        <v>53</v>
      </c>
      <c r="AN800">
        <v>501</v>
      </c>
      <c r="AO800">
        <v>10</v>
      </c>
      <c r="AP800" t="s">
        <v>47</v>
      </c>
      <c r="AR800">
        <v>43</v>
      </c>
      <c r="AS800">
        <v>19</v>
      </c>
      <c r="AT800">
        <v>78.400000000000006</v>
      </c>
      <c r="AU800" t="s">
        <v>48</v>
      </c>
    </row>
    <row r="801" spans="38:47">
      <c r="AL801" t="s">
        <v>46</v>
      </c>
      <c r="AM801" t="s">
        <v>53</v>
      </c>
      <c r="AN801">
        <v>501</v>
      </c>
      <c r="AO801">
        <v>10</v>
      </c>
      <c r="AP801" t="s">
        <v>47</v>
      </c>
      <c r="AR801">
        <v>44</v>
      </c>
      <c r="AS801">
        <v>19</v>
      </c>
      <c r="AT801">
        <v>84.29</v>
      </c>
      <c r="AU801" t="s">
        <v>48</v>
      </c>
    </row>
    <row r="802" spans="38:47">
      <c r="AL802" t="s">
        <v>46</v>
      </c>
      <c r="AM802" t="s">
        <v>53</v>
      </c>
      <c r="AN802">
        <v>501</v>
      </c>
      <c r="AO802">
        <v>10</v>
      </c>
      <c r="AP802" t="s">
        <v>47</v>
      </c>
      <c r="AR802">
        <v>45</v>
      </c>
      <c r="AS802">
        <v>19</v>
      </c>
      <c r="AT802">
        <v>90.74</v>
      </c>
      <c r="AU802" t="s">
        <v>48</v>
      </c>
    </row>
    <row r="803" spans="38:47">
      <c r="AL803" t="s">
        <v>46</v>
      </c>
      <c r="AM803" t="s">
        <v>53</v>
      </c>
      <c r="AN803">
        <v>501</v>
      </c>
      <c r="AO803">
        <v>10</v>
      </c>
      <c r="AP803" t="s">
        <v>47</v>
      </c>
      <c r="AR803">
        <v>46</v>
      </c>
      <c r="AS803">
        <v>19</v>
      </c>
      <c r="AT803">
        <v>97.82</v>
      </c>
      <c r="AU803" t="s">
        <v>48</v>
      </c>
    </row>
    <row r="804" spans="38:47">
      <c r="AL804" t="s">
        <v>46</v>
      </c>
      <c r="AM804" t="s">
        <v>53</v>
      </c>
      <c r="AN804">
        <v>501</v>
      </c>
      <c r="AO804">
        <v>10</v>
      </c>
      <c r="AP804" t="s">
        <v>47</v>
      </c>
      <c r="AR804">
        <v>47</v>
      </c>
      <c r="AS804">
        <v>19</v>
      </c>
      <c r="AT804">
        <v>105.59</v>
      </c>
      <c r="AU804" t="s">
        <v>48</v>
      </c>
    </row>
    <row r="805" spans="38:47">
      <c r="AL805" t="s">
        <v>46</v>
      </c>
      <c r="AM805" t="s">
        <v>53</v>
      </c>
      <c r="AN805">
        <v>501</v>
      </c>
      <c r="AO805">
        <v>10</v>
      </c>
      <c r="AP805" t="s">
        <v>47</v>
      </c>
      <c r="AR805">
        <v>48</v>
      </c>
      <c r="AS805">
        <v>19</v>
      </c>
      <c r="AT805">
        <v>114.15</v>
      </c>
      <c r="AU805" t="s">
        <v>48</v>
      </c>
    </row>
    <row r="806" spans="38:47">
      <c r="AL806" t="s">
        <v>46</v>
      </c>
      <c r="AM806" t="s">
        <v>53</v>
      </c>
      <c r="AN806">
        <v>501</v>
      </c>
      <c r="AO806">
        <v>10</v>
      </c>
      <c r="AP806" t="s">
        <v>47</v>
      </c>
      <c r="AR806">
        <v>49</v>
      </c>
      <c r="AS806">
        <v>19</v>
      </c>
      <c r="AT806">
        <v>123.56</v>
      </c>
      <c r="AU806" t="s">
        <v>48</v>
      </c>
    </row>
    <row r="807" spans="38:47">
      <c r="AL807" t="s">
        <v>46</v>
      </c>
      <c r="AM807" t="s">
        <v>53</v>
      </c>
      <c r="AN807">
        <v>501</v>
      </c>
      <c r="AO807">
        <v>10</v>
      </c>
      <c r="AP807" t="s">
        <v>47</v>
      </c>
      <c r="AR807">
        <v>50</v>
      </c>
      <c r="AS807">
        <v>19</v>
      </c>
      <c r="AT807">
        <v>133.94999999999999</v>
      </c>
      <c r="AU807" t="s">
        <v>48</v>
      </c>
    </row>
    <row r="808" spans="38:47">
      <c r="AL808" t="s">
        <v>46</v>
      </c>
      <c r="AM808" t="s">
        <v>53</v>
      </c>
      <c r="AN808">
        <v>501</v>
      </c>
      <c r="AO808">
        <v>10</v>
      </c>
      <c r="AP808" t="s">
        <v>47</v>
      </c>
      <c r="AR808">
        <v>51</v>
      </c>
      <c r="AS808">
        <v>19</v>
      </c>
      <c r="AT808">
        <v>145.41</v>
      </c>
      <c r="AU808" t="s">
        <v>48</v>
      </c>
    </row>
    <row r="809" spans="38:47">
      <c r="AL809" t="s">
        <v>46</v>
      </c>
      <c r="AM809" t="s">
        <v>53</v>
      </c>
      <c r="AN809">
        <v>501</v>
      </c>
      <c r="AO809">
        <v>10</v>
      </c>
      <c r="AP809" t="s">
        <v>47</v>
      </c>
      <c r="AR809">
        <v>18</v>
      </c>
      <c r="AS809">
        <v>20</v>
      </c>
      <c r="AT809">
        <v>24.42</v>
      </c>
      <c r="AU809" t="s">
        <v>48</v>
      </c>
    </row>
    <row r="810" spans="38:47">
      <c r="AL810" t="s">
        <v>46</v>
      </c>
      <c r="AM810" t="s">
        <v>53</v>
      </c>
      <c r="AN810">
        <v>501</v>
      </c>
      <c r="AO810">
        <v>10</v>
      </c>
      <c r="AP810" t="s">
        <v>47</v>
      </c>
      <c r="AR810">
        <v>19</v>
      </c>
      <c r="AS810">
        <v>20</v>
      </c>
      <c r="AT810">
        <v>25.18</v>
      </c>
      <c r="AU810" t="s">
        <v>48</v>
      </c>
    </row>
    <row r="811" spans="38:47">
      <c r="AL811" t="s">
        <v>46</v>
      </c>
      <c r="AM811" t="s">
        <v>53</v>
      </c>
      <c r="AN811">
        <v>501</v>
      </c>
      <c r="AO811">
        <v>10</v>
      </c>
      <c r="AP811" t="s">
        <v>47</v>
      </c>
      <c r="AR811">
        <v>20</v>
      </c>
      <c r="AS811">
        <v>20</v>
      </c>
      <c r="AT811">
        <v>25.91</v>
      </c>
      <c r="AU811" t="s">
        <v>48</v>
      </c>
    </row>
    <row r="812" spans="38:47">
      <c r="AL812" t="s">
        <v>46</v>
      </c>
      <c r="AM812" t="s">
        <v>53</v>
      </c>
      <c r="AN812">
        <v>501</v>
      </c>
      <c r="AO812">
        <v>10</v>
      </c>
      <c r="AP812" t="s">
        <v>47</v>
      </c>
      <c r="AR812">
        <v>21</v>
      </c>
      <c r="AS812">
        <v>20</v>
      </c>
      <c r="AT812">
        <v>26.64</v>
      </c>
      <c r="AU812" t="s">
        <v>48</v>
      </c>
    </row>
    <row r="813" spans="38:47">
      <c r="AL813" t="s">
        <v>46</v>
      </c>
      <c r="AM813" t="s">
        <v>53</v>
      </c>
      <c r="AN813">
        <v>501</v>
      </c>
      <c r="AO813">
        <v>10</v>
      </c>
      <c r="AP813" t="s">
        <v>47</v>
      </c>
      <c r="AR813">
        <v>22</v>
      </c>
      <c r="AS813">
        <v>20</v>
      </c>
      <c r="AT813">
        <v>27.39</v>
      </c>
      <c r="AU813" t="s">
        <v>48</v>
      </c>
    </row>
    <row r="814" spans="38:47">
      <c r="AL814" t="s">
        <v>46</v>
      </c>
      <c r="AM814" t="s">
        <v>53</v>
      </c>
      <c r="AN814">
        <v>501</v>
      </c>
      <c r="AO814">
        <v>10</v>
      </c>
      <c r="AP814" t="s">
        <v>47</v>
      </c>
      <c r="AR814">
        <v>23</v>
      </c>
      <c r="AS814">
        <v>20</v>
      </c>
      <c r="AT814">
        <v>28.21</v>
      </c>
      <c r="AU814" t="s">
        <v>48</v>
      </c>
    </row>
    <row r="815" spans="38:47">
      <c r="AL815" t="s">
        <v>46</v>
      </c>
      <c r="AM815" t="s">
        <v>53</v>
      </c>
      <c r="AN815">
        <v>501</v>
      </c>
      <c r="AO815">
        <v>10</v>
      </c>
      <c r="AP815" t="s">
        <v>47</v>
      </c>
      <c r="AR815">
        <v>24</v>
      </c>
      <c r="AS815">
        <v>20</v>
      </c>
      <c r="AT815">
        <v>29.12</v>
      </c>
      <c r="AU815" t="s">
        <v>48</v>
      </c>
    </row>
    <row r="816" spans="38:47">
      <c r="AL816" t="s">
        <v>46</v>
      </c>
      <c r="AM816" t="s">
        <v>53</v>
      </c>
      <c r="AN816">
        <v>501</v>
      </c>
      <c r="AO816">
        <v>10</v>
      </c>
      <c r="AP816" t="s">
        <v>47</v>
      </c>
      <c r="AR816">
        <v>25</v>
      </c>
      <c r="AS816">
        <v>20</v>
      </c>
      <c r="AT816">
        <v>30.13</v>
      </c>
      <c r="AU816" t="s">
        <v>48</v>
      </c>
    </row>
    <row r="817" spans="38:47">
      <c r="AL817" t="s">
        <v>46</v>
      </c>
      <c r="AM817" t="s">
        <v>53</v>
      </c>
      <c r="AN817">
        <v>501</v>
      </c>
      <c r="AO817">
        <v>10</v>
      </c>
      <c r="AP817" t="s">
        <v>47</v>
      </c>
      <c r="AR817">
        <v>26</v>
      </c>
      <c r="AS817">
        <v>20</v>
      </c>
      <c r="AT817">
        <v>31.28</v>
      </c>
      <c r="AU817" t="s">
        <v>48</v>
      </c>
    </row>
    <row r="818" spans="38:47">
      <c r="AL818" t="s">
        <v>46</v>
      </c>
      <c r="AM818" t="s">
        <v>53</v>
      </c>
      <c r="AN818">
        <v>501</v>
      </c>
      <c r="AO818">
        <v>10</v>
      </c>
      <c r="AP818" t="s">
        <v>47</v>
      </c>
      <c r="AR818">
        <v>27</v>
      </c>
      <c r="AS818">
        <v>20</v>
      </c>
      <c r="AT818">
        <v>32.58</v>
      </c>
      <c r="AU818" t="s">
        <v>48</v>
      </c>
    </row>
    <row r="819" spans="38:47">
      <c r="AL819" t="s">
        <v>46</v>
      </c>
      <c r="AM819" t="s">
        <v>53</v>
      </c>
      <c r="AN819">
        <v>501</v>
      </c>
      <c r="AO819">
        <v>10</v>
      </c>
      <c r="AP819" t="s">
        <v>47</v>
      </c>
      <c r="AR819">
        <v>28</v>
      </c>
      <c r="AS819">
        <v>20</v>
      </c>
      <c r="AT819">
        <v>34.049999999999997</v>
      </c>
      <c r="AU819" t="s">
        <v>48</v>
      </c>
    </row>
    <row r="820" spans="38:47">
      <c r="AL820" t="s">
        <v>46</v>
      </c>
      <c r="AM820" t="s">
        <v>53</v>
      </c>
      <c r="AN820">
        <v>501</v>
      </c>
      <c r="AO820">
        <v>10</v>
      </c>
      <c r="AP820" t="s">
        <v>47</v>
      </c>
      <c r="AR820">
        <v>29</v>
      </c>
      <c r="AS820">
        <v>20</v>
      </c>
      <c r="AT820">
        <v>35.72</v>
      </c>
      <c r="AU820" t="s">
        <v>48</v>
      </c>
    </row>
    <row r="821" spans="38:47">
      <c r="AL821" t="s">
        <v>46</v>
      </c>
      <c r="AM821" t="s">
        <v>53</v>
      </c>
      <c r="AN821">
        <v>501</v>
      </c>
      <c r="AO821">
        <v>10</v>
      </c>
      <c r="AP821" t="s">
        <v>47</v>
      </c>
      <c r="AR821">
        <v>30</v>
      </c>
      <c r="AS821">
        <v>20</v>
      </c>
      <c r="AT821">
        <v>37.57</v>
      </c>
      <c r="AU821" t="s">
        <v>48</v>
      </c>
    </row>
    <row r="822" spans="38:47">
      <c r="AL822" t="s">
        <v>46</v>
      </c>
      <c r="AM822" t="s">
        <v>53</v>
      </c>
      <c r="AN822">
        <v>501</v>
      </c>
      <c r="AO822">
        <v>10</v>
      </c>
      <c r="AP822" t="s">
        <v>47</v>
      </c>
      <c r="AR822">
        <v>31</v>
      </c>
      <c r="AS822">
        <v>20</v>
      </c>
      <c r="AT822">
        <v>39.630000000000003</v>
      </c>
      <c r="AU822" t="s">
        <v>48</v>
      </c>
    </row>
    <row r="823" spans="38:47">
      <c r="AL823" t="s">
        <v>46</v>
      </c>
      <c r="AM823" t="s">
        <v>53</v>
      </c>
      <c r="AN823">
        <v>501</v>
      </c>
      <c r="AO823">
        <v>10</v>
      </c>
      <c r="AP823" t="s">
        <v>47</v>
      </c>
      <c r="AR823">
        <v>32</v>
      </c>
      <c r="AS823">
        <v>20</v>
      </c>
      <c r="AT823">
        <v>41.89</v>
      </c>
      <c r="AU823" t="s">
        <v>48</v>
      </c>
    </row>
    <row r="824" spans="38:47">
      <c r="AL824" t="s">
        <v>46</v>
      </c>
      <c r="AM824" t="s">
        <v>53</v>
      </c>
      <c r="AN824">
        <v>501</v>
      </c>
      <c r="AO824">
        <v>10</v>
      </c>
      <c r="AP824" t="s">
        <v>47</v>
      </c>
      <c r="AR824">
        <v>33</v>
      </c>
      <c r="AS824">
        <v>20</v>
      </c>
      <c r="AT824">
        <v>44.38</v>
      </c>
      <c r="AU824" t="s">
        <v>48</v>
      </c>
    </row>
    <row r="825" spans="38:47">
      <c r="AL825" t="s">
        <v>46</v>
      </c>
      <c r="AM825" t="s">
        <v>53</v>
      </c>
      <c r="AN825">
        <v>501</v>
      </c>
      <c r="AO825">
        <v>10</v>
      </c>
      <c r="AP825" t="s">
        <v>47</v>
      </c>
      <c r="AR825">
        <v>34</v>
      </c>
      <c r="AS825">
        <v>20</v>
      </c>
      <c r="AT825">
        <v>47.09</v>
      </c>
      <c r="AU825" t="s">
        <v>48</v>
      </c>
    </row>
    <row r="826" spans="38:47">
      <c r="AL826" t="s">
        <v>46</v>
      </c>
      <c r="AM826" t="s">
        <v>53</v>
      </c>
      <c r="AN826">
        <v>501</v>
      </c>
      <c r="AO826">
        <v>10</v>
      </c>
      <c r="AP826" t="s">
        <v>47</v>
      </c>
      <c r="AR826">
        <v>35</v>
      </c>
      <c r="AS826">
        <v>20</v>
      </c>
      <c r="AT826">
        <v>50.04</v>
      </c>
      <c r="AU826" t="s">
        <v>48</v>
      </c>
    </row>
    <row r="827" spans="38:47">
      <c r="AL827" t="s">
        <v>46</v>
      </c>
      <c r="AM827" t="s">
        <v>53</v>
      </c>
      <c r="AN827">
        <v>501</v>
      </c>
      <c r="AO827">
        <v>10</v>
      </c>
      <c r="AP827" t="s">
        <v>47</v>
      </c>
      <c r="AR827">
        <v>36</v>
      </c>
      <c r="AS827">
        <v>20</v>
      </c>
      <c r="AT827">
        <v>53.26</v>
      </c>
      <c r="AU827" t="s">
        <v>48</v>
      </c>
    </row>
    <row r="828" spans="38:47">
      <c r="AL828" t="s">
        <v>46</v>
      </c>
      <c r="AM828" t="s">
        <v>53</v>
      </c>
      <c r="AN828">
        <v>501</v>
      </c>
      <c r="AO828">
        <v>10</v>
      </c>
      <c r="AP828" t="s">
        <v>47</v>
      </c>
      <c r="AR828">
        <v>37</v>
      </c>
      <c r="AS828">
        <v>20</v>
      </c>
      <c r="AT828">
        <v>56.75</v>
      </c>
      <c r="AU828" t="s">
        <v>48</v>
      </c>
    </row>
    <row r="829" spans="38:47">
      <c r="AL829" t="s">
        <v>46</v>
      </c>
      <c r="AM829" t="s">
        <v>53</v>
      </c>
      <c r="AN829">
        <v>501</v>
      </c>
      <c r="AO829">
        <v>10</v>
      </c>
      <c r="AP829" t="s">
        <v>47</v>
      </c>
      <c r="AR829">
        <v>38</v>
      </c>
      <c r="AS829">
        <v>20</v>
      </c>
      <c r="AT829">
        <v>60.55</v>
      </c>
      <c r="AU829" t="s">
        <v>48</v>
      </c>
    </row>
    <row r="830" spans="38:47">
      <c r="AL830" t="s">
        <v>46</v>
      </c>
      <c r="AM830" t="s">
        <v>53</v>
      </c>
      <c r="AN830">
        <v>501</v>
      </c>
      <c r="AO830">
        <v>10</v>
      </c>
      <c r="AP830" t="s">
        <v>47</v>
      </c>
      <c r="AR830">
        <v>39</v>
      </c>
      <c r="AS830">
        <v>20</v>
      </c>
      <c r="AT830">
        <v>64.69</v>
      </c>
      <c r="AU830" t="s">
        <v>48</v>
      </c>
    </row>
    <row r="831" spans="38:47">
      <c r="AL831" t="s">
        <v>46</v>
      </c>
      <c r="AM831" t="s">
        <v>53</v>
      </c>
      <c r="AN831">
        <v>501</v>
      </c>
      <c r="AO831">
        <v>10</v>
      </c>
      <c r="AP831" t="s">
        <v>47</v>
      </c>
      <c r="AR831">
        <v>40</v>
      </c>
      <c r="AS831">
        <v>20</v>
      </c>
      <c r="AT831">
        <v>69.209999999999994</v>
      </c>
      <c r="AU831" t="s">
        <v>48</v>
      </c>
    </row>
    <row r="832" spans="38:47">
      <c r="AL832" t="s">
        <v>46</v>
      </c>
      <c r="AM832" t="s">
        <v>53</v>
      </c>
      <c r="AN832">
        <v>501</v>
      </c>
      <c r="AO832">
        <v>10</v>
      </c>
      <c r="AP832" t="s">
        <v>47</v>
      </c>
      <c r="AR832">
        <v>41</v>
      </c>
      <c r="AS832">
        <v>20</v>
      </c>
      <c r="AT832">
        <v>74.14</v>
      </c>
      <c r="AU832" t="s">
        <v>48</v>
      </c>
    </row>
    <row r="833" spans="38:47">
      <c r="AL833" t="s">
        <v>46</v>
      </c>
      <c r="AM833" t="s">
        <v>53</v>
      </c>
      <c r="AN833">
        <v>501</v>
      </c>
      <c r="AO833">
        <v>10</v>
      </c>
      <c r="AP833" t="s">
        <v>47</v>
      </c>
      <c r="AR833">
        <v>42</v>
      </c>
      <c r="AS833">
        <v>20</v>
      </c>
      <c r="AT833">
        <v>79.540000000000006</v>
      </c>
      <c r="AU833" t="s">
        <v>48</v>
      </c>
    </row>
    <row r="834" spans="38:47">
      <c r="AL834" t="s">
        <v>46</v>
      </c>
      <c r="AM834" t="s">
        <v>53</v>
      </c>
      <c r="AN834">
        <v>501</v>
      </c>
      <c r="AO834">
        <v>10</v>
      </c>
      <c r="AP834" t="s">
        <v>47</v>
      </c>
      <c r="AR834">
        <v>43</v>
      </c>
      <c r="AS834">
        <v>20</v>
      </c>
      <c r="AT834">
        <v>85.45</v>
      </c>
      <c r="AU834" t="s">
        <v>48</v>
      </c>
    </row>
    <row r="835" spans="38:47">
      <c r="AL835" t="s">
        <v>46</v>
      </c>
      <c r="AM835" t="s">
        <v>53</v>
      </c>
      <c r="AN835">
        <v>501</v>
      </c>
      <c r="AO835">
        <v>10</v>
      </c>
      <c r="AP835" t="s">
        <v>47</v>
      </c>
      <c r="AR835">
        <v>44</v>
      </c>
      <c r="AS835">
        <v>20</v>
      </c>
      <c r="AT835">
        <v>91.93</v>
      </c>
      <c r="AU835" t="s">
        <v>48</v>
      </c>
    </row>
    <row r="836" spans="38:47">
      <c r="AL836" t="s">
        <v>46</v>
      </c>
      <c r="AM836" t="s">
        <v>53</v>
      </c>
      <c r="AN836">
        <v>501</v>
      </c>
      <c r="AO836">
        <v>10</v>
      </c>
      <c r="AP836" t="s">
        <v>47</v>
      </c>
      <c r="AR836">
        <v>45</v>
      </c>
      <c r="AS836">
        <v>20</v>
      </c>
      <c r="AT836">
        <v>99.04</v>
      </c>
      <c r="AU836" t="s">
        <v>48</v>
      </c>
    </row>
    <row r="837" spans="38:47">
      <c r="AL837" t="s">
        <v>46</v>
      </c>
      <c r="AM837" t="s">
        <v>53</v>
      </c>
      <c r="AN837">
        <v>501</v>
      </c>
      <c r="AO837">
        <v>10</v>
      </c>
      <c r="AP837" t="s">
        <v>47</v>
      </c>
      <c r="AR837">
        <v>46</v>
      </c>
      <c r="AS837">
        <v>20</v>
      </c>
      <c r="AT837">
        <v>106.84</v>
      </c>
      <c r="AU837" t="s">
        <v>48</v>
      </c>
    </row>
    <row r="838" spans="38:47">
      <c r="AL838" t="s">
        <v>46</v>
      </c>
      <c r="AM838" t="s">
        <v>53</v>
      </c>
      <c r="AN838">
        <v>501</v>
      </c>
      <c r="AO838">
        <v>10</v>
      </c>
      <c r="AP838" t="s">
        <v>47</v>
      </c>
      <c r="AR838">
        <v>47</v>
      </c>
      <c r="AS838">
        <v>20</v>
      </c>
      <c r="AT838">
        <v>115.42</v>
      </c>
      <c r="AU838" t="s">
        <v>48</v>
      </c>
    </row>
    <row r="839" spans="38:47">
      <c r="AL839" t="s">
        <v>46</v>
      </c>
      <c r="AM839" t="s">
        <v>53</v>
      </c>
      <c r="AN839">
        <v>501</v>
      </c>
      <c r="AO839">
        <v>10</v>
      </c>
      <c r="AP839" t="s">
        <v>47</v>
      </c>
      <c r="AR839">
        <v>48</v>
      </c>
      <c r="AS839">
        <v>20</v>
      </c>
      <c r="AT839">
        <v>124.86</v>
      </c>
      <c r="AU839" t="s">
        <v>48</v>
      </c>
    </row>
    <row r="840" spans="38:47">
      <c r="AL840" t="s">
        <v>46</v>
      </c>
      <c r="AM840" t="s">
        <v>53</v>
      </c>
      <c r="AN840">
        <v>501</v>
      </c>
      <c r="AO840">
        <v>10</v>
      </c>
      <c r="AP840" t="s">
        <v>47</v>
      </c>
      <c r="AR840">
        <v>49</v>
      </c>
      <c r="AS840">
        <v>20</v>
      </c>
      <c r="AT840">
        <v>135.26</v>
      </c>
      <c r="AU840" t="s">
        <v>48</v>
      </c>
    </row>
    <row r="841" spans="38:47">
      <c r="AL841" t="s">
        <v>46</v>
      </c>
      <c r="AM841" t="s">
        <v>53</v>
      </c>
      <c r="AN841">
        <v>501</v>
      </c>
      <c r="AO841">
        <v>10</v>
      </c>
      <c r="AP841" t="s">
        <v>47</v>
      </c>
      <c r="AR841">
        <v>50</v>
      </c>
      <c r="AS841">
        <v>20</v>
      </c>
      <c r="AT841">
        <v>146.71</v>
      </c>
      <c r="AU841" t="s">
        <v>48</v>
      </c>
    </row>
    <row r="842" spans="38:47">
      <c r="AL842" t="s">
        <v>46</v>
      </c>
      <c r="AM842" t="s">
        <v>53</v>
      </c>
      <c r="AN842">
        <v>501</v>
      </c>
      <c r="AO842">
        <v>10</v>
      </c>
      <c r="AP842" t="s">
        <v>47</v>
      </c>
      <c r="AR842">
        <v>18</v>
      </c>
      <c r="AS842">
        <v>21</v>
      </c>
      <c r="AT842">
        <v>25.98</v>
      </c>
      <c r="AU842" t="s">
        <v>48</v>
      </c>
    </row>
    <row r="843" spans="38:47">
      <c r="AL843" t="s">
        <v>46</v>
      </c>
      <c r="AM843" t="s">
        <v>53</v>
      </c>
      <c r="AN843">
        <v>501</v>
      </c>
      <c r="AO843">
        <v>10</v>
      </c>
      <c r="AP843" t="s">
        <v>47</v>
      </c>
      <c r="AR843">
        <v>19</v>
      </c>
      <c r="AS843">
        <v>21</v>
      </c>
      <c r="AT843">
        <v>26.81</v>
      </c>
      <c r="AU843" t="s">
        <v>48</v>
      </c>
    </row>
    <row r="844" spans="38:47">
      <c r="AL844" t="s">
        <v>46</v>
      </c>
      <c r="AM844" t="s">
        <v>53</v>
      </c>
      <c r="AN844">
        <v>501</v>
      </c>
      <c r="AO844">
        <v>10</v>
      </c>
      <c r="AP844" t="s">
        <v>47</v>
      </c>
      <c r="AR844">
        <v>20</v>
      </c>
      <c r="AS844">
        <v>21</v>
      </c>
      <c r="AT844">
        <v>27.61</v>
      </c>
      <c r="AU844" t="s">
        <v>48</v>
      </c>
    </row>
    <row r="845" spans="38:47">
      <c r="AL845" t="s">
        <v>46</v>
      </c>
      <c r="AM845" t="s">
        <v>53</v>
      </c>
      <c r="AN845">
        <v>501</v>
      </c>
      <c r="AO845">
        <v>10</v>
      </c>
      <c r="AP845" t="s">
        <v>47</v>
      </c>
      <c r="AR845">
        <v>21</v>
      </c>
      <c r="AS845">
        <v>21</v>
      </c>
      <c r="AT845">
        <v>28.42</v>
      </c>
      <c r="AU845" t="s">
        <v>48</v>
      </c>
    </row>
    <row r="846" spans="38:47">
      <c r="AL846" t="s">
        <v>46</v>
      </c>
      <c r="AM846" t="s">
        <v>53</v>
      </c>
      <c r="AN846">
        <v>501</v>
      </c>
      <c r="AO846">
        <v>10</v>
      </c>
      <c r="AP846" t="s">
        <v>47</v>
      </c>
      <c r="AR846">
        <v>22</v>
      </c>
      <c r="AS846">
        <v>21</v>
      </c>
      <c r="AT846">
        <v>29.26</v>
      </c>
      <c r="AU846" t="s">
        <v>48</v>
      </c>
    </row>
    <row r="847" spans="38:47">
      <c r="AL847" t="s">
        <v>46</v>
      </c>
      <c r="AM847" t="s">
        <v>53</v>
      </c>
      <c r="AN847">
        <v>501</v>
      </c>
      <c r="AO847">
        <v>10</v>
      </c>
      <c r="AP847" t="s">
        <v>47</v>
      </c>
      <c r="AR847">
        <v>23</v>
      </c>
      <c r="AS847">
        <v>21</v>
      </c>
      <c r="AT847">
        <v>30.18</v>
      </c>
      <c r="AU847" t="s">
        <v>48</v>
      </c>
    </row>
    <row r="848" spans="38:47">
      <c r="AL848" t="s">
        <v>46</v>
      </c>
      <c r="AM848" t="s">
        <v>53</v>
      </c>
      <c r="AN848">
        <v>501</v>
      </c>
      <c r="AO848">
        <v>10</v>
      </c>
      <c r="AP848" t="s">
        <v>47</v>
      </c>
      <c r="AR848">
        <v>24</v>
      </c>
      <c r="AS848">
        <v>21</v>
      </c>
      <c r="AT848">
        <v>31.19</v>
      </c>
      <c r="AU848" t="s">
        <v>48</v>
      </c>
    </row>
    <row r="849" spans="38:47">
      <c r="AL849" t="s">
        <v>46</v>
      </c>
      <c r="AM849" t="s">
        <v>53</v>
      </c>
      <c r="AN849">
        <v>501</v>
      </c>
      <c r="AO849">
        <v>10</v>
      </c>
      <c r="AP849" t="s">
        <v>47</v>
      </c>
      <c r="AR849">
        <v>25</v>
      </c>
      <c r="AS849">
        <v>21</v>
      </c>
      <c r="AT849">
        <v>32.32</v>
      </c>
      <c r="AU849" t="s">
        <v>48</v>
      </c>
    </row>
    <row r="850" spans="38:47">
      <c r="AL850" t="s">
        <v>46</v>
      </c>
      <c r="AM850" t="s">
        <v>53</v>
      </c>
      <c r="AN850">
        <v>501</v>
      </c>
      <c r="AO850">
        <v>10</v>
      </c>
      <c r="AP850" t="s">
        <v>47</v>
      </c>
      <c r="AR850">
        <v>26</v>
      </c>
      <c r="AS850">
        <v>21</v>
      </c>
      <c r="AT850">
        <v>33.590000000000003</v>
      </c>
      <c r="AU850" t="s">
        <v>48</v>
      </c>
    </row>
    <row r="851" spans="38:47">
      <c r="AL851" t="s">
        <v>46</v>
      </c>
      <c r="AM851" t="s">
        <v>53</v>
      </c>
      <c r="AN851">
        <v>501</v>
      </c>
      <c r="AO851">
        <v>10</v>
      </c>
      <c r="AP851" t="s">
        <v>47</v>
      </c>
      <c r="AR851">
        <v>27</v>
      </c>
      <c r="AS851">
        <v>21</v>
      </c>
      <c r="AT851">
        <v>35.04</v>
      </c>
      <c r="AU851" t="s">
        <v>48</v>
      </c>
    </row>
    <row r="852" spans="38:47">
      <c r="AL852" t="s">
        <v>46</v>
      </c>
      <c r="AM852" t="s">
        <v>53</v>
      </c>
      <c r="AN852">
        <v>501</v>
      </c>
      <c r="AO852">
        <v>10</v>
      </c>
      <c r="AP852" t="s">
        <v>47</v>
      </c>
      <c r="AR852">
        <v>28</v>
      </c>
      <c r="AS852">
        <v>21</v>
      </c>
      <c r="AT852">
        <v>36.67</v>
      </c>
      <c r="AU852" t="s">
        <v>48</v>
      </c>
    </row>
    <row r="853" spans="38:47">
      <c r="AL853" t="s">
        <v>46</v>
      </c>
      <c r="AM853" t="s">
        <v>53</v>
      </c>
      <c r="AN853">
        <v>501</v>
      </c>
      <c r="AO853">
        <v>10</v>
      </c>
      <c r="AP853" t="s">
        <v>47</v>
      </c>
      <c r="AR853">
        <v>29</v>
      </c>
      <c r="AS853">
        <v>21</v>
      </c>
      <c r="AT853">
        <v>38.5</v>
      </c>
      <c r="AU853" t="s">
        <v>48</v>
      </c>
    </row>
    <row r="854" spans="38:47">
      <c r="AL854" t="s">
        <v>46</v>
      </c>
      <c r="AM854" t="s">
        <v>53</v>
      </c>
      <c r="AN854">
        <v>501</v>
      </c>
      <c r="AO854">
        <v>10</v>
      </c>
      <c r="AP854" t="s">
        <v>47</v>
      </c>
      <c r="AR854">
        <v>30</v>
      </c>
      <c r="AS854">
        <v>21</v>
      </c>
      <c r="AT854">
        <v>40.53</v>
      </c>
      <c r="AU854" t="s">
        <v>48</v>
      </c>
    </row>
    <row r="855" spans="38:47">
      <c r="AL855" t="s">
        <v>46</v>
      </c>
      <c r="AM855" t="s">
        <v>53</v>
      </c>
      <c r="AN855">
        <v>501</v>
      </c>
      <c r="AO855">
        <v>10</v>
      </c>
      <c r="AP855" t="s">
        <v>47</v>
      </c>
      <c r="AR855">
        <v>31</v>
      </c>
      <c r="AS855">
        <v>21</v>
      </c>
      <c r="AT855">
        <v>42.79</v>
      </c>
      <c r="AU855" t="s">
        <v>48</v>
      </c>
    </row>
    <row r="856" spans="38:47">
      <c r="AL856" t="s">
        <v>46</v>
      </c>
      <c r="AM856" t="s">
        <v>53</v>
      </c>
      <c r="AN856">
        <v>501</v>
      </c>
      <c r="AO856">
        <v>10</v>
      </c>
      <c r="AP856" t="s">
        <v>47</v>
      </c>
      <c r="AR856">
        <v>32</v>
      </c>
      <c r="AS856">
        <v>21</v>
      </c>
      <c r="AT856">
        <v>45.28</v>
      </c>
      <c r="AU856" t="s">
        <v>48</v>
      </c>
    </row>
    <row r="857" spans="38:47">
      <c r="AL857" t="s">
        <v>46</v>
      </c>
      <c r="AM857" t="s">
        <v>53</v>
      </c>
      <c r="AN857">
        <v>501</v>
      </c>
      <c r="AO857">
        <v>10</v>
      </c>
      <c r="AP857" t="s">
        <v>47</v>
      </c>
      <c r="AR857">
        <v>33</v>
      </c>
      <c r="AS857">
        <v>21</v>
      </c>
      <c r="AT857">
        <v>48</v>
      </c>
      <c r="AU857" t="s">
        <v>48</v>
      </c>
    </row>
    <row r="858" spans="38:47">
      <c r="AL858" t="s">
        <v>46</v>
      </c>
      <c r="AM858" t="s">
        <v>53</v>
      </c>
      <c r="AN858">
        <v>501</v>
      </c>
      <c r="AO858">
        <v>10</v>
      </c>
      <c r="AP858" t="s">
        <v>47</v>
      </c>
      <c r="AR858">
        <v>34</v>
      </c>
      <c r="AS858">
        <v>21</v>
      </c>
      <c r="AT858">
        <v>50.96</v>
      </c>
      <c r="AU858" t="s">
        <v>48</v>
      </c>
    </row>
    <row r="859" spans="38:47">
      <c r="AL859" t="s">
        <v>46</v>
      </c>
      <c r="AM859" t="s">
        <v>53</v>
      </c>
      <c r="AN859">
        <v>501</v>
      </c>
      <c r="AO859">
        <v>10</v>
      </c>
      <c r="AP859" t="s">
        <v>47</v>
      </c>
      <c r="AR859">
        <v>35</v>
      </c>
      <c r="AS859">
        <v>21</v>
      </c>
      <c r="AT859">
        <v>54.19</v>
      </c>
      <c r="AU859" t="s">
        <v>48</v>
      </c>
    </row>
    <row r="860" spans="38:47">
      <c r="AL860" t="s">
        <v>46</v>
      </c>
      <c r="AM860" t="s">
        <v>53</v>
      </c>
      <c r="AN860">
        <v>501</v>
      </c>
      <c r="AO860">
        <v>10</v>
      </c>
      <c r="AP860" t="s">
        <v>47</v>
      </c>
      <c r="AR860">
        <v>36</v>
      </c>
      <c r="AS860">
        <v>21</v>
      </c>
      <c r="AT860">
        <v>57.7</v>
      </c>
      <c r="AU860" t="s">
        <v>48</v>
      </c>
    </row>
    <row r="861" spans="38:47">
      <c r="AL861" t="s">
        <v>46</v>
      </c>
      <c r="AM861" t="s">
        <v>53</v>
      </c>
      <c r="AN861">
        <v>501</v>
      </c>
      <c r="AO861">
        <v>10</v>
      </c>
      <c r="AP861" t="s">
        <v>47</v>
      </c>
      <c r="AR861">
        <v>37</v>
      </c>
      <c r="AS861">
        <v>21</v>
      </c>
      <c r="AT861">
        <v>61.51</v>
      </c>
      <c r="AU861" t="s">
        <v>48</v>
      </c>
    </row>
    <row r="862" spans="38:47">
      <c r="AL862" t="s">
        <v>46</v>
      </c>
      <c r="AM862" t="s">
        <v>53</v>
      </c>
      <c r="AN862">
        <v>501</v>
      </c>
      <c r="AO862">
        <v>10</v>
      </c>
      <c r="AP862" t="s">
        <v>47</v>
      </c>
      <c r="AR862">
        <v>38</v>
      </c>
      <c r="AS862">
        <v>21</v>
      </c>
      <c r="AT862">
        <v>65.67</v>
      </c>
      <c r="AU862" t="s">
        <v>48</v>
      </c>
    </row>
    <row r="863" spans="38:47">
      <c r="AL863" t="s">
        <v>46</v>
      </c>
      <c r="AM863" t="s">
        <v>53</v>
      </c>
      <c r="AN863">
        <v>501</v>
      </c>
      <c r="AO863">
        <v>10</v>
      </c>
      <c r="AP863" t="s">
        <v>47</v>
      </c>
      <c r="AR863">
        <v>39</v>
      </c>
      <c r="AS863">
        <v>21</v>
      </c>
      <c r="AT863">
        <v>70.2</v>
      </c>
      <c r="AU863" t="s">
        <v>48</v>
      </c>
    </row>
    <row r="864" spans="38:47">
      <c r="AL864" t="s">
        <v>46</v>
      </c>
      <c r="AM864" t="s">
        <v>53</v>
      </c>
      <c r="AN864">
        <v>501</v>
      </c>
      <c r="AO864">
        <v>10</v>
      </c>
      <c r="AP864" t="s">
        <v>47</v>
      </c>
      <c r="AR864">
        <v>40</v>
      </c>
      <c r="AS864">
        <v>21</v>
      </c>
      <c r="AT864">
        <v>75.14</v>
      </c>
      <c r="AU864" t="s">
        <v>48</v>
      </c>
    </row>
    <row r="865" spans="38:47">
      <c r="AL865" t="s">
        <v>46</v>
      </c>
      <c r="AM865" t="s">
        <v>53</v>
      </c>
      <c r="AN865">
        <v>501</v>
      </c>
      <c r="AO865">
        <v>10</v>
      </c>
      <c r="AP865" t="s">
        <v>47</v>
      </c>
      <c r="AR865">
        <v>41</v>
      </c>
      <c r="AS865">
        <v>21</v>
      </c>
      <c r="AT865">
        <v>80.55</v>
      </c>
      <c r="AU865" t="s">
        <v>48</v>
      </c>
    </row>
    <row r="866" spans="38:47">
      <c r="AL866" t="s">
        <v>46</v>
      </c>
      <c r="AM866" t="s">
        <v>53</v>
      </c>
      <c r="AN866">
        <v>501</v>
      </c>
      <c r="AO866">
        <v>10</v>
      </c>
      <c r="AP866" t="s">
        <v>47</v>
      </c>
      <c r="AR866">
        <v>42</v>
      </c>
      <c r="AS866">
        <v>21</v>
      </c>
      <c r="AT866">
        <v>86.47</v>
      </c>
      <c r="AU866" t="s">
        <v>48</v>
      </c>
    </row>
    <row r="867" spans="38:47">
      <c r="AL867" t="s">
        <v>46</v>
      </c>
      <c r="AM867" t="s">
        <v>53</v>
      </c>
      <c r="AN867">
        <v>501</v>
      </c>
      <c r="AO867">
        <v>10</v>
      </c>
      <c r="AP867" t="s">
        <v>47</v>
      </c>
      <c r="AR867">
        <v>43</v>
      </c>
      <c r="AS867">
        <v>21</v>
      </c>
      <c r="AT867">
        <v>92.96</v>
      </c>
      <c r="AU867" t="s">
        <v>48</v>
      </c>
    </row>
    <row r="868" spans="38:47">
      <c r="AL868" t="s">
        <v>46</v>
      </c>
      <c r="AM868" t="s">
        <v>53</v>
      </c>
      <c r="AN868">
        <v>501</v>
      </c>
      <c r="AO868">
        <v>10</v>
      </c>
      <c r="AP868" t="s">
        <v>47</v>
      </c>
      <c r="AR868">
        <v>44</v>
      </c>
      <c r="AS868">
        <v>21</v>
      </c>
      <c r="AT868">
        <v>100.08</v>
      </c>
      <c r="AU868" t="s">
        <v>48</v>
      </c>
    </row>
    <row r="869" spans="38:47">
      <c r="AL869" t="s">
        <v>46</v>
      </c>
      <c r="AM869" t="s">
        <v>53</v>
      </c>
      <c r="AN869">
        <v>501</v>
      </c>
      <c r="AO869">
        <v>10</v>
      </c>
      <c r="AP869" t="s">
        <v>47</v>
      </c>
      <c r="AR869">
        <v>45</v>
      </c>
      <c r="AS869">
        <v>21</v>
      </c>
      <c r="AT869">
        <v>107.9</v>
      </c>
      <c r="AU869" t="s">
        <v>48</v>
      </c>
    </row>
    <row r="870" spans="38:47">
      <c r="AL870" t="s">
        <v>46</v>
      </c>
      <c r="AM870" t="s">
        <v>53</v>
      </c>
      <c r="AN870">
        <v>501</v>
      </c>
      <c r="AO870">
        <v>10</v>
      </c>
      <c r="AP870" t="s">
        <v>47</v>
      </c>
      <c r="AR870">
        <v>46</v>
      </c>
      <c r="AS870">
        <v>21</v>
      </c>
      <c r="AT870">
        <v>116.49</v>
      </c>
      <c r="AU870" t="s">
        <v>48</v>
      </c>
    </row>
    <row r="871" spans="38:47">
      <c r="AL871" t="s">
        <v>46</v>
      </c>
      <c r="AM871" t="s">
        <v>53</v>
      </c>
      <c r="AN871">
        <v>501</v>
      </c>
      <c r="AO871">
        <v>10</v>
      </c>
      <c r="AP871" t="s">
        <v>47</v>
      </c>
      <c r="AR871">
        <v>47</v>
      </c>
      <c r="AS871">
        <v>21</v>
      </c>
      <c r="AT871">
        <v>125.93</v>
      </c>
      <c r="AU871" t="s">
        <v>48</v>
      </c>
    </row>
    <row r="872" spans="38:47">
      <c r="AL872" t="s">
        <v>46</v>
      </c>
      <c r="AM872" t="s">
        <v>53</v>
      </c>
      <c r="AN872">
        <v>501</v>
      </c>
      <c r="AO872">
        <v>10</v>
      </c>
      <c r="AP872" t="s">
        <v>47</v>
      </c>
      <c r="AR872">
        <v>48</v>
      </c>
      <c r="AS872">
        <v>21</v>
      </c>
      <c r="AT872">
        <v>136.32</v>
      </c>
      <c r="AU872" t="s">
        <v>48</v>
      </c>
    </row>
    <row r="873" spans="38:47">
      <c r="AL873" t="s">
        <v>46</v>
      </c>
      <c r="AM873" t="s">
        <v>53</v>
      </c>
      <c r="AN873">
        <v>501</v>
      </c>
      <c r="AO873">
        <v>10</v>
      </c>
      <c r="AP873" t="s">
        <v>47</v>
      </c>
      <c r="AR873">
        <v>49</v>
      </c>
      <c r="AS873">
        <v>21</v>
      </c>
      <c r="AT873">
        <v>147.76</v>
      </c>
      <c r="AU873" t="s">
        <v>48</v>
      </c>
    </row>
    <row r="874" spans="38:47">
      <c r="AL874" t="s">
        <v>46</v>
      </c>
      <c r="AM874" t="s">
        <v>53</v>
      </c>
      <c r="AN874">
        <v>501</v>
      </c>
      <c r="AO874">
        <v>10</v>
      </c>
      <c r="AP874" t="s">
        <v>47</v>
      </c>
      <c r="AR874">
        <v>18</v>
      </c>
      <c r="AS874">
        <v>22</v>
      </c>
      <c r="AT874">
        <v>27.6</v>
      </c>
      <c r="AU874" t="s">
        <v>48</v>
      </c>
    </row>
    <row r="875" spans="38:47">
      <c r="AL875" t="s">
        <v>46</v>
      </c>
      <c r="AM875" t="s">
        <v>53</v>
      </c>
      <c r="AN875">
        <v>501</v>
      </c>
      <c r="AO875">
        <v>10</v>
      </c>
      <c r="AP875" t="s">
        <v>47</v>
      </c>
      <c r="AR875">
        <v>19</v>
      </c>
      <c r="AS875">
        <v>22</v>
      </c>
      <c r="AT875">
        <v>28.5</v>
      </c>
      <c r="AU875" t="s">
        <v>48</v>
      </c>
    </row>
    <row r="876" spans="38:47">
      <c r="AL876" t="s">
        <v>46</v>
      </c>
      <c r="AM876" t="s">
        <v>53</v>
      </c>
      <c r="AN876">
        <v>501</v>
      </c>
      <c r="AO876">
        <v>10</v>
      </c>
      <c r="AP876" t="s">
        <v>47</v>
      </c>
      <c r="AR876">
        <v>20</v>
      </c>
      <c r="AS876">
        <v>22</v>
      </c>
      <c r="AT876">
        <v>29.38</v>
      </c>
      <c r="AU876" t="s">
        <v>48</v>
      </c>
    </row>
    <row r="877" spans="38:47">
      <c r="AL877" t="s">
        <v>46</v>
      </c>
      <c r="AM877" t="s">
        <v>53</v>
      </c>
      <c r="AN877">
        <v>501</v>
      </c>
      <c r="AO877">
        <v>10</v>
      </c>
      <c r="AP877" t="s">
        <v>47</v>
      </c>
      <c r="AR877">
        <v>21</v>
      </c>
      <c r="AS877">
        <v>22</v>
      </c>
      <c r="AT877">
        <v>30.27</v>
      </c>
      <c r="AU877" t="s">
        <v>48</v>
      </c>
    </row>
    <row r="878" spans="38:47">
      <c r="AL878" t="s">
        <v>46</v>
      </c>
      <c r="AM878" t="s">
        <v>53</v>
      </c>
      <c r="AN878">
        <v>501</v>
      </c>
      <c r="AO878">
        <v>10</v>
      </c>
      <c r="AP878" t="s">
        <v>47</v>
      </c>
      <c r="AR878">
        <v>22</v>
      </c>
      <c r="AS878">
        <v>22</v>
      </c>
      <c r="AT878">
        <v>31.2</v>
      </c>
      <c r="AU878" t="s">
        <v>48</v>
      </c>
    </row>
    <row r="879" spans="38:47">
      <c r="AL879" t="s">
        <v>46</v>
      </c>
      <c r="AM879" t="s">
        <v>53</v>
      </c>
      <c r="AN879">
        <v>501</v>
      </c>
      <c r="AO879">
        <v>10</v>
      </c>
      <c r="AP879" t="s">
        <v>47</v>
      </c>
      <c r="AR879">
        <v>23</v>
      </c>
      <c r="AS879">
        <v>22</v>
      </c>
      <c r="AT879">
        <v>32.22</v>
      </c>
      <c r="AU879" t="s">
        <v>48</v>
      </c>
    </row>
    <row r="880" spans="38:47">
      <c r="AL880" t="s">
        <v>46</v>
      </c>
      <c r="AM880" t="s">
        <v>53</v>
      </c>
      <c r="AN880">
        <v>501</v>
      </c>
      <c r="AO880">
        <v>10</v>
      </c>
      <c r="AP880" t="s">
        <v>47</v>
      </c>
      <c r="AR880">
        <v>24</v>
      </c>
      <c r="AS880">
        <v>22</v>
      </c>
      <c r="AT880">
        <v>33.35</v>
      </c>
      <c r="AU880" t="s">
        <v>48</v>
      </c>
    </row>
    <row r="881" spans="38:47">
      <c r="AL881" t="s">
        <v>46</v>
      </c>
      <c r="AM881" t="s">
        <v>53</v>
      </c>
      <c r="AN881">
        <v>501</v>
      </c>
      <c r="AO881">
        <v>10</v>
      </c>
      <c r="AP881" t="s">
        <v>47</v>
      </c>
      <c r="AR881">
        <v>25</v>
      </c>
      <c r="AS881">
        <v>22</v>
      </c>
      <c r="AT881">
        <v>34.6</v>
      </c>
      <c r="AU881" t="s">
        <v>48</v>
      </c>
    </row>
    <row r="882" spans="38:47">
      <c r="AL882" t="s">
        <v>46</v>
      </c>
      <c r="AM882" t="s">
        <v>53</v>
      </c>
      <c r="AN882">
        <v>501</v>
      </c>
      <c r="AO882">
        <v>10</v>
      </c>
      <c r="AP882" t="s">
        <v>47</v>
      </c>
      <c r="AR882">
        <v>26</v>
      </c>
      <c r="AS882">
        <v>22</v>
      </c>
      <c r="AT882">
        <v>36.020000000000003</v>
      </c>
      <c r="AU882" t="s">
        <v>48</v>
      </c>
    </row>
    <row r="883" spans="38:47">
      <c r="AL883" t="s">
        <v>46</v>
      </c>
      <c r="AM883" t="s">
        <v>53</v>
      </c>
      <c r="AN883">
        <v>501</v>
      </c>
      <c r="AO883">
        <v>10</v>
      </c>
      <c r="AP883" t="s">
        <v>47</v>
      </c>
      <c r="AR883">
        <v>27</v>
      </c>
      <c r="AS883">
        <v>22</v>
      </c>
      <c r="AT883">
        <v>37.61</v>
      </c>
      <c r="AU883" t="s">
        <v>48</v>
      </c>
    </row>
    <row r="884" spans="38:47">
      <c r="AL884" t="s">
        <v>46</v>
      </c>
      <c r="AM884" t="s">
        <v>53</v>
      </c>
      <c r="AN884">
        <v>501</v>
      </c>
      <c r="AO884">
        <v>10</v>
      </c>
      <c r="AP884" t="s">
        <v>47</v>
      </c>
      <c r="AR884">
        <v>28</v>
      </c>
      <c r="AS884">
        <v>22</v>
      </c>
      <c r="AT884">
        <v>39.409999999999997</v>
      </c>
      <c r="AU884" t="s">
        <v>48</v>
      </c>
    </row>
    <row r="885" spans="38:47">
      <c r="AL885" t="s">
        <v>46</v>
      </c>
      <c r="AM885" t="s">
        <v>53</v>
      </c>
      <c r="AN885">
        <v>501</v>
      </c>
      <c r="AO885">
        <v>10</v>
      </c>
      <c r="AP885" t="s">
        <v>47</v>
      </c>
      <c r="AR885">
        <v>29</v>
      </c>
      <c r="AS885">
        <v>22</v>
      </c>
      <c r="AT885">
        <v>41.42</v>
      </c>
      <c r="AU885" t="s">
        <v>48</v>
      </c>
    </row>
    <row r="886" spans="38:47">
      <c r="AL886" t="s">
        <v>46</v>
      </c>
      <c r="AM886" t="s">
        <v>53</v>
      </c>
      <c r="AN886">
        <v>501</v>
      </c>
      <c r="AO886">
        <v>10</v>
      </c>
      <c r="AP886" t="s">
        <v>47</v>
      </c>
      <c r="AR886">
        <v>30</v>
      </c>
      <c r="AS886">
        <v>22</v>
      </c>
      <c r="AT886">
        <v>43.65</v>
      </c>
      <c r="AU886" t="s">
        <v>48</v>
      </c>
    </row>
    <row r="887" spans="38:47">
      <c r="AL887" t="s">
        <v>46</v>
      </c>
      <c r="AM887" t="s">
        <v>53</v>
      </c>
      <c r="AN887">
        <v>501</v>
      </c>
      <c r="AO887">
        <v>10</v>
      </c>
      <c r="AP887" t="s">
        <v>47</v>
      </c>
      <c r="AR887">
        <v>31</v>
      </c>
      <c r="AS887">
        <v>22</v>
      </c>
      <c r="AT887">
        <v>46.12</v>
      </c>
      <c r="AU887" t="s">
        <v>48</v>
      </c>
    </row>
    <row r="888" spans="38:47">
      <c r="AL888" t="s">
        <v>46</v>
      </c>
      <c r="AM888" t="s">
        <v>53</v>
      </c>
      <c r="AN888">
        <v>501</v>
      </c>
      <c r="AO888">
        <v>10</v>
      </c>
      <c r="AP888" t="s">
        <v>47</v>
      </c>
      <c r="AR888">
        <v>32</v>
      </c>
      <c r="AS888">
        <v>22</v>
      </c>
      <c r="AT888">
        <v>48.84</v>
      </c>
      <c r="AU888" t="s">
        <v>48</v>
      </c>
    </row>
    <row r="889" spans="38:47">
      <c r="AL889" t="s">
        <v>46</v>
      </c>
      <c r="AM889" t="s">
        <v>53</v>
      </c>
      <c r="AN889">
        <v>501</v>
      </c>
      <c r="AO889">
        <v>10</v>
      </c>
      <c r="AP889" t="s">
        <v>47</v>
      </c>
      <c r="AR889">
        <v>33</v>
      </c>
      <c r="AS889">
        <v>22</v>
      </c>
      <c r="AT889">
        <v>51.81</v>
      </c>
      <c r="AU889" t="s">
        <v>48</v>
      </c>
    </row>
    <row r="890" spans="38:47">
      <c r="AL890" t="s">
        <v>46</v>
      </c>
      <c r="AM890" t="s">
        <v>53</v>
      </c>
      <c r="AN890">
        <v>501</v>
      </c>
      <c r="AO890">
        <v>10</v>
      </c>
      <c r="AP890" t="s">
        <v>47</v>
      </c>
      <c r="AR890">
        <v>34</v>
      </c>
      <c r="AS890">
        <v>22</v>
      </c>
      <c r="AT890">
        <v>55.04</v>
      </c>
      <c r="AU890" t="s">
        <v>48</v>
      </c>
    </row>
    <row r="891" spans="38:47">
      <c r="AL891" t="s">
        <v>46</v>
      </c>
      <c r="AM891" t="s">
        <v>53</v>
      </c>
      <c r="AN891">
        <v>501</v>
      </c>
      <c r="AO891">
        <v>10</v>
      </c>
      <c r="AP891" t="s">
        <v>47</v>
      </c>
      <c r="AR891">
        <v>35</v>
      </c>
      <c r="AS891">
        <v>22</v>
      </c>
      <c r="AT891">
        <v>58.56</v>
      </c>
      <c r="AU891" t="s">
        <v>48</v>
      </c>
    </row>
    <row r="892" spans="38:47">
      <c r="AL892" t="s">
        <v>46</v>
      </c>
      <c r="AM892" t="s">
        <v>53</v>
      </c>
      <c r="AN892">
        <v>501</v>
      </c>
      <c r="AO892">
        <v>10</v>
      </c>
      <c r="AP892" t="s">
        <v>47</v>
      </c>
      <c r="AR892">
        <v>36</v>
      </c>
      <c r="AS892">
        <v>22</v>
      </c>
      <c r="AT892">
        <v>62.38</v>
      </c>
      <c r="AU892" t="s">
        <v>48</v>
      </c>
    </row>
    <row r="893" spans="38:47">
      <c r="AL893" t="s">
        <v>46</v>
      </c>
      <c r="AM893" t="s">
        <v>53</v>
      </c>
      <c r="AN893">
        <v>501</v>
      </c>
      <c r="AO893">
        <v>10</v>
      </c>
      <c r="AP893" t="s">
        <v>47</v>
      </c>
      <c r="AR893">
        <v>37</v>
      </c>
      <c r="AS893">
        <v>22</v>
      </c>
      <c r="AT893">
        <v>66.55</v>
      </c>
      <c r="AU893" t="s">
        <v>48</v>
      </c>
    </row>
    <row r="894" spans="38:47">
      <c r="AL894" t="s">
        <v>46</v>
      </c>
      <c r="AM894" t="s">
        <v>53</v>
      </c>
      <c r="AN894">
        <v>501</v>
      </c>
      <c r="AO894">
        <v>10</v>
      </c>
      <c r="AP894" t="s">
        <v>47</v>
      </c>
      <c r="AR894">
        <v>38</v>
      </c>
      <c r="AS894">
        <v>22</v>
      </c>
      <c r="AT894">
        <v>71.08</v>
      </c>
      <c r="AU894" t="s">
        <v>48</v>
      </c>
    </row>
    <row r="895" spans="38:47">
      <c r="AL895" t="s">
        <v>46</v>
      </c>
      <c r="AM895" t="s">
        <v>53</v>
      </c>
      <c r="AN895">
        <v>501</v>
      </c>
      <c r="AO895">
        <v>10</v>
      </c>
      <c r="AP895" t="s">
        <v>47</v>
      </c>
      <c r="AR895">
        <v>39</v>
      </c>
      <c r="AS895">
        <v>22</v>
      </c>
      <c r="AT895">
        <v>76.03</v>
      </c>
      <c r="AU895" t="s">
        <v>48</v>
      </c>
    </row>
    <row r="896" spans="38:47">
      <c r="AL896" t="s">
        <v>46</v>
      </c>
      <c r="AM896" t="s">
        <v>53</v>
      </c>
      <c r="AN896">
        <v>501</v>
      </c>
      <c r="AO896">
        <v>10</v>
      </c>
      <c r="AP896" t="s">
        <v>47</v>
      </c>
      <c r="AR896">
        <v>40</v>
      </c>
      <c r="AS896">
        <v>22</v>
      </c>
      <c r="AT896">
        <v>81.430000000000007</v>
      </c>
      <c r="AU896" t="s">
        <v>48</v>
      </c>
    </row>
    <row r="897" spans="38:47">
      <c r="AL897" t="s">
        <v>46</v>
      </c>
      <c r="AM897" t="s">
        <v>53</v>
      </c>
      <c r="AN897">
        <v>501</v>
      </c>
      <c r="AO897">
        <v>10</v>
      </c>
      <c r="AP897" t="s">
        <v>47</v>
      </c>
      <c r="AR897">
        <v>41</v>
      </c>
      <c r="AS897">
        <v>22</v>
      </c>
      <c r="AT897">
        <v>87.35</v>
      </c>
      <c r="AU897" t="s">
        <v>48</v>
      </c>
    </row>
    <row r="898" spans="38:47">
      <c r="AL898" t="s">
        <v>46</v>
      </c>
      <c r="AM898" t="s">
        <v>53</v>
      </c>
      <c r="AN898">
        <v>501</v>
      </c>
      <c r="AO898">
        <v>10</v>
      </c>
      <c r="AP898" t="s">
        <v>47</v>
      </c>
      <c r="AR898">
        <v>42</v>
      </c>
      <c r="AS898">
        <v>22</v>
      </c>
      <c r="AT898">
        <v>93.84</v>
      </c>
      <c r="AU898" t="s">
        <v>48</v>
      </c>
    </row>
    <row r="899" spans="38:47">
      <c r="AL899" t="s">
        <v>46</v>
      </c>
      <c r="AM899" t="s">
        <v>53</v>
      </c>
      <c r="AN899">
        <v>501</v>
      </c>
      <c r="AO899">
        <v>10</v>
      </c>
      <c r="AP899" t="s">
        <v>47</v>
      </c>
      <c r="AR899">
        <v>43</v>
      </c>
      <c r="AS899">
        <v>22</v>
      </c>
      <c r="AT899">
        <v>100.96</v>
      </c>
      <c r="AU899" t="s">
        <v>48</v>
      </c>
    </row>
    <row r="900" spans="38:47">
      <c r="AL900" t="s">
        <v>46</v>
      </c>
      <c r="AM900" t="s">
        <v>53</v>
      </c>
      <c r="AN900">
        <v>501</v>
      </c>
      <c r="AO900">
        <v>10</v>
      </c>
      <c r="AP900" t="s">
        <v>47</v>
      </c>
      <c r="AR900">
        <v>44</v>
      </c>
      <c r="AS900">
        <v>22</v>
      </c>
      <c r="AT900">
        <v>108.77</v>
      </c>
      <c r="AU900" t="s">
        <v>48</v>
      </c>
    </row>
    <row r="901" spans="38:47">
      <c r="AL901" t="s">
        <v>46</v>
      </c>
      <c r="AM901" t="s">
        <v>53</v>
      </c>
      <c r="AN901">
        <v>501</v>
      </c>
      <c r="AO901">
        <v>10</v>
      </c>
      <c r="AP901" t="s">
        <v>47</v>
      </c>
      <c r="AR901">
        <v>45</v>
      </c>
      <c r="AS901">
        <v>22</v>
      </c>
      <c r="AT901">
        <v>117.36</v>
      </c>
      <c r="AU901" t="s">
        <v>48</v>
      </c>
    </row>
    <row r="902" spans="38:47">
      <c r="AL902" t="s">
        <v>46</v>
      </c>
      <c r="AM902" t="s">
        <v>53</v>
      </c>
      <c r="AN902">
        <v>501</v>
      </c>
      <c r="AO902">
        <v>10</v>
      </c>
      <c r="AP902" t="s">
        <v>47</v>
      </c>
      <c r="AR902">
        <v>46</v>
      </c>
      <c r="AS902">
        <v>22</v>
      </c>
      <c r="AT902">
        <v>126.79</v>
      </c>
      <c r="AU902" t="s">
        <v>48</v>
      </c>
    </row>
    <row r="903" spans="38:47">
      <c r="AL903" t="s">
        <v>46</v>
      </c>
      <c r="AM903" t="s">
        <v>53</v>
      </c>
      <c r="AN903">
        <v>501</v>
      </c>
      <c r="AO903">
        <v>10</v>
      </c>
      <c r="AP903" t="s">
        <v>47</v>
      </c>
      <c r="AR903">
        <v>47</v>
      </c>
      <c r="AS903">
        <v>22</v>
      </c>
      <c r="AT903">
        <v>137.16</v>
      </c>
      <c r="AU903" t="s">
        <v>48</v>
      </c>
    </row>
    <row r="904" spans="38:47">
      <c r="AL904" t="s">
        <v>46</v>
      </c>
      <c r="AM904" t="s">
        <v>53</v>
      </c>
      <c r="AN904">
        <v>501</v>
      </c>
      <c r="AO904">
        <v>10</v>
      </c>
      <c r="AP904" t="s">
        <v>47</v>
      </c>
      <c r="AR904">
        <v>48</v>
      </c>
      <c r="AS904">
        <v>22</v>
      </c>
      <c r="AT904">
        <v>148.57</v>
      </c>
      <c r="AU904" t="s">
        <v>48</v>
      </c>
    </row>
    <row r="905" spans="38:47">
      <c r="AL905" t="s">
        <v>46</v>
      </c>
      <c r="AM905" t="s">
        <v>53</v>
      </c>
      <c r="AN905">
        <v>501</v>
      </c>
      <c r="AO905">
        <v>10</v>
      </c>
      <c r="AP905" t="s">
        <v>47</v>
      </c>
      <c r="AR905">
        <v>18</v>
      </c>
      <c r="AS905">
        <v>23</v>
      </c>
      <c r="AT905">
        <v>29.27</v>
      </c>
      <c r="AU905" t="s">
        <v>48</v>
      </c>
    </row>
    <row r="906" spans="38:47">
      <c r="AL906" t="s">
        <v>46</v>
      </c>
      <c r="AM906" t="s">
        <v>53</v>
      </c>
      <c r="AN906">
        <v>501</v>
      </c>
      <c r="AO906">
        <v>10</v>
      </c>
      <c r="AP906" t="s">
        <v>47</v>
      </c>
      <c r="AR906">
        <v>19</v>
      </c>
      <c r="AS906">
        <v>23</v>
      </c>
      <c r="AT906">
        <v>30.24</v>
      </c>
      <c r="AU906" t="s">
        <v>48</v>
      </c>
    </row>
    <row r="907" spans="38:47">
      <c r="AL907" t="s">
        <v>46</v>
      </c>
      <c r="AM907" t="s">
        <v>53</v>
      </c>
      <c r="AN907">
        <v>501</v>
      </c>
      <c r="AO907">
        <v>10</v>
      </c>
      <c r="AP907" t="s">
        <v>47</v>
      </c>
      <c r="AR907">
        <v>20</v>
      </c>
      <c r="AS907">
        <v>23</v>
      </c>
      <c r="AT907">
        <v>31.2</v>
      </c>
      <c r="AU907" t="s">
        <v>48</v>
      </c>
    </row>
    <row r="908" spans="38:47">
      <c r="AL908" t="s">
        <v>46</v>
      </c>
      <c r="AM908" t="s">
        <v>53</v>
      </c>
      <c r="AN908">
        <v>501</v>
      </c>
      <c r="AO908">
        <v>10</v>
      </c>
      <c r="AP908" t="s">
        <v>47</v>
      </c>
      <c r="AR908">
        <v>21</v>
      </c>
      <c r="AS908">
        <v>23</v>
      </c>
      <c r="AT908">
        <v>32.19</v>
      </c>
      <c r="AU908" t="s">
        <v>48</v>
      </c>
    </row>
    <row r="909" spans="38:47">
      <c r="AL909" t="s">
        <v>46</v>
      </c>
      <c r="AM909" t="s">
        <v>53</v>
      </c>
      <c r="AN909">
        <v>501</v>
      </c>
      <c r="AO909">
        <v>10</v>
      </c>
      <c r="AP909" t="s">
        <v>47</v>
      </c>
      <c r="AR909">
        <v>22</v>
      </c>
      <c r="AS909">
        <v>23</v>
      </c>
      <c r="AT909">
        <v>33.22</v>
      </c>
      <c r="AU909" t="s">
        <v>48</v>
      </c>
    </row>
    <row r="910" spans="38:47">
      <c r="AL910" t="s">
        <v>46</v>
      </c>
      <c r="AM910" t="s">
        <v>53</v>
      </c>
      <c r="AN910">
        <v>501</v>
      </c>
      <c r="AO910">
        <v>10</v>
      </c>
      <c r="AP910" t="s">
        <v>47</v>
      </c>
      <c r="AR910">
        <v>23</v>
      </c>
      <c r="AS910">
        <v>23</v>
      </c>
      <c r="AT910">
        <v>34.35</v>
      </c>
      <c r="AU910" t="s">
        <v>48</v>
      </c>
    </row>
    <row r="911" spans="38:47">
      <c r="AL911" t="s">
        <v>46</v>
      </c>
      <c r="AM911" t="s">
        <v>53</v>
      </c>
      <c r="AN911">
        <v>501</v>
      </c>
      <c r="AO911">
        <v>10</v>
      </c>
      <c r="AP911" t="s">
        <v>47</v>
      </c>
      <c r="AR911">
        <v>24</v>
      </c>
      <c r="AS911">
        <v>23</v>
      </c>
      <c r="AT911">
        <v>35.6</v>
      </c>
      <c r="AU911" t="s">
        <v>48</v>
      </c>
    </row>
    <row r="912" spans="38:47">
      <c r="AL912" t="s">
        <v>46</v>
      </c>
      <c r="AM912" t="s">
        <v>53</v>
      </c>
      <c r="AN912">
        <v>501</v>
      </c>
      <c r="AO912">
        <v>10</v>
      </c>
      <c r="AP912" t="s">
        <v>47</v>
      </c>
      <c r="AR912">
        <v>25</v>
      </c>
      <c r="AS912">
        <v>23</v>
      </c>
      <c r="AT912">
        <v>36.99</v>
      </c>
      <c r="AU912" t="s">
        <v>48</v>
      </c>
    </row>
    <row r="913" spans="38:47">
      <c r="AL913" t="s">
        <v>46</v>
      </c>
      <c r="AM913" t="s">
        <v>53</v>
      </c>
      <c r="AN913">
        <v>501</v>
      </c>
      <c r="AO913">
        <v>10</v>
      </c>
      <c r="AP913" t="s">
        <v>47</v>
      </c>
      <c r="AR913">
        <v>26</v>
      </c>
      <c r="AS913">
        <v>23</v>
      </c>
      <c r="AT913">
        <v>38.56</v>
      </c>
      <c r="AU913" t="s">
        <v>48</v>
      </c>
    </row>
    <row r="914" spans="38:47">
      <c r="AL914" t="s">
        <v>46</v>
      </c>
      <c r="AM914" t="s">
        <v>53</v>
      </c>
      <c r="AN914">
        <v>501</v>
      </c>
      <c r="AO914">
        <v>10</v>
      </c>
      <c r="AP914" t="s">
        <v>47</v>
      </c>
      <c r="AR914">
        <v>27</v>
      </c>
      <c r="AS914">
        <v>23</v>
      </c>
      <c r="AT914">
        <v>40.31</v>
      </c>
      <c r="AU914" t="s">
        <v>48</v>
      </c>
    </row>
    <row r="915" spans="38:47">
      <c r="AL915" t="s">
        <v>46</v>
      </c>
      <c r="AM915" t="s">
        <v>53</v>
      </c>
      <c r="AN915">
        <v>501</v>
      </c>
      <c r="AO915">
        <v>10</v>
      </c>
      <c r="AP915" t="s">
        <v>47</v>
      </c>
      <c r="AR915">
        <v>28</v>
      </c>
      <c r="AS915">
        <v>23</v>
      </c>
      <c r="AT915">
        <v>42.29</v>
      </c>
      <c r="AU915" t="s">
        <v>48</v>
      </c>
    </row>
    <row r="916" spans="38:47">
      <c r="AL916" t="s">
        <v>46</v>
      </c>
      <c r="AM916" t="s">
        <v>53</v>
      </c>
      <c r="AN916">
        <v>501</v>
      </c>
      <c r="AO916">
        <v>10</v>
      </c>
      <c r="AP916" t="s">
        <v>47</v>
      </c>
      <c r="AR916">
        <v>29</v>
      </c>
      <c r="AS916">
        <v>23</v>
      </c>
      <c r="AT916">
        <v>44.49</v>
      </c>
      <c r="AU916" t="s">
        <v>48</v>
      </c>
    </row>
    <row r="917" spans="38:47">
      <c r="AL917" t="s">
        <v>46</v>
      </c>
      <c r="AM917" t="s">
        <v>53</v>
      </c>
      <c r="AN917">
        <v>501</v>
      </c>
      <c r="AO917">
        <v>10</v>
      </c>
      <c r="AP917" t="s">
        <v>47</v>
      </c>
      <c r="AR917">
        <v>30</v>
      </c>
      <c r="AS917">
        <v>23</v>
      </c>
      <c r="AT917">
        <v>46.94</v>
      </c>
      <c r="AU917" t="s">
        <v>48</v>
      </c>
    </row>
    <row r="918" spans="38:47">
      <c r="AL918" t="s">
        <v>46</v>
      </c>
      <c r="AM918" t="s">
        <v>53</v>
      </c>
      <c r="AN918">
        <v>501</v>
      </c>
      <c r="AO918">
        <v>10</v>
      </c>
      <c r="AP918" t="s">
        <v>47</v>
      </c>
      <c r="AR918">
        <v>31</v>
      </c>
      <c r="AS918">
        <v>23</v>
      </c>
      <c r="AT918">
        <v>49.63</v>
      </c>
      <c r="AU918" t="s">
        <v>48</v>
      </c>
    </row>
    <row r="919" spans="38:47">
      <c r="AL919" t="s">
        <v>46</v>
      </c>
      <c r="AM919" t="s">
        <v>53</v>
      </c>
      <c r="AN919">
        <v>501</v>
      </c>
      <c r="AO919">
        <v>10</v>
      </c>
      <c r="AP919" t="s">
        <v>47</v>
      </c>
      <c r="AR919">
        <v>32</v>
      </c>
      <c r="AS919">
        <v>23</v>
      </c>
      <c r="AT919">
        <v>52.59</v>
      </c>
      <c r="AU919" t="s">
        <v>48</v>
      </c>
    </row>
    <row r="920" spans="38:47">
      <c r="AL920" t="s">
        <v>46</v>
      </c>
      <c r="AM920" t="s">
        <v>53</v>
      </c>
      <c r="AN920">
        <v>501</v>
      </c>
      <c r="AO920">
        <v>10</v>
      </c>
      <c r="AP920" t="s">
        <v>47</v>
      </c>
      <c r="AR920">
        <v>33</v>
      </c>
      <c r="AS920">
        <v>23</v>
      </c>
      <c r="AT920">
        <v>55.82</v>
      </c>
      <c r="AU920" t="s">
        <v>48</v>
      </c>
    </row>
    <row r="921" spans="38:47">
      <c r="AL921" t="s">
        <v>46</v>
      </c>
      <c r="AM921" t="s">
        <v>53</v>
      </c>
      <c r="AN921">
        <v>501</v>
      </c>
      <c r="AO921">
        <v>10</v>
      </c>
      <c r="AP921" t="s">
        <v>47</v>
      </c>
      <c r="AR921">
        <v>34</v>
      </c>
      <c r="AS921">
        <v>23</v>
      </c>
      <c r="AT921">
        <v>59.34</v>
      </c>
      <c r="AU921" t="s">
        <v>48</v>
      </c>
    </row>
    <row r="922" spans="38:47">
      <c r="AL922" t="s">
        <v>46</v>
      </c>
      <c r="AM922" t="s">
        <v>53</v>
      </c>
      <c r="AN922">
        <v>501</v>
      </c>
      <c r="AO922">
        <v>10</v>
      </c>
      <c r="AP922" t="s">
        <v>47</v>
      </c>
      <c r="AR922">
        <v>35</v>
      </c>
      <c r="AS922">
        <v>23</v>
      </c>
      <c r="AT922">
        <v>63.17</v>
      </c>
      <c r="AU922" t="s">
        <v>48</v>
      </c>
    </row>
    <row r="923" spans="38:47">
      <c r="AL923" t="s">
        <v>46</v>
      </c>
      <c r="AM923" t="s">
        <v>53</v>
      </c>
      <c r="AN923">
        <v>501</v>
      </c>
      <c r="AO923">
        <v>10</v>
      </c>
      <c r="AP923" t="s">
        <v>47</v>
      </c>
      <c r="AR923">
        <v>36</v>
      </c>
      <c r="AS923">
        <v>23</v>
      </c>
      <c r="AT923">
        <v>67.33</v>
      </c>
      <c r="AU923" t="s">
        <v>48</v>
      </c>
    </row>
    <row r="924" spans="38:47">
      <c r="AL924" t="s">
        <v>46</v>
      </c>
      <c r="AM924" t="s">
        <v>53</v>
      </c>
      <c r="AN924">
        <v>501</v>
      </c>
      <c r="AO924">
        <v>10</v>
      </c>
      <c r="AP924" t="s">
        <v>47</v>
      </c>
      <c r="AR924">
        <v>37</v>
      </c>
      <c r="AS924">
        <v>23</v>
      </c>
      <c r="AT924">
        <v>71.87</v>
      </c>
      <c r="AU924" t="s">
        <v>48</v>
      </c>
    </row>
    <row r="925" spans="38:47">
      <c r="AL925" t="s">
        <v>46</v>
      </c>
      <c r="AM925" t="s">
        <v>53</v>
      </c>
      <c r="AN925">
        <v>501</v>
      </c>
      <c r="AO925">
        <v>10</v>
      </c>
      <c r="AP925" t="s">
        <v>47</v>
      </c>
      <c r="AR925">
        <v>38</v>
      </c>
      <c r="AS925">
        <v>23</v>
      </c>
      <c r="AT925">
        <v>76.81</v>
      </c>
      <c r="AU925" t="s">
        <v>48</v>
      </c>
    </row>
    <row r="926" spans="38:47">
      <c r="AL926" t="s">
        <v>46</v>
      </c>
      <c r="AM926" t="s">
        <v>53</v>
      </c>
      <c r="AN926">
        <v>501</v>
      </c>
      <c r="AO926">
        <v>10</v>
      </c>
      <c r="AP926" t="s">
        <v>47</v>
      </c>
      <c r="AR926">
        <v>39</v>
      </c>
      <c r="AS926">
        <v>23</v>
      </c>
      <c r="AT926">
        <v>82.21</v>
      </c>
      <c r="AU926" t="s">
        <v>48</v>
      </c>
    </row>
    <row r="927" spans="38:47">
      <c r="AL927" t="s">
        <v>46</v>
      </c>
      <c r="AM927" t="s">
        <v>53</v>
      </c>
      <c r="AN927">
        <v>501</v>
      </c>
      <c r="AO927">
        <v>10</v>
      </c>
      <c r="AP927" t="s">
        <v>47</v>
      </c>
      <c r="AR927">
        <v>40</v>
      </c>
      <c r="AS927">
        <v>23</v>
      </c>
      <c r="AT927">
        <v>88.12</v>
      </c>
      <c r="AU927" t="s">
        <v>48</v>
      </c>
    </row>
    <row r="928" spans="38:47">
      <c r="AL928" t="s">
        <v>46</v>
      </c>
      <c r="AM928" t="s">
        <v>53</v>
      </c>
      <c r="AN928">
        <v>501</v>
      </c>
      <c r="AO928">
        <v>10</v>
      </c>
      <c r="AP928" t="s">
        <v>47</v>
      </c>
      <c r="AR928">
        <v>41</v>
      </c>
      <c r="AS928">
        <v>23</v>
      </c>
      <c r="AT928">
        <v>94.6</v>
      </c>
      <c r="AU928" t="s">
        <v>48</v>
      </c>
    </row>
    <row r="929" spans="38:47">
      <c r="AL929" t="s">
        <v>46</v>
      </c>
      <c r="AM929" t="s">
        <v>53</v>
      </c>
      <c r="AN929">
        <v>501</v>
      </c>
      <c r="AO929">
        <v>10</v>
      </c>
      <c r="AP929" t="s">
        <v>47</v>
      </c>
      <c r="AR929">
        <v>42</v>
      </c>
      <c r="AS929">
        <v>23</v>
      </c>
      <c r="AT929">
        <v>101.7</v>
      </c>
      <c r="AU929" t="s">
        <v>48</v>
      </c>
    </row>
    <row r="930" spans="38:47">
      <c r="AL930" t="s">
        <v>46</v>
      </c>
      <c r="AM930" t="s">
        <v>53</v>
      </c>
      <c r="AN930">
        <v>501</v>
      </c>
      <c r="AO930">
        <v>10</v>
      </c>
      <c r="AP930" t="s">
        <v>47</v>
      </c>
      <c r="AR930">
        <v>43</v>
      </c>
      <c r="AS930">
        <v>23</v>
      </c>
      <c r="AT930">
        <v>109.49</v>
      </c>
      <c r="AU930" t="s">
        <v>48</v>
      </c>
    </row>
    <row r="931" spans="38:47">
      <c r="AL931" t="s">
        <v>46</v>
      </c>
      <c r="AM931" t="s">
        <v>53</v>
      </c>
      <c r="AN931">
        <v>501</v>
      </c>
      <c r="AO931">
        <v>10</v>
      </c>
      <c r="AP931" t="s">
        <v>47</v>
      </c>
      <c r="AR931">
        <v>44</v>
      </c>
      <c r="AS931">
        <v>23</v>
      </c>
      <c r="AT931">
        <v>118.05</v>
      </c>
      <c r="AU931" t="s">
        <v>48</v>
      </c>
    </row>
    <row r="932" spans="38:47">
      <c r="AL932" t="s">
        <v>46</v>
      </c>
      <c r="AM932" t="s">
        <v>53</v>
      </c>
      <c r="AN932">
        <v>501</v>
      </c>
      <c r="AO932">
        <v>10</v>
      </c>
      <c r="AP932" t="s">
        <v>47</v>
      </c>
      <c r="AR932">
        <v>45</v>
      </c>
      <c r="AS932">
        <v>23</v>
      </c>
      <c r="AT932">
        <v>127.46</v>
      </c>
      <c r="AU932" t="s">
        <v>48</v>
      </c>
    </row>
    <row r="933" spans="38:47">
      <c r="AL933" t="s">
        <v>46</v>
      </c>
      <c r="AM933" t="s">
        <v>53</v>
      </c>
      <c r="AN933">
        <v>501</v>
      </c>
      <c r="AO933">
        <v>10</v>
      </c>
      <c r="AP933" t="s">
        <v>47</v>
      </c>
      <c r="AR933">
        <v>46</v>
      </c>
      <c r="AS933">
        <v>23</v>
      </c>
      <c r="AT933">
        <v>137.80000000000001</v>
      </c>
      <c r="AU933" t="s">
        <v>48</v>
      </c>
    </row>
    <row r="934" spans="38:47">
      <c r="AL934" t="s">
        <v>46</v>
      </c>
      <c r="AM934" t="s">
        <v>53</v>
      </c>
      <c r="AN934">
        <v>501</v>
      </c>
      <c r="AO934">
        <v>10</v>
      </c>
      <c r="AP934" t="s">
        <v>47</v>
      </c>
      <c r="AR934">
        <v>47</v>
      </c>
      <c r="AS934">
        <v>23</v>
      </c>
      <c r="AT934">
        <v>149.16999999999999</v>
      </c>
      <c r="AU934" t="s">
        <v>48</v>
      </c>
    </row>
    <row r="935" spans="38:47">
      <c r="AL935" t="s">
        <v>46</v>
      </c>
      <c r="AM935" t="s">
        <v>53</v>
      </c>
      <c r="AN935">
        <v>501</v>
      </c>
      <c r="AO935">
        <v>10</v>
      </c>
      <c r="AP935" t="s">
        <v>47</v>
      </c>
      <c r="AR935">
        <v>18</v>
      </c>
      <c r="AS935">
        <v>24</v>
      </c>
      <c r="AT935">
        <v>30.99</v>
      </c>
      <c r="AU935" t="s">
        <v>48</v>
      </c>
    </row>
    <row r="936" spans="38:47">
      <c r="AL936" t="s">
        <v>46</v>
      </c>
      <c r="AM936" t="s">
        <v>53</v>
      </c>
      <c r="AN936">
        <v>501</v>
      </c>
      <c r="AO936">
        <v>10</v>
      </c>
      <c r="AP936" t="s">
        <v>47</v>
      </c>
      <c r="AR936">
        <v>19</v>
      </c>
      <c r="AS936">
        <v>24</v>
      </c>
      <c r="AT936">
        <v>32.049999999999997</v>
      </c>
      <c r="AU936" t="s">
        <v>48</v>
      </c>
    </row>
    <row r="937" spans="38:47">
      <c r="AL937" t="s">
        <v>46</v>
      </c>
      <c r="AM937" t="s">
        <v>53</v>
      </c>
      <c r="AN937">
        <v>501</v>
      </c>
      <c r="AO937">
        <v>10</v>
      </c>
      <c r="AP937" t="s">
        <v>47</v>
      </c>
      <c r="AR937">
        <v>20</v>
      </c>
      <c r="AS937">
        <v>24</v>
      </c>
      <c r="AT937">
        <v>33.1</v>
      </c>
      <c r="AU937" t="s">
        <v>48</v>
      </c>
    </row>
    <row r="938" spans="38:47">
      <c r="AL938" t="s">
        <v>46</v>
      </c>
      <c r="AM938" t="s">
        <v>53</v>
      </c>
      <c r="AN938">
        <v>501</v>
      </c>
      <c r="AO938">
        <v>10</v>
      </c>
      <c r="AP938" t="s">
        <v>47</v>
      </c>
      <c r="AR938">
        <v>21</v>
      </c>
      <c r="AS938">
        <v>24</v>
      </c>
      <c r="AT938">
        <v>34.18</v>
      </c>
      <c r="AU938" t="s">
        <v>48</v>
      </c>
    </row>
    <row r="939" spans="38:47">
      <c r="AL939" t="s">
        <v>46</v>
      </c>
      <c r="AM939" t="s">
        <v>53</v>
      </c>
      <c r="AN939">
        <v>501</v>
      </c>
      <c r="AO939">
        <v>10</v>
      </c>
      <c r="AP939" t="s">
        <v>47</v>
      </c>
      <c r="AR939">
        <v>22</v>
      </c>
      <c r="AS939">
        <v>24</v>
      </c>
      <c r="AT939">
        <v>35.33</v>
      </c>
      <c r="AU939" t="s">
        <v>48</v>
      </c>
    </row>
    <row r="940" spans="38:47">
      <c r="AL940" t="s">
        <v>46</v>
      </c>
      <c r="AM940" t="s">
        <v>53</v>
      </c>
      <c r="AN940">
        <v>501</v>
      </c>
      <c r="AO940">
        <v>10</v>
      </c>
      <c r="AP940" t="s">
        <v>47</v>
      </c>
      <c r="AR940">
        <v>23</v>
      </c>
      <c r="AS940">
        <v>24</v>
      </c>
      <c r="AT940">
        <v>36.58</v>
      </c>
      <c r="AU940" t="s">
        <v>48</v>
      </c>
    </row>
    <row r="941" spans="38:47">
      <c r="AL941" t="s">
        <v>46</v>
      </c>
      <c r="AM941" t="s">
        <v>53</v>
      </c>
      <c r="AN941">
        <v>501</v>
      </c>
      <c r="AO941">
        <v>10</v>
      </c>
      <c r="AP941" t="s">
        <v>47</v>
      </c>
      <c r="AR941">
        <v>24</v>
      </c>
      <c r="AS941">
        <v>24</v>
      </c>
      <c r="AT941">
        <v>37.96</v>
      </c>
      <c r="AU941" t="s">
        <v>48</v>
      </c>
    </row>
    <row r="942" spans="38:47">
      <c r="AL942" t="s">
        <v>46</v>
      </c>
      <c r="AM942" t="s">
        <v>53</v>
      </c>
      <c r="AN942">
        <v>501</v>
      </c>
      <c r="AO942">
        <v>10</v>
      </c>
      <c r="AP942" t="s">
        <v>47</v>
      </c>
      <c r="AR942">
        <v>25</v>
      </c>
      <c r="AS942">
        <v>24</v>
      </c>
      <c r="AT942">
        <v>39.5</v>
      </c>
      <c r="AU942" t="s">
        <v>48</v>
      </c>
    </row>
    <row r="943" spans="38:47">
      <c r="AL943" t="s">
        <v>46</v>
      </c>
      <c r="AM943" t="s">
        <v>53</v>
      </c>
      <c r="AN943">
        <v>501</v>
      </c>
      <c r="AO943">
        <v>10</v>
      </c>
      <c r="AP943" t="s">
        <v>47</v>
      </c>
      <c r="AR943">
        <v>26</v>
      </c>
      <c r="AS943">
        <v>24</v>
      </c>
      <c r="AT943">
        <v>41.22</v>
      </c>
      <c r="AU943" t="s">
        <v>48</v>
      </c>
    </row>
    <row r="944" spans="38:47">
      <c r="AL944" t="s">
        <v>46</v>
      </c>
      <c r="AM944" t="s">
        <v>53</v>
      </c>
      <c r="AN944">
        <v>501</v>
      </c>
      <c r="AO944">
        <v>10</v>
      </c>
      <c r="AP944" t="s">
        <v>47</v>
      </c>
      <c r="AR944">
        <v>27</v>
      </c>
      <c r="AS944">
        <v>24</v>
      </c>
      <c r="AT944">
        <v>43.15</v>
      </c>
      <c r="AU944" t="s">
        <v>48</v>
      </c>
    </row>
    <row r="945" spans="38:47">
      <c r="AL945" t="s">
        <v>46</v>
      </c>
      <c r="AM945" t="s">
        <v>53</v>
      </c>
      <c r="AN945">
        <v>501</v>
      </c>
      <c r="AO945">
        <v>10</v>
      </c>
      <c r="AP945" t="s">
        <v>47</v>
      </c>
      <c r="AR945">
        <v>28</v>
      </c>
      <c r="AS945">
        <v>24</v>
      </c>
      <c r="AT945">
        <v>45.31</v>
      </c>
      <c r="AU945" t="s">
        <v>48</v>
      </c>
    </row>
    <row r="946" spans="38:47">
      <c r="AL946" t="s">
        <v>46</v>
      </c>
      <c r="AM946" t="s">
        <v>53</v>
      </c>
      <c r="AN946">
        <v>501</v>
      </c>
      <c r="AO946">
        <v>10</v>
      </c>
      <c r="AP946" t="s">
        <v>47</v>
      </c>
      <c r="AR946">
        <v>29</v>
      </c>
      <c r="AS946">
        <v>24</v>
      </c>
      <c r="AT946">
        <v>47.72</v>
      </c>
      <c r="AU946" t="s">
        <v>48</v>
      </c>
    </row>
    <row r="947" spans="38:47">
      <c r="AL947" t="s">
        <v>46</v>
      </c>
      <c r="AM947" t="s">
        <v>53</v>
      </c>
      <c r="AN947">
        <v>501</v>
      </c>
      <c r="AO947">
        <v>10</v>
      </c>
      <c r="AP947" t="s">
        <v>47</v>
      </c>
      <c r="AR947">
        <v>30</v>
      </c>
      <c r="AS947">
        <v>24</v>
      </c>
      <c r="AT947">
        <v>50.39</v>
      </c>
      <c r="AU947" t="s">
        <v>48</v>
      </c>
    </row>
    <row r="948" spans="38:47">
      <c r="AL948" t="s">
        <v>46</v>
      </c>
      <c r="AM948" t="s">
        <v>53</v>
      </c>
      <c r="AN948">
        <v>501</v>
      </c>
      <c r="AO948">
        <v>10</v>
      </c>
      <c r="AP948" t="s">
        <v>47</v>
      </c>
      <c r="AR948">
        <v>31</v>
      </c>
      <c r="AS948">
        <v>24</v>
      </c>
      <c r="AT948">
        <v>53.32</v>
      </c>
      <c r="AU948" t="s">
        <v>48</v>
      </c>
    </row>
    <row r="949" spans="38:47">
      <c r="AL949" t="s">
        <v>46</v>
      </c>
      <c r="AM949" t="s">
        <v>53</v>
      </c>
      <c r="AN949">
        <v>501</v>
      </c>
      <c r="AO949">
        <v>10</v>
      </c>
      <c r="AP949" t="s">
        <v>47</v>
      </c>
      <c r="AR949">
        <v>32</v>
      </c>
      <c r="AS949">
        <v>24</v>
      </c>
      <c r="AT949">
        <v>56.54</v>
      </c>
      <c r="AU949" t="s">
        <v>48</v>
      </c>
    </row>
    <row r="950" spans="38:47">
      <c r="AL950" t="s">
        <v>46</v>
      </c>
      <c r="AM950" t="s">
        <v>53</v>
      </c>
      <c r="AN950">
        <v>501</v>
      </c>
      <c r="AO950">
        <v>10</v>
      </c>
      <c r="AP950" t="s">
        <v>47</v>
      </c>
      <c r="AR950">
        <v>33</v>
      </c>
      <c r="AS950">
        <v>24</v>
      </c>
      <c r="AT950">
        <v>60.05</v>
      </c>
      <c r="AU950" t="s">
        <v>48</v>
      </c>
    </row>
    <row r="951" spans="38:47">
      <c r="AL951" t="s">
        <v>46</v>
      </c>
      <c r="AM951" t="s">
        <v>53</v>
      </c>
      <c r="AN951">
        <v>501</v>
      </c>
      <c r="AO951">
        <v>10</v>
      </c>
      <c r="AP951" t="s">
        <v>47</v>
      </c>
      <c r="AR951">
        <v>34</v>
      </c>
      <c r="AS951">
        <v>24</v>
      </c>
      <c r="AT951">
        <v>63.88</v>
      </c>
      <c r="AU951" t="s">
        <v>48</v>
      </c>
    </row>
    <row r="952" spans="38:47">
      <c r="AL952" t="s">
        <v>46</v>
      </c>
      <c r="AM952" t="s">
        <v>53</v>
      </c>
      <c r="AN952">
        <v>501</v>
      </c>
      <c r="AO952">
        <v>10</v>
      </c>
      <c r="AP952" t="s">
        <v>47</v>
      </c>
      <c r="AR952">
        <v>35</v>
      </c>
      <c r="AS952">
        <v>24</v>
      </c>
      <c r="AT952">
        <v>68.040000000000006</v>
      </c>
      <c r="AU952" t="s">
        <v>48</v>
      </c>
    </row>
    <row r="953" spans="38:47">
      <c r="AL953" t="s">
        <v>46</v>
      </c>
      <c r="AM953" t="s">
        <v>53</v>
      </c>
      <c r="AN953">
        <v>501</v>
      </c>
      <c r="AO953">
        <v>10</v>
      </c>
      <c r="AP953" t="s">
        <v>47</v>
      </c>
      <c r="AR953">
        <v>36</v>
      </c>
      <c r="AS953">
        <v>24</v>
      </c>
      <c r="AT953">
        <v>72.569999999999993</v>
      </c>
      <c r="AU953" t="s">
        <v>48</v>
      </c>
    </row>
    <row r="954" spans="38:47">
      <c r="AL954" t="s">
        <v>46</v>
      </c>
      <c r="AM954" t="s">
        <v>53</v>
      </c>
      <c r="AN954">
        <v>501</v>
      </c>
      <c r="AO954">
        <v>10</v>
      </c>
      <c r="AP954" t="s">
        <v>47</v>
      </c>
      <c r="AR954">
        <v>37</v>
      </c>
      <c r="AS954">
        <v>24</v>
      </c>
      <c r="AT954">
        <v>77.5</v>
      </c>
      <c r="AU954" t="s">
        <v>48</v>
      </c>
    </row>
    <row r="955" spans="38:47">
      <c r="AL955" t="s">
        <v>46</v>
      </c>
      <c r="AM955" t="s">
        <v>53</v>
      </c>
      <c r="AN955">
        <v>501</v>
      </c>
      <c r="AO955">
        <v>10</v>
      </c>
      <c r="AP955" t="s">
        <v>47</v>
      </c>
      <c r="AR955">
        <v>38</v>
      </c>
      <c r="AS955">
        <v>24</v>
      </c>
      <c r="AT955">
        <v>82.89</v>
      </c>
      <c r="AU955" t="s">
        <v>48</v>
      </c>
    </row>
    <row r="956" spans="38:47">
      <c r="AL956" t="s">
        <v>46</v>
      </c>
      <c r="AM956" t="s">
        <v>53</v>
      </c>
      <c r="AN956">
        <v>501</v>
      </c>
      <c r="AO956">
        <v>10</v>
      </c>
      <c r="AP956" t="s">
        <v>47</v>
      </c>
      <c r="AR956">
        <v>39</v>
      </c>
      <c r="AS956">
        <v>24</v>
      </c>
      <c r="AT956">
        <v>88.78</v>
      </c>
      <c r="AU956" t="s">
        <v>48</v>
      </c>
    </row>
    <row r="957" spans="38:47">
      <c r="AL957" t="s">
        <v>46</v>
      </c>
      <c r="AM957" t="s">
        <v>53</v>
      </c>
      <c r="AN957">
        <v>501</v>
      </c>
      <c r="AO957">
        <v>10</v>
      </c>
      <c r="AP957" t="s">
        <v>47</v>
      </c>
      <c r="AR957">
        <v>40</v>
      </c>
      <c r="AS957">
        <v>24</v>
      </c>
      <c r="AT957">
        <v>95.23</v>
      </c>
      <c r="AU957" t="s">
        <v>48</v>
      </c>
    </row>
    <row r="958" spans="38:47">
      <c r="AL958" t="s">
        <v>46</v>
      </c>
      <c r="AM958" t="s">
        <v>53</v>
      </c>
      <c r="AN958">
        <v>501</v>
      </c>
      <c r="AO958">
        <v>10</v>
      </c>
      <c r="AP958" t="s">
        <v>47</v>
      </c>
      <c r="AR958">
        <v>41</v>
      </c>
      <c r="AS958">
        <v>24</v>
      </c>
      <c r="AT958">
        <v>102.31</v>
      </c>
      <c r="AU958" t="s">
        <v>48</v>
      </c>
    </row>
    <row r="959" spans="38:47">
      <c r="AL959" t="s">
        <v>46</v>
      </c>
      <c r="AM959" t="s">
        <v>53</v>
      </c>
      <c r="AN959">
        <v>501</v>
      </c>
      <c r="AO959">
        <v>10</v>
      </c>
      <c r="AP959" t="s">
        <v>47</v>
      </c>
      <c r="AR959">
        <v>42</v>
      </c>
      <c r="AS959">
        <v>24</v>
      </c>
      <c r="AT959">
        <v>110.07</v>
      </c>
      <c r="AU959" t="s">
        <v>48</v>
      </c>
    </row>
    <row r="960" spans="38:47">
      <c r="AL960" t="s">
        <v>46</v>
      </c>
      <c r="AM960" t="s">
        <v>53</v>
      </c>
      <c r="AN960">
        <v>501</v>
      </c>
      <c r="AO960">
        <v>10</v>
      </c>
      <c r="AP960" t="s">
        <v>47</v>
      </c>
      <c r="AR960">
        <v>43</v>
      </c>
      <c r="AS960">
        <v>24</v>
      </c>
      <c r="AT960">
        <v>118.6</v>
      </c>
      <c r="AU960" t="s">
        <v>48</v>
      </c>
    </row>
    <row r="961" spans="38:47">
      <c r="AL961" t="s">
        <v>46</v>
      </c>
      <c r="AM961" t="s">
        <v>53</v>
      </c>
      <c r="AN961">
        <v>501</v>
      </c>
      <c r="AO961">
        <v>10</v>
      </c>
      <c r="AP961" t="s">
        <v>47</v>
      </c>
      <c r="AR961">
        <v>44</v>
      </c>
      <c r="AS961">
        <v>24</v>
      </c>
      <c r="AT961">
        <v>127.96</v>
      </c>
      <c r="AU961" t="s">
        <v>48</v>
      </c>
    </row>
    <row r="962" spans="38:47">
      <c r="AL962" t="s">
        <v>46</v>
      </c>
      <c r="AM962" t="s">
        <v>53</v>
      </c>
      <c r="AN962">
        <v>501</v>
      </c>
      <c r="AO962">
        <v>10</v>
      </c>
      <c r="AP962" t="s">
        <v>47</v>
      </c>
      <c r="AR962">
        <v>45</v>
      </c>
      <c r="AS962">
        <v>24</v>
      </c>
      <c r="AT962">
        <v>138.26</v>
      </c>
      <c r="AU962" t="s">
        <v>48</v>
      </c>
    </row>
    <row r="963" spans="38:47">
      <c r="AL963" t="s">
        <v>46</v>
      </c>
      <c r="AM963" t="s">
        <v>53</v>
      </c>
      <c r="AN963">
        <v>501</v>
      </c>
      <c r="AO963">
        <v>10</v>
      </c>
      <c r="AP963" t="s">
        <v>47</v>
      </c>
      <c r="AR963">
        <v>46</v>
      </c>
      <c r="AS963">
        <v>24</v>
      </c>
      <c r="AT963">
        <v>149.57</v>
      </c>
      <c r="AU963" t="s">
        <v>48</v>
      </c>
    </row>
    <row r="964" spans="38:47">
      <c r="AL964" t="s">
        <v>46</v>
      </c>
      <c r="AM964" t="s">
        <v>53</v>
      </c>
      <c r="AN964">
        <v>501</v>
      </c>
      <c r="AO964">
        <v>10</v>
      </c>
      <c r="AP964" t="s">
        <v>47</v>
      </c>
      <c r="AR964">
        <v>18</v>
      </c>
      <c r="AS964">
        <v>25</v>
      </c>
      <c r="AT964">
        <v>32.78</v>
      </c>
      <c r="AU964" t="s">
        <v>48</v>
      </c>
    </row>
    <row r="965" spans="38:47">
      <c r="AL965" t="s">
        <v>46</v>
      </c>
      <c r="AM965" t="s">
        <v>53</v>
      </c>
      <c r="AN965">
        <v>501</v>
      </c>
      <c r="AO965">
        <v>10</v>
      </c>
      <c r="AP965" t="s">
        <v>47</v>
      </c>
      <c r="AR965">
        <v>19</v>
      </c>
      <c r="AS965">
        <v>25</v>
      </c>
      <c r="AT965">
        <v>33.92</v>
      </c>
      <c r="AU965" t="s">
        <v>48</v>
      </c>
    </row>
    <row r="966" spans="38:47">
      <c r="AL966" t="s">
        <v>46</v>
      </c>
      <c r="AM966" t="s">
        <v>53</v>
      </c>
      <c r="AN966">
        <v>501</v>
      </c>
      <c r="AO966">
        <v>10</v>
      </c>
      <c r="AP966" t="s">
        <v>47</v>
      </c>
      <c r="AR966">
        <v>20</v>
      </c>
      <c r="AS966">
        <v>25</v>
      </c>
      <c r="AT966">
        <v>35.07</v>
      </c>
      <c r="AU966" t="s">
        <v>48</v>
      </c>
    </row>
    <row r="967" spans="38:47">
      <c r="AL967" t="s">
        <v>46</v>
      </c>
      <c r="AM967" t="s">
        <v>53</v>
      </c>
      <c r="AN967">
        <v>501</v>
      </c>
      <c r="AO967">
        <v>10</v>
      </c>
      <c r="AP967" t="s">
        <v>47</v>
      </c>
      <c r="AR967">
        <v>21</v>
      </c>
      <c r="AS967">
        <v>25</v>
      </c>
      <c r="AT967">
        <v>36.26</v>
      </c>
      <c r="AU967" t="s">
        <v>48</v>
      </c>
    </row>
    <row r="968" spans="38:47">
      <c r="AL968" t="s">
        <v>46</v>
      </c>
      <c r="AM968" t="s">
        <v>53</v>
      </c>
      <c r="AN968">
        <v>501</v>
      </c>
      <c r="AO968">
        <v>10</v>
      </c>
      <c r="AP968" t="s">
        <v>47</v>
      </c>
      <c r="AR968">
        <v>22</v>
      </c>
      <c r="AS968">
        <v>25</v>
      </c>
      <c r="AT968">
        <v>37.53</v>
      </c>
      <c r="AU968" t="s">
        <v>48</v>
      </c>
    </row>
    <row r="969" spans="38:47">
      <c r="AL969" t="s">
        <v>46</v>
      </c>
      <c r="AM969" t="s">
        <v>53</v>
      </c>
      <c r="AN969">
        <v>501</v>
      </c>
      <c r="AO969">
        <v>10</v>
      </c>
      <c r="AP969" t="s">
        <v>47</v>
      </c>
      <c r="AR969">
        <v>23</v>
      </c>
      <c r="AS969">
        <v>25</v>
      </c>
      <c r="AT969">
        <v>38.9</v>
      </c>
      <c r="AU969" t="s">
        <v>48</v>
      </c>
    </row>
    <row r="970" spans="38:47">
      <c r="AL970" t="s">
        <v>46</v>
      </c>
      <c r="AM970" t="s">
        <v>53</v>
      </c>
      <c r="AN970">
        <v>501</v>
      </c>
      <c r="AO970">
        <v>10</v>
      </c>
      <c r="AP970" t="s">
        <v>47</v>
      </c>
      <c r="AR970">
        <v>24</v>
      </c>
      <c r="AS970">
        <v>25</v>
      </c>
      <c r="AT970">
        <v>40.43</v>
      </c>
      <c r="AU970" t="s">
        <v>48</v>
      </c>
    </row>
    <row r="971" spans="38:47">
      <c r="AL971" t="s">
        <v>46</v>
      </c>
      <c r="AM971" t="s">
        <v>53</v>
      </c>
      <c r="AN971">
        <v>501</v>
      </c>
      <c r="AO971">
        <v>10</v>
      </c>
      <c r="AP971" t="s">
        <v>47</v>
      </c>
      <c r="AR971">
        <v>25</v>
      </c>
      <c r="AS971">
        <v>25</v>
      </c>
      <c r="AT971">
        <v>42.12</v>
      </c>
      <c r="AU971" t="s">
        <v>48</v>
      </c>
    </row>
    <row r="972" spans="38:47">
      <c r="AL972" t="s">
        <v>46</v>
      </c>
      <c r="AM972" t="s">
        <v>53</v>
      </c>
      <c r="AN972">
        <v>501</v>
      </c>
      <c r="AO972">
        <v>10</v>
      </c>
      <c r="AP972" t="s">
        <v>47</v>
      </c>
      <c r="AR972">
        <v>26</v>
      </c>
      <c r="AS972">
        <v>25</v>
      </c>
      <c r="AT972">
        <v>44.01</v>
      </c>
      <c r="AU972" t="s">
        <v>48</v>
      </c>
    </row>
    <row r="973" spans="38:47">
      <c r="AL973" t="s">
        <v>46</v>
      </c>
      <c r="AM973" t="s">
        <v>53</v>
      </c>
      <c r="AN973">
        <v>501</v>
      </c>
      <c r="AO973">
        <v>10</v>
      </c>
      <c r="AP973" t="s">
        <v>47</v>
      </c>
      <c r="AR973">
        <v>27</v>
      </c>
      <c r="AS973">
        <v>25</v>
      </c>
      <c r="AT973">
        <v>46.13</v>
      </c>
      <c r="AU973" t="s">
        <v>48</v>
      </c>
    </row>
    <row r="974" spans="38:47">
      <c r="AL974" t="s">
        <v>46</v>
      </c>
      <c r="AM974" t="s">
        <v>53</v>
      </c>
      <c r="AN974">
        <v>501</v>
      </c>
      <c r="AO974">
        <v>10</v>
      </c>
      <c r="AP974" t="s">
        <v>47</v>
      </c>
      <c r="AR974">
        <v>28</v>
      </c>
      <c r="AS974">
        <v>25</v>
      </c>
      <c r="AT974">
        <v>48.5</v>
      </c>
      <c r="AU974" t="s">
        <v>48</v>
      </c>
    </row>
    <row r="975" spans="38:47">
      <c r="AL975" t="s">
        <v>46</v>
      </c>
      <c r="AM975" t="s">
        <v>53</v>
      </c>
      <c r="AN975">
        <v>501</v>
      </c>
      <c r="AO975">
        <v>10</v>
      </c>
      <c r="AP975" t="s">
        <v>47</v>
      </c>
      <c r="AR975">
        <v>29</v>
      </c>
      <c r="AS975">
        <v>25</v>
      </c>
      <c r="AT975">
        <v>51.12</v>
      </c>
      <c r="AU975" t="s">
        <v>48</v>
      </c>
    </row>
    <row r="976" spans="38:47">
      <c r="AL976" t="s">
        <v>46</v>
      </c>
      <c r="AM976" t="s">
        <v>53</v>
      </c>
      <c r="AN976">
        <v>501</v>
      </c>
      <c r="AO976">
        <v>10</v>
      </c>
      <c r="AP976" t="s">
        <v>47</v>
      </c>
      <c r="AR976">
        <v>30</v>
      </c>
      <c r="AS976">
        <v>25</v>
      </c>
      <c r="AT976">
        <v>54.02</v>
      </c>
      <c r="AU976" t="s">
        <v>48</v>
      </c>
    </row>
    <row r="977" spans="38:47">
      <c r="AL977" t="s">
        <v>46</v>
      </c>
      <c r="AM977" t="s">
        <v>53</v>
      </c>
      <c r="AN977">
        <v>501</v>
      </c>
      <c r="AO977">
        <v>10</v>
      </c>
      <c r="AP977" t="s">
        <v>47</v>
      </c>
      <c r="AR977">
        <v>31</v>
      </c>
      <c r="AS977">
        <v>25</v>
      </c>
      <c r="AT977">
        <v>57.21</v>
      </c>
      <c r="AU977" t="s">
        <v>48</v>
      </c>
    </row>
    <row r="978" spans="38:47">
      <c r="AL978" t="s">
        <v>46</v>
      </c>
      <c r="AM978" t="s">
        <v>53</v>
      </c>
      <c r="AN978">
        <v>501</v>
      </c>
      <c r="AO978">
        <v>10</v>
      </c>
      <c r="AP978" t="s">
        <v>47</v>
      </c>
      <c r="AR978">
        <v>32</v>
      </c>
      <c r="AS978">
        <v>25</v>
      </c>
      <c r="AT978">
        <v>60.7</v>
      </c>
      <c r="AU978" t="s">
        <v>48</v>
      </c>
    </row>
    <row r="979" spans="38:47">
      <c r="AL979" t="s">
        <v>46</v>
      </c>
      <c r="AM979" t="s">
        <v>53</v>
      </c>
      <c r="AN979">
        <v>501</v>
      </c>
      <c r="AO979">
        <v>10</v>
      </c>
      <c r="AP979" t="s">
        <v>47</v>
      </c>
      <c r="AR979">
        <v>33</v>
      </c>
      <c r="AS979">
        <v>25</v>
      </c>
      <c r="AT979">
        <v>64.510000000000005</v>
      </c>
      <c r="AU979" t="s">
        <v>48</v>
      </c>
    </row>
    <row r="980" spans="38:47">
      <c r="AL980" t="s">
        <v>46</v>
      </c>
      <c r="AM980" t="s">
        <v>53</v>
      </c>
      <c r="AN980">
        <v>501</v>
      </c>
      <c r="AO980">
        <v>10</v>
      </c>
      <c r="AP980" t="s">
        <v>47</v>
      </c>
      <c r="AR980">
        <v>34</v>
      </c>
      <c r="AS980">
        <v>25</v>
      </c>
      <c r="AT980">
        <v>68.66</v>
      </c>
      <c r="AU980" t="s">
        <v>48</v>
      </c>
    </row>
    <row r="981" spans="38:47">
      <c r="AL981" t="s">
        <v>46</v>
      </c>
      <c r="AM981" t="s">
        <v>53</v>
      </c>
      <c r="AN981">
        <v>501</v>
      </c>
      <c r="AO981">
        <v>10</v>
      </c>
      <c r="AP981" t="s">
        <v>47</v>
      </c>
      <c r="AR981">
        <v>35</v>
      </c>
      <c r="AS981">
        <v>25</v>
      </c>
      <c r="AT981">
        <v>73.180000000000007</v>
      </c>
      <c r="AU981" t="s">
        <v>48</v>
      </c>
    </row>
    <row r="982" spans="38:47">
      <c r="AL982" t="s">
        <v>46</v>
      </c>
      <c r="AM982" t="s">
        <v>53</v>
      </c>
      <c r="AN982">
        <v>501</v>
      </c>
      <c r="AO982">
        <v>10</v>
      </c>
      <c r="AP982" t="s">
        <v>47</v>
      </c>
      <c r="AR982">
        <v>36</v>
      </c>
      <c r="AS982">
        <v>25</v>
      </c>
      <c r="AT982">
        <v>78.099999999999994</v>
      </c>
      <c r="AU982" t="s">
        <v>48</v>
      </c>
    </row>
    <row r="983" spans="38:47">
      <c r="AL983" t="s">
        <v>46</v>
      </c>
      <c r="AM983" t="s">
        <v>53</v>
      </c>
      <c r="AN983">
        <v>501</v>
      </c>
      <c r="AO983">
        <v>10</v>
      </c>
      <c r="AP983" t="s">
        <v>47</v>
      </c>
      <c r="AR983">
        <v>37</v>
      </c>
      <c r="AS983">
        <v>25</v>
      </c>
      <c r="AT983">
        <v>83.47</v>
      </c>
      <c r="AU983" t="s">
        <v>48</v>
      </c>
    </row>
    <row r="984" spans="38:47">
      <c r="AL984" t="s">
        <v>46</v>
      </c>
      <c r="AM984" t="s">
        <v>53</v>
      </c>
      <c r="AN984">
        <v>501</v>
      </c>
      <c r="AO984">
        <v>10</v>
      </c>
      <c r="AP984" t="s">
        <v>47</v>
      </c>
      <c r="AR984">
        <v>38</v>
      </c>
      <c r="AS984">
        <v>25</v>
      </c>
      <c r="AT984">
        <v>89.34</v>
      </c>
      <c r="AU984" t="s">
        <v>48</v>
      </c>
    </row>
    <row r="985" spans="38:47">
      <c r="AL985" t="s">
        <v>46</v>
      </c>
      <c r="AM985" t="s">
        <v>53</v>
      </c>
      <c r="AN985">
        <v>501</v>
      </c>
      <c r="AO985">
        <v>10</v>
      </c>
      <c r="AP985" t="s">
        <v>47</v>
      </c>
      <c r="AR985">
        <v>39</v>
      </c>
      <c r="AS985">
        <v>25</v>
      </c>
      <c r="AT985">
        <v>95.76</v>
      </c>
      <c r="AU985" t="s">
        <v>48</v>
      </c>
    </row>
    <row r="986" spans="38:47">
      <c r="AL986" t="s">
        <v>46</v>
      </c>
      <c r="AM986" t="s">
        <v>53</v>
      </c>
      <c r="AN986">
        <v>501</v>
      </c>
      <c r="AO986">
        <v>10</v>
      </c>
      <c r="AP986" t="s">
        <v>47</v>
      </c>
      <c r="AR986">
        <v>40</v>
      </c>
      <c r="AS986">
        <v>25</v>
      </c>
      <c r="AT986">
        <v>102.8</v>
      </c>
      <c r="AU986" t="s">
        <v>48</v>
      </c>
    </row>
    <row r="987" spans="38:47">
      <c r="AL987" t="s">
        <v>46</v>
      </c>
      <c r="AM987" t="s">
        <v>53</v>
      </c>
      <c r="AN987">
        <v>501</v>
      </c>
      <c r="AO987">
        <v>10</v>
      </c>
      <c r="AP987" t="s">
        <v>47</v>
      </c>
      <c r="AR987">
        <v>41</v>
      </c>
      <c r="AS987">
        <v>25</v>
      </c>
      <c r="AT987">
        <v>110.52</v>
      </c>
      <c r="AU987" t="s">
        <v>48</v>
      </c>
    </row>
    <row r="988" spans="38:47">
      <c r="AL988" t="s">
        <v>46</v>
      </c>
      <c r="AM988" t="s">
        <v>53</v>
      </c>
      <c r="AN988">
        <v>501</v>
      </c>
      <c r="AO988">
        <v>10</v>
      </c>
      <c r="AP988" t="s">
        <v>47</v>
      </c>
      <c r="AR988">
        <v>42</v>
      </c>
      <c r="AS988">
        <v>25</v>
      </c>
      <c r="AT988">
        <v>119</v>
      </c>
      <c r="AU988" t="s">
        <v>48</v>
      </c>
    </row>
    <row r="989" spans="38:47">
      <c r="AL989" t="s">
        <v>46</v>
      </c>
      <c r="AM989" t="s">
        <v>53</v>
      </c>
      <c r="AN989">
        <v>501</v>
      </c>
      <c r="AO989">
        <v>10</v>
      </c>
      <c r="AP989" t="s">
        <v>47</v>
      </c>
      <c r="AR989">
        <v>43</v>
      </c>
      <c r="AS989">
        <v>25</v>
      </c>
      <c r="AT989">
        <v>128.31</v>
      </c>
      <c r="AU989" t="s">
        <v>48</v>
      </c>
    </row>
    <row r="990" spans="38:47">
      <c r="AL990" t="s">
        <v>46</v>
      </c>
      <c r="AM990" t="s">
        <v>53</v>
      </c>
      <c r="AN990">
        <v>501</v>
      </c>
      <c r="AO990">
        <v>10</v>
      </c>
      <c r="AP990" t="s">
        <v>47</v>
      </c>
      <c r="AR990">
        <v>44</v>
      </c>
      <c r="AS990">
        <v>25</v>
      </c>
      <c r="AT990">
        <v>138.54</v>
      </c>
      <c r="AU990" t="s">
        <v>48</v>
      </c>
    </row>
    <row r="991" spans="38:47">
      <c r="AL991" t="s">
        <v>46</v>
      </c>
      <c r="AM991" t="s">
        <v>53</v>
      </c>
      <c r="AN991">
        <v>501</v>
      </c>
      <c r="AO991">
        <v>10</v>
      </c>
      <c r="AP991" t="s">
        <v>47</v>
      </c>
      <c r="AR991">
        <v>45</v>
      </c>
      <c r="AS991">
        <v>25</v>
      </c>
      <c r="AT991">
        <v>149.78</v>
      </c>
      <c r="AU991" t="s">
        <v>48</v>
      </c>
    </row>
    <row r="992" spans="38:47">
      <c r="AL992" t="s">
        <v>46</v>
      </c>
      <c r="AM992" t="s">
        <v>53</v>
      </c>
      <c r="AN992">
        <v>501</v>
      </c>
      <c r="AO992">
        <v>10</v>
      </c>
      <c r="AP992" t="s">
        <v>49</v>
      </c>
      <c r="AR992">
        <v>18</v>
      </c>
      <c r="AS992">
        <v>1</v>
      </c>
      <c r="AT992">
        <v>0.45</v>
      </c>
      <c r="AU992" t="s">
        <v>48</v>
      </c>
    </row>
    <row r="993" spans="38:47">
      <c r="AL993" t="s">
        <v>46</v>
      </c>
      <c r="AM993" t="s">
        <v>53</v>
      </c>
      <c r="AN993">
        <v>501</v>
      </c>
      <c r="AO993">
        <v>10</v>
      </c>
      <c r="AP993" t="s">
        <v>49</v>
      </c>
      <c r="AR993">
        <v>19</v>
      </c>
      <c r="AS993">
        <v>1</v>
      </c>
      <c r="AT993">
        <v>0.47</v>
      </c>
      <c r="AU993" t="s">
        <v>48</v>
      </c>
    </row>
    <row r="994" spans="38:47">
      <c r="AL994" t="s">
        <v>46</v>
      </c>
      <c r="AM994" t="s">
        <v>53</v>
      </c>
      <c r="AN994">
        <v>501</v>
      </c>
      <c r="AO994">
        <v>10</v>
      </c>
      <c r="AP994" t="s">
        <v>49</v>
      </c>
      <c r="AR994">
        <v>20</v>
      </c>
      <c r="AS994">
        <v>1</v>
      </c>
      <c r="AT994">
        <v>0.48</v>
      </c>
      <c r="AU994" t="s">
        <v>48</v>
      </c>
    </row>
    <row r="995" spans="38:47">
      <c r="AL995" t="s">
        <v>46</v>
      </c>
      <c r="AM995" t="s">
        <v>53</v>
      </c>
      <c r="AN995">
        <v>501</v>
      </c>
      <c r="AO995">
        <v>10</v>
      </c>
      <c r="AP995" t="s">
        <v>49</v>
      </c>
      <c r="AR995">
        <v>21</v>
      </c>
      <c r="AS995">
        <v>1</v>
      </c>
      <c r="AT995">
        <v>0.5</v>
      </c>
      <c r="AU995" t="s">
        <v>48</v>
      </c>
    </row>
    <row r="996" spans="38:47">
      <c r="AL996" t="s">
        <v>46</v>
      </c>
      <c r="AM996" t="s">
        <v>53</v>
      </c>
      <c r="AN996">
        <v>501</v>
      </c>
      <c r="AO996">
        <v>10</v>
      </c>
      <c r="AP996" t="s">
        <v>49</v>
      </c>
      <c r="AR996">
        <v>22</v>
      </c>
      <c r="AS996">
        <v>1</v>
      </c>
      <c r="AT996">
        <v>0.51</v>
      </c>
      <c r="AU996" t="s">
        <v>48</v>
      </c>
    </row>
    <row r="997" spans="38:47">
      <c r="AL997" t="s">
        <v>46</v>
      </c>
      <c r="AM997" t="s">
        <v>53</v>
      </c>
      <c r="AN997">
        <v>501</v>
      </c>
      <c r="AO997">
        <v>10</v>
      </c>
      <c r="AP997" t="s">
        <v>49</v>
      </c>
      <c r="AR997">
        <v>23</v>
      </c>
      <c r="AS997">
        <v>1</v>
      </c>
      <c r="AT997">
        <v>0.53</v>
      </c>
      <c r="AU997" t="s">
        <v>48</v>
      </c>
    </row>
    <row r="998" spans="38:47">
      <c r="AL998" t="s">
        <v>46</v>
      </c>
      <c r="AM998" t="s">
        <v>53</v>
      </c>
      <c r="AN998">
        <v>501</v>
      </c>
      <c r="AO998">
        <v>10</v>
      </c>
      <c r="AP998" t="s">
        <v>49</v>
      </c>
      <c r="AR998">
        <v>24</v>
      </c>
      <c r="AS998">
        <v>1</v>
      </c>
      <c r="AT998">
        <v>0.54</v>
      </c>
      <c r="AU998" t="s">
        <v>48</v>
      </c>
    </row>
    <row r="999" spans="38:47">
      <c r="AL999" t="s">
        <v>46</v>
      </c>
      <c r="AM999" t="s">
        <v>53</v>
      </c>
      <c r="AN999">
        <v>501</v>
      </c>
      <c r="AO999">
        <v>10</v>
      </c>
      <c r="AP999" t="s">
        <v>49</v>
      </c>
      <c r="AR999">
        <v>25</v>
      </c>
      <c r="AS999">
        <v>1</v>
      </c>
      <c r="AT999">
        <v>0.55000000000000004</v>
      </c>
      <c r="AU999" t="s">
        <v>48</v>
      </c>
    </row>
    <row r="1000" spans="38:47">
      <c r="AL1000" t="s">
        <v>46</v>
      </c>
      <c r="AM1000" t="s">
        <v>53</v>
      </c>
      <c r="AN1000">
        <v>501</v>
      </c>
      <c r="AO1000">
        <v>10</v>
      </c>
      <c r="AP1000" t="s">
        <v>49</v>
      </c>
      <c r="AR1000">
        <v>26</v>
      </c>
      <c r="AS1000">
        <v>1</v>
      </c>
      <c r="AT1000">
        <v>0.56000000000000005</v>
      </c>
      <c r="AU1000" t="s">
        <v>48</v>
      </c>
    </row>
    <row r="1001" spans="38:47">
      <c r="AL1001" t="s">
        <v>46</v>
      </c>
      <c r="AM1001" t="s">
        <v>53</v>
      </c>
      <c r="AN1001">
        <v>501</v>
      </c>
      <c r="AO1001">
        <v>10</v>
      </c>
      <c r="AP1001" t="s">
        <v>49</v>
      </c>
      <c r="AR1001">
        <v>27</v>
      </c>
      <c r="AS1001">
        <v>1</v>
      </c>
      <c r="AT1001">
        <v>0.57999999999999996</v>
      </c>
      <c r="AU1001" t="s">
        <v>48</v>
      </c>
    </row>
    <row r="1002" spans="38:47">
      <c r="AL1002" t="s">
        <v>46</v>
      </c>
      <c r="AM1002" t="s">
        <v>53</v>
      </c>
      <c r="AN1002">
        <v>501</v>
      </c>
      <c r="AO1002">
        <v>10</v>
      </c>
      <c r="AP1002" t="s">
        <v>49</v>
      </c>
      <c r="AR1002">
        <v>28</v>
      </c>
      <c r="AS1002">
        <v>1</v>
      </c>
      <c r="AT1002">
        <v>0.59</v>
      </c>
      <c r="AU1002" t="s">
        <v>48</v>
      </c>
    </row>
    <row r="1003" spans="38:47">
      <c r="AL1003" t="s">
        <v>46</v>
      </c>
      <c r="AM1003" t="s">
        <v>53</v>
      </c>
      <c r="AN1003">
        <v>501</v>
      </c>
      <c r="AO1003">
        <v>10</v>
      </c>
      <c r="AP1003" t="s">
        <v>49</v>
      </c>
      <c r="AR1003">
        <v>29</v>
      </c>
      <c r="AS1003">
        <v>1</v>
      </c>
      <c r="AT1003">
        <v>0.6</v>
      </c>
      <c r="AU1003" t="s">
        <v>48</v>
      </c>
    </row>
    <row r="1004" spans="38:47">
      <c r="AL1004" t="s">
        <v>46</v>
      </c>
      <c r="AM1004" t="s">
        <v>53</v>
      </c>
      <c r="AN1004">
        <v>501</v>
      </c>
      <c r="AO1004">
        <v>10</v>
      </c>
      <c r="AP1004" t="s">
        <v>49</v>
      </c>
      <c r="AR1004">
        <v>30</v>
      </c>
      <c r="AS1004">
        <v>1</v>
      </c>
      <c r="AT1004">
        <v>0.62</v>
      </c>
      <c r="AU1004" t="s">
        <v>48</v>
      </c>
    </row>
    <row r="1005" spans="38:47">
      <c r="AL1005" t="s">
        <v>46</v>
      </c>
      <c r="AM1005" t="s">
        <v>53</v>
      </c>
      <c r="AN1005">
        <v>501</v>
      </c>
      <c r="AO1005">
        <v>10</v>
      </c>
      <c r="AP1005" t="s">
        <v>49</v>
      </c>
      <c r="AR1005">
        <v>31</v>
      </c>
      <c r="AS1005">
        <v>1</v>
      </c>
      <c r="AT1005">
        <v>0.64</v>
      </c>
      <c r="AU1005" t="s">
        <v>48</v>
      </c>
    </row>
    <row r="1006" spans="38:47">
      <c r="AL1006" t="s">
        <v>46</v>
      </c>
      <c r="AM1006" t="s">
        <v>53</v>
      </c>
      <c r="AN1006">
        <v>501</v>
      </c>
      <c r="AO1006">
        <v>10</v>
      </c>
      <c r="AP1006" t="s">
        <v>49</v>
      </c>
      <c r="AR1006">
        <v>32</v>
      </c>
      <c r="AS1006">
        <v>1</v>
      </c>
      <c r="AT1006">
        <v>0.66</v>
      </c>
      <c r="AU1006" t="s">
        <v>48</v>
      </c>
    </row>
    <row r="1007" spans="38:47">
      <c r="AL1007" t="s">
        <v>46</v>
      </c>
      <c r="AM1007" t="s">
        <v>53</v>
      </c>
      <c r="AN1007">
        <v>501</v>
      </c>
      <c r="AO1007">
        <v>10</v>
      </c>
      <c r="AP1007" t="s">
        <v>49</v>
      </c>
      <c r="AR1007">
        <v>33</v>
      </c>
      <c r="AS1007">
        <v>1</v>
      </c>
      <c r="AT1007">
        <v>0.69</v>
      </c>
      <c r="AU1007" t="s">
        <v>48</v>
      </c>
    </row>
    <row r="1008" spans="38:47">
      <c r="AL1008" t="s">
        <v>46</v>
      </c>
      <c r="AM1008" t="s">
        <v>53</v>
      </c>
      <c r="AN1008">
        <v>501</v>
      </c>
      <c r="AO1008">
        <v>10</v>
      </c>
      <c r="AP1008" t="s">
        <v>49</v>
      </c>
      <c r="AR1008">
        <v>34</v>
      </c>
      <c r="AS1008">
        <v>1</v>
      </c>
      <c r="AT1008">
        <v>0.72</v>
      </c>
      <c r="AU1008" t="s">
        <v>48</v>
      </c>
    </row>
    <row r="1009" spans="38:47">
      <c r="AL1009" t="s">
        <v>46</v>
      </c>
      <c r="AM1009" t="s">
        <v>53</v>
      </c>
      <c r="AN1009">
        <v>501</v>
      </c>
      <c r="AO1009">
        <v>10</v>
      </c>
      <c r="AP1009" t="s">
        <v>49</v>
      </c>
      <c r="AR1009">
        <v>35</v>
      </c>
      <c r="AS1009">
        <v>1</v>
      </c>
      <c r="AT1009">
        <v>0.76</v>
      </c>
      <c r="AU1009" t="s">
        <v>48</v>
      </c>
    </row>
    <row r="1010" spans="38:47">
      <c r="AL1010" t="s">
        <v>46</v>
      </c>
      <c r="AM1010" t="s">
        <v>53</v>
      </c>
      <c r="AN1010">
        <v>501</v>
      </c>
      <c r="AO1010">
        <v>10</v>
      </c>
      <c r="AP1010" t="s">
        <v>49</v>
      </c>
      <c r="AR1010">
        <v>36</v>
      </c>
      <c r="AS1010">
        <v>1</v>
      </c>
      <c r="AT1010">
        <v>0.81</v>
      </c>
      <c r="AU1010" t="s">
        <v>48</v>
      </c>
    </row>
    <row r="1011" spans="38:47">
      <c r="AL1011" t="s">
        <v>46</v>
      </c>
      <c r="AM1011" t="s">
        <v>53</v>
      </c>
      <c r="AN1011">
        <v>501</v>
      </c>
      <c r="AO1011">
        <v>10</v>
      </c>
      <c r="AP1011" t="s">
        <v>49</v>
      </c>
      <c r="AR1011">
        <v>37</v>
      </c>
      <c r="AS1011">
        <v>1</v>
      </c>
      <c r="AT1011">
        <v>0.86</v>
      </c>
      <c r="AU1011" t="s">
        <v>48</v>
      </c>
    </row>
    <row r="1012" spans="38:47">
      <c r="AL1012" t="s">
        <v>46</v>
      </c>
      <c r="AM1012" t="s">
        <v>53</v>
      </c>
      <c r="AN1012">
        <v>501</v>
      </c>
      <c r="AO1012">
        <v>10</v>
      </c>
      <c r="AP1012" t="s">
        <v>49</v>
      </c>
      <c r="AR1012">
        <v>38</v>
      </c>
      <c r="AS1012">
        <v>1</v>
      </c>
      <c r="AT1012">
        <v>0.92</v>
      </c>
      <c r="AU1012" t="s">
        <v>48</v>
      </c>
    </row>
    <row r="1013" spans="38:47">
      <c r="AL1013" t="s">
        <v>46</v>
      </c>
      <c r="AM1013" t="s">
        <v>53</v>
      </c>
      <c r="AN1013">
        <v>501</v>
      </c>
      <c r="AO1013">
        <v>10</v>
      </c>
      <c r="AP1013" t="s">
        <v>49</v>
      </c>
      <c r="AR1013">
        <v>39</v>
      </c>
      <c r="AS1013">
        <v>1</v>
      </c>
      <c r="AT1013">
        <v>0.99</v>
      </c>
      <c r="AU1013" t="s">
        <v>48</v>
      </c>
    </row>
    <row r="1014" spans="38:47">
      <c r="AL1014" t="s">
        <v>46</v>
      </c>
      <c r="AM1014" t="s">
        <v>53</v>
      </c>
      <c r="AN1014">
        <v>501</v>
      </c>
      <c r="AO1014">
        <v>10</v>
      </c>
      <c r="AP1014" t="s">
        <v>49</v>
      </c>
      <c r="AR1014">
        <v>40</v>
      </c>
      <c r="AS1014">
        <v>1</v>
      </c>
      <c r="AT1014">
        <v>1.07</v>
      </c>
      <c r="AU1014" t="s">
        <v>48</v>
      </c>
    </row>
    <row r="1015" spans="38:47">
      <c r="AL1015" t="s">
        <v>46</v>
      </c>
      <c r="AM1015" t="s">
        <v>53</v>
      </c>
      <c r="AN1015">
        <v>501</v>
      </c>
      <c r="AO1015">
        <v>10</v>
      </c>
      <c r="AP1015" t="s">
        <v>49</v>
      </c>
      <c r="AR1015">
        <v>41</v>
      </c>
      <c r="AS1015">
        <v>1</v>
      </c>
      <c r="AT1015">
        <v>1.1499999999999999</v>
      </c>
      <c r="AU1015" t="s">
        <v>48</v>
      </c>
    </row>
    <row r="1016" spans="38:47">
      <c r="AL1016" t="s">
        <v>46</v>
      </c>
      <c r="AM1016" t="s">
        <v>53</v>
      </c>
      <c r="AN1016">
        <v>501</v>
      </c>
      <c r="AO1016">
        <v>10</v>
      </c>
      <c r="AP1016" t="s">
        <v>49</v>
      </c>
      <c r="AR1016">
        <v>42</v>
      </c>
      <c r="AS1016">
        <v>1</v>
      </c>
      <c r="AT1016">
        <v>1.25</v>
      </c>
      <c r="AU1016" t="s">
        <v>48</v>
      </c>
    </row>
    <row r="1017" spans="38:47">
      <c r="AL1017" t="s">
        <v>46</v>
      </c>
      <c r="AM1017" t="s">
        <v>53</v>
      </c>
      <c r="AN1017">
        <v>501</v>
      </c>
      <c r="AO1017">
        <v>10</v>
      </c>
      <c r="AP1017" t="s">
        <v>49</v>
      </c>
      <c r="AR1017">
        <v>43</v>
      </c>
      <c r="AS1017">
        <v>1</v>
      </c>
      <c r="AT1017">
        <v>1.35</v>
      </c>
      <c r="AU1017" t="s">
        <v>48</v>
      </c>
    </row>
    <row r="1018" spans="38:47">
      <c r="AL1018" t="s">
        <v>46</v>
      </c>
      <c r="AM1018" t="s">
        <v>53</v>
      </c>
      <c r="AN1018">
        <v>501</v>
      </c>
      <c r="AO1018">
        <v>10</v>
      </c>
      <c r="AP1018" t="s">
        <v>49</v>
      </c>
      <c r="AR1018">
        <v>44</v>
      </c>
      <c r="AS1018">
        <v>1</v>
      </c>
      <c r="AT1018">
        <v>1.46</v>
      </c>
      <c r="AU1018" t="s">
        <v>48</v>
      </c>
    </row>
    <row r="1019" spans="38:47">
      <c r="AL1019" t="s">
        <v>46</v>
      </c>
      <c r="AM1019" t="s">
        <v>53</v>
      </c>
      <c r="AN1019">
        <v>501</v>
      </c>
      <c r="AO1019">
        <v>10</v>
      </c>
      <c r="AP1019" t="s">
        <v>49</v>
      </c>
      <c r="AR1019">
        <v>45</v>
      </c>
      <c r="AS1019">
        <v>1</v>
      </c>
      <c r="AT1019">
        <v>1.58</v>
      </c>
      <c r="AU1019" t="s">
        <v>48</v>
      </c>
    </row>
    <row r="1020" spans="38:47">
      <c r="AL1020" t="s">
        <v>46</v>
      </c>
      <c r="AM1020" t="s">
        <v>53</v>
      </c>
      <c r="AN1020">
        <v>501</v>
      </c>
      <c r="AO1020">
        <v>10</v>
      </c>
      <c r="AP1020" t="s">
        <v>49</v>
      </c>
      <c r="AR1020">
        <v>46</v>
      </c>
      <c r="AS1020">
        <v>1</v>
      </c>
      <c r="AT1020">
        <v>1.71</v>
      </c>
      <c r="AU1020" t="s">
        <v>48</v>
      </c>
    </row>
    <row r="1021" spans="38:47">
      <c r="AL1021" t="s">
        <v>46</v>
      </c>
      <c r="AM1021" t="s">
        <v>53</v>
      </c>
      <c r="AN1021">
        <v>501</v>
      </c>
      <c r="AO1021">
        <v>10</v>
      </c>
      <c r="AP1021" t="s">
        <v>49</v>
      </c>
      <c r="AR1021">
        <v>47</v>
      </c>
      <c r="AS1021">
        <v>1</v>
      </c>
      <c r="AT1021">
        <v>1.85</v>
      </c>
      <c r="AU1021" t="s">
        <v>48</v>
      </c>
    </row>
    <row r="1022" spans="38:47">
      <c r="AL1022" t="s">
        <v>46</v>
      </c>
      <c r="AM1022" t="s">
        <v>53</v>
      </c>
      <c r="AN1022">
        <v>501</v>
      </c>
      <c r="AO1022">
        <v>10</v>
      </c>
      <c r="AP1022" t="s">
        <v>49</v>
      </c>
      <c r="AR1022">
        <v>48</v>
      </c>
      <c r="AS1022">
        <v>1</v>
      </c>
      <c r="AT1022">
        <v>2.0099999999999998</v>
      </c>
      <c r="AU1022" t="s">
        <v>48</v>
      </c>
    </row>
    <row r="1023" spans="38:47">
      <c r="AL1023" t="s">
        <v>46</v>
      </c>
      <c r="AM1023" t="s">
        <v>53</v>
      </c>
      <c r="AN1023">
        <v>501</v>
      </c>
      <c r="AO1023">
        <v>10</v>
      </c>
      <c r="AP1023" t="s">
        <v>49</v>
      </c>
      <c r="AR1023">
        <v>49</v>
      </c>
      <c r="AS1023">
        <v>1</v>
      </c>
      <c r="AT1023">
        <v>2.17</v>
      </c>
      <c r="AU1023" t="s">
        <v>48</v>
      </c>
    </row>
    <row r="1024" spans="38:47">
      <c r="AL1024" t="s">
        <v>46</v>
      </c>
      <c r="AM1024" t="s">
        <v>53</v>
      </c>
      <c r="AN1024">
        <v>501</v>
      </c>
      <c r="AO1024">
        <v>10</v>
      </c>
      <c r="AP1024" t="s">
        <v>49</v>
      </c>
      <c r="AR1024">
        <v>50</v>
      </c>
      <c r="AS1024">
        <v>1</v>
      </c>
      <c r="AT1024">
        <v>2.36</v>
      </c>
      <c r="AU1024" t="s">
        <v>48</v>
      </c>
    </row>
    <row r="1025" spans="38:47">
      <c r="AL1025" t="s">
        <v>46</v>
      </c>
      <c r="AM1025" t="s">
        <v>53</v>
      </c>
      <c r="AN1025">
        <v>501</v>
      </c>
      <c r="AO1025">
        <v>10</v>
      </c>
      <c r="AP1025" t="s">
        <v>49</v>
      </c>
      <c r="AR1025">
        <v>51</v>
      </c>
      <c r="AS1025">
        <v>1</v>
      </c>
      <c r="AT1025">
        <v>2.57</v>
      </c>
      <c r="AU1025" t="s">
        <v>48</v>
      </c>
    </row>
    <row r="1026" spans="38:47">
      <c r="AL1026" t="s">
        <v>46</v>
      </c>
      <c r="AM1026" t="s">
        <v>53</v>
      </c>
      <c r="AN1026">
        <v>501</v>
      </c>
      <c r="AO1026">
        <v>10</v>
      </c>
      <c r="AP1026" t="s">
        <v>49</v>
      </c>
      <c r="AR1026">
        <v>52</v>
      </c>
      <c r="AS1026">
        <v>1</v>
      </c>
      <c r="AT1026">
        <v>2.81</v>
      </c>
      <c r="AU1026" t="s">
        <v>48</v>
      </c>
    </row>
    <row r="1027" spans="38:47">
      <c r="AL1027" t="s">
        <v>46</v>
      </c>
      <c r="AM1027" t="s">
        <v>53</v>
      </c>
      <c r="AN1027">
        <v>501</v>
      </c>
      <c r="AO1027">
        <v>10</v>
      </c>
      <c r="AP1027" t="s">
        <v>49</v>
      </c>
      <c r="AR1027">
        <v>53</v>
      </c>
      <c r="AS1027">
        <v>1</v>
      </c>
      <c r="AT1027">
        <v>3.08</v>
      </c>
      <c r="AU1027" t="s">
        <v>48</v>
      </c>
    </row>
    <row r="1028" spans="38:47">
      <c r="AL1028" t="s">
        <v>46</v>
      </c>
      <c r="AM1028" t="s">
        <v>53</v>
      </c>
      <c r="AN1028">
        <v>501</v>
      </c>
      <c r="AO1028">
        <v>10</v>
      </c>
      <c r="AP1028" t="s">
        <v>49</v>
      </c>
      <c r="AR1028">
        <v>54</v>
      </c>
      <c r="AS1028">
        <v>1</v>
      </c>
      <c r="AT1028">
        <v>3.39</v>
      </c>
      <c r="AU1028" t="s">
        <v>48</v>
      </c>
    </row>
    <row r="1029" spans="38:47">
      <c r="AL1029" t="s">
        <v>46</v>
      </c>
      <c r="AM1029" t="s">
        <v>53</v>
      </c>
      <c r="AN1029">
        <v>501</v>
      </c>
      <c r="AO1029">
        <v>10</v>
      </c>
      <c r="AP1029" t="s">
        <v>49</v>
      </c>
      <c r="AR1029">
        <v>55</v>
      </c>
      <c r="AS1029">
        <v>1</v>
      </c>
      <c r="AT1029">
        <v>3.74</v>
      </c>
      <c r="AU1029" t="s">
        <v>48</v>
      </c>
    </row>
    <row r="1030" spans="38:47">
      <c r="AL1030" t="s">
        <v>46</v>
      </c>
      <c r="AM1030" t="s">
        <v>53</v>
      </c>
      <c r="AN1030">
        <v>501</v>
      </c>
      <c r="AO1030">
        <v>10</v>
      </c>
      <c r="AP1030" t="s">
        <v>49</v>
      </c>
      <c r="AR1030">
        <v>56</v>
      </c>
      <c r="AS1030">
        <v>1</v>
      </c>
      <c r="AT1030">
        <v>4.1399999999999997</v>
      </c>
      <c r="AU1030" t="s">
        <v>48</v>
      </c>
    </row>
    <row r="1031" spans="38:47">
      <c r="AL1031" t="s">
        <v>46</v>
      </c>
      <c r="AM1031" t="s">
        <v>53</v>
      </c>
      <c r="AN1031">
        <v>501</v>
      </c>
      <c r="AO1031">
        <v>10</v>
      </c>
      <c r="AP1031" t="s">
        <v>49</v>
      </c>
      <c r="AR1031">
        <v>57</v>
      </c>
      <c r="AS1031">
        <v>1</v>
      </c>
      <c r="AT1031">
        <v>4.59</v>
      </c>
      <c r="AU1031" t="s">
        <v>48</v>
      </c>
    </row>
    <row r="1032" spans="38:47">
      <c r="AL1032" t="s">
        <v>46</v>
      </c>
      <c r="AM1032" t="s">
        <v>53</v>
      </c>
      <c r="AN1032">
        <v>501</v>
      </c>
      <c r="AO1032">
        <v>10</v>
      </c>
      <c r="AP1032" t="s">
        <v>49</v>
      </c>
      <c r="AR1032">
        <v>58</v>
      </c>
      <c r="AS1032">
        <v>1</v>
      </c>
      <c r="AT1032">
        <v>5.0999999999999996</v>
      </c>
      <c r="AU1032" t="s">
        <v>48</v>
      </c>
    </row>
    <row r="1033" spans="38:47">
      <c r="AL1033" t="s">
        <v>46</v>
      </c>
      <c r="AM1033" t="s">
        <v>53</v>
      </c>
      <c r="AN1033">
        <v>501</v>
      </c>
      <c r="AO1033">
        <v>10</v>
      </c>
      <c r="AP1033" t="s">
        <v>49</v>
      </c>
      <c r="AR1033">
        <v>59</v>
      </c>
      <c r="AS1033">
        <v>1</v>
      </c>
      <c r="AT1033">
        <v>5.66</v>
      </c>
      <c r="AU1033" t="s">
        <v>48</v>
      </c>
    </row>
    <row r="1034" spans="38:47">
      <c r="AL1034" t="s">
        <v>46</v>
      </c>
      <c r="AM1034" t="s">
        <v>53</v>
      </c>
      <c r="AN1034">
        <v>501</v>
      </c>
      <c r="AO1034">
        <v>10</v>
      </c>
      <c r="AP1034" t="s">
        <v>49</v>
      </c>
      <c r="AR1034">
        <v>60</v>
      </c>
      <c r="AS1034">
        <v>1</v>
      </c>
      <c r="AT1034">
        <v>6.3</v>
      </c>
      <c r="AU1034" t="s">
        <v>48</v>
      </c>
    </row>
    <row r="1035" spans="38:47">
      <c r="AL1035" t="s">
        <v>46</v>
      </c>
      <c r="AM1035" t="s">
        <v>53</v>
      </c>
      <c r="AN1035">
        <v>501</v>
      </c>
      <c r="AO1035">
        <v>10</v>
      </c>
      <c r="AP1035" t="s">
        <v>49</v>
      </c>
      <c r="AR1035">
        <v>61</v>
      </c>
      <c r="AS1035">
        <v>1</v>
      </c>
      <c r="AT1035">
        <v>7.03</v>
      </c>
      <c r="AU1035" t="s">
        <v>48</v>
      </c>
    </row>
    <row r="1036" spans="38:47">
      <c r="AL1036" t="s">
        <v>46</v>
      </c>
      <c r="AM1036" t="s">
        <v>53</v>
      </c>
      <c r="AN1036">
        <v>501</v>
      </c>
      <c r="AO1036">
        <v>10</v>
      </c>
      <c r="AP1036" t="s">
        <v>49</v>
      </c>
      <c r="AR1036">
        <v>62</v>
      </c>
      <c r="AS1036">
        <v>1</v>
      </c>
      <c r="AT1036">
        <v>7.86</v>
      </c>
      <c r="AU1036" t="s">
        <v>48</v>
      </c>
    </row>
    <row r="1037" spans="38:47">
      <c r="AL1037" t="s">
        <v>46</v>
      </c>
      <c r="AM1037" t="s">
        <v>53</v>
      </c>
      <c r="AN1037">
        <v>501</v>
      </c>
      <c r="AO1037">
        <v>10</v>
      </c>
      <c r="AP1037" t="s">
        <v>49</v>
      </c>
      <c r="AR1037">
        <v>63</v>
      </c>
      <c r="AS1037">
        <v>1</v>
      </c>
      <c r="AT1037">
        <v>8.81</v>
      </c>
      <c r="AU1037" t="s">
        <v>48</v>
      </c>
    </row>
    <row r="1038" spans="38:47">
      <c r="AL1038" t="s">
        <v>46</v>
      </c>
      <c r="AM1038" t="s">
        <v>53</v>
      </c>
      <c r="AN1038">
        <v>501</v>
      </c>
      <c r="AO1038">
        <v>10</v>
      </c>
      <c r="AP1038" t="s">
        <v>49</v>
      </c>
      <c r="AR1038">
        <v>64</v>
      </c>
      <c r="AS1038">
        <v>1</v>
      </c>
      <c r="AT1038">
        <v>9.92</v>
      </c>
      <c r="AU1038" t="s">
        <v>48</v>
      </c>
    </row>
    <row r="1039" spans="38:47">
      <c r="AL1039" t="s">
        <v>46</v>
      </c>
      <c r="AM1039" t="s">
        <v>53</v>
      </c>
      <c r="AN1039">
        <v>501</v>
      </c>
      <c r="AO1039">
        <v>10</v>
      </c>
      <c r="AP1039" t="s">
        <v>49</v>
      </c>
      <c r="AR1039">
        <v>65</v>
      </c>
      <c r="AS1039">
        <v>1</v>
      </c>
      <c r="AT1039">
        <v>11.22</v>
      </c>
      <c r="AU1039" t="s">
        <v>48</v>
      </c>
    </row>
    <row r="1040" spans="38:47">
      <c r="AL1040" t="s">
        <v>46</v>
      </c>
      <c r="AM1040" t="s">
        <v>53</v>
      </c>
      <c r="AN1040">
        <v>501</v>
      </c>
      <c r="AO1040">
        <v>10</v>
      </c>
      <c r="AP1040" t="s">
        <v>49</v>
      </c>
      <c r="AR1040">
        <v>18</v>
      </c>
      <c r="AS1040">
        <v>2</v>
      </c>
      <c r="AT1040">
        <v>0.89</v>
      </c>
      <c r="AU1040" t="s">
        <v>48</v>
      </c>
    </row>
    <row r="1041" spans="38:47">
      <c r="AL1041" t="s">
        <v>46</v>
      </c>
      <c r="AM1041" t="s">
        <v>53</v>
      </c>
      <c r="AN1041">
        <v>501</v>
      </c>
      <c r="AO1041">
        <v>10</v>
      </c>
      <c r="AP1041" t="s">
        <v>49</v>
      </c>
      <c r="AR1041">
        <v>19</v>
      </c>
      <c r="AS1041">
        <v>2</v>
      </c>
      <c r="AT1041">
        <v>0.92</v>
      </c>
      <c r="AU1041" t="s">
        <v>48</v>
      </c>
    </row>
    <row r="1042" spans="38:47">
      <c r="AL1042" t="s">
        <v>46</v>
      </c>
      <c r="AM1042" t="s">
        <v>53</v>
      </c>
      <c r="AN1042">
        <v>501</v>
      </c>
      <c r="AO1042">
        <v>10</v>
      </c>
      <c r="AP1042" t="s">
        <v>49</v>
      </c>
      <c r="AR1042">
        <v>20</v>
      </c>
      <c r="AS1042">
        <v>2</v>
      </c>
      <c r="AT1042">
        <v>0.95</v>
      </c>
      <c r="AU1042" t="s">
        <v>48</v>
      </c>
    </row>
    <row r="1043" spans="38:47">
      <c r="AL1043" t="s">
        <v>46</v>
      </c>
      <c r="AM1043" t="s">
        <v>53</v>
      </c>
      <c r="AN1043">
        <v>501</v>
      </c>
      <c r="AO1043">
        <v>10</v>
      </c>
      <c r="AP1043" t="s">
        <v>49</v>
      </c>
      <c r="AR1043">
        <v>21</v>
      </c>
      <c r="AS1043">
        <v>2</v>
      </c>
      <c r="AT1043">
        <v>0.98</v>
      </c>
      <c r="AU1043" t="s">
        <v>48</v>
      </c>
    </row>
    <row r="1044" spans="38:47">
      <c r="AL1044" t="s">
        <v>46</v>
      </c>
      <c r="AM1044" t="s">
        <v>53</v>
      </c>
      <c r="AN1044">
        <v>501</v>
      </c>
      <c r="AO1044">
        <v>10</v>
      </c>
      <c r="AP1044" t="s">
        <v>49</v>
      </c>
      <c r="AR1044">
        <v>22</v>
      </c>
      <c r="AS1044">
        <v>2</v>
      </c>
      <c r="AT1044">
        <v>1.01</v>
      </c>
      <c r="AU1044" t="s">
        <v>48</v>
      </c>
    </row>
    <row r="1045" spans="38:47">
      <c r="AL1045" t="s">
        <v>46</v>
      </c>
      <c r="AM1045" t="s">
        <v>53</v>
      </c>
      <c r="AN1045">
        <v>501</v>
      </c>
      <c r="AO1045">
        <v>10</v>
      </c>
      <c r="AP1045" t="s">
        <v>49</v>
      </c>
      <c r="AR1045">
        <v>23</v>
      </c>
      <c r="AS1045">
        <v>2</v>
      </c>
      <c r="AT1045">
        <v>1.04</v>
      </c>
      <c r="AU1045" t="s">
        <v>48</v>
      </c>
    </row>
    <row r="1046" spans="38:47">
      <c r="AL1046" t="s">
        <v>46</v>
      </c>
      <c r="AM1046" t="s">
        <v>53</v>
      </c>
      <c r="AN1046">
        <v>501</v>
      </c>
      <c r="AO1046">
        <v>10</v>
      </c>
      <c r="AP1046" t="s">
        <v>49</v>
      </c>
      <c r="AR1046">
        <v>24</v>
      </c>
      <c r="AS1046">
        <v>2</v>
      </c>
      <c r="AT1046">
        <v>1.06</v>
      </c>
      <c r="AU1046" t="s">
        <v>48</v>
      </c>
    </row>
    <row r="1047" spans="38:47">
      <c r="AL1047" t="s">
        <v>46</v>
      </c>
      <c r="AM1047" t="s">
        <v>53</v>
      </c>
      <c r="AN1047">
        <v>501</v>
      </c>
      <c r="AO1047">
        <v>10</v>
      </c>
      <c r="AP1047" t="s">
        <v>49</v>
      </c>
      <c r="AR1047">
        <v>25</v>
      </c>
      <c r="AS1047">
        <v>2</v>
      </c>
      <c r="AT1047">
        <v>1.08</v>
      </c>
      <c r="AU1047" t="s">
        <v>48</v>
      </c>
    </row>
    <row r="1048" spans="38:47">
      <c r="AL1048" t="s">
        <v>46</v>
      </c>
      <c r="AM1048" t="s">
        <v>53</v>
      </c>
      <c r="AN1048">
        <v>501</v>
      </c>
      <c r="AO1048">
        <v>10</v>
      </c>
      <c r="AP1048" t="s">
        <v>49</v>
      </c>
      <c r="AR1048">
        <v>26</v>
      </c>
      <c r="AS1048">
        <v>2</v>
      </c>
      <c r="AT1048">
        <v>1.1100000000000001</v>
      </c>
      <c r="AU1048" t="s">
        <v>48</v>
      </c>
    </row>
    <row r="1049" spans="38:47">
      <c r="AL1049" t="s">
        <v>46</v>
      </c>
      <c r="AM1049" t="s">
        <v>53</v>
      </c>
      <c r="AN1049">
        <v>501</v>
      </c>
      <c r="AO1049">
        <v>10</v>
      </c>
      <c r="AP1049" t="s">
        <v>49</v>
      </c>
      <c r="AR1049">
        <v>27</v>
      </c>
      <c r="AS1049">
        <v>2</v>
      </c>
      <c r="AT1049">
        <v>1.1299999999999999</v>
      </c>
      <c r="AU1049" t="s">
        <v>48</v>
      </c>
    </row>
    <row r="1050" spans="38:47">
      <c r="AL1050" t="s">
        <v>46</v>
      </c>
      <c r="AM1050" t="s">
        <v>53</v>
      </c>
      <c r="AN1050">
        <v>501</v>
      </c>
      <c r="AO1050">
        <v>10</v>
      </c>
      <c r="AP1050" t="s">
        <v>49</v>
      </c>
      <c r="AR1050">
        <v>28</v>
      </c>
      <c r="AS1050">
        <v>2</v>
      </c>
      <c r="AT1050">
        <v>1.1599999999999999</v>
      </c>
      <c r="AU1050" t="s">
        <v>48</v>
      </c>
    </row>
    <row r="1051" spans="38:47">
      <c r="AL1051" t="s">
        <v>46</v>
      </c>
      <c r="AM1051" t="s">
        <v>53</v>
      </c>
      <c r="AN1051">
        <v>501</v>
      </c>
      <c r="AO1051">
        <v>10</v>
      </c>
      <c r="AP1051" t="s">
        <v>49</v>
      </c>
      <c r="AR1051">
        <v>29</v>
      </c>
      <c r="AS1051">
        <v>2</v>
      </c>
      <c r="AT1051">
        <v>1.19</v>
      </c>
      <c r="AU1051" t="s">
        <v>48</v>
      </c>
    </row>
    <row r="1052" spans="38:47">
      <c r="AL1052" t="s">
        <v>46</v>
      </c>
      <c r="AM1052" t="s">
        <v>53</v>
      </c>
      <c r="AN1052">
        <v>501</v>
      </c>
      <c r="AO1052">
        <v>10</v>
      </c>
      <c r="AP1052" t="s">
        <v>49</v>
      </c>
      <c r="AR1052">
        <v>30</v>
      </c>
      <c r="AS1052">
        <v>2</v>
      </c>
      <c r="AT1052">
        <v>1.22</v>
      </c>
      <c r="AU1052" t="s">
        <v>48</v>
      </c>
    </row>
    <row r="1053" spans="38:47">
      <c r="AL1053" t="s">
        <v>46</v>
      </c>
      <c r="AM1053" t="s">
        <v>53</v>
      </c>
      <c r="AN1053">
        <v>501</v>
      </c>
      <c r="AO1053">
        <v>10</v>
      </c>
      <c r="AP1053" t="s">
        <v>49</v>
      </c>
      <c r="AR1053">
        <v>31</v>
      </c>
      <c r="AS1053">
        <v>2</v>
      </c>
      <c r="AT1053">
        <v>1.26</v>
      </c>
      <c r="AU1053" t="s">
        <v>48</v>
      </c>
    </row>
    <row r="1054" spans="38:47">
      <c r="AL1054" t="s">
        <v>46</v>
      </c>
      <c r="AM1054" t="s">
        <v>53</v>
      </c>
      <c r="AN1054">
        <v>501</v>
      </c>
      <c r="AO1054">
        <v>10</v>
      </c>
      <c r="AP1054" t="s">
        <v>49</v>
      </c>
      <c r="AR1054">
        <v>32</v>
      </c>
      <c r="AS1054">
        <v>2</v>
      </c>
      <c r="AT1054">
        <v>1.31</v>
      </c>
      <c r="AU1054" t="s">
        <v>48</v>
      </c>
    </row>
    <row r="1055" spans="38:47">
      <c r="AL1055" t="s">
        <v>46</v>
      </c>
      <c r="AM1055" t="s">
        <v>53</v>
      </c>
      <c r="AN1055">
        <v>501</v>
      </c>
      <c r="AO1055">
        <v>10</v>
      </c>
      <c r="AP1055" t="s">
        <v>49</v>
      </c>
      <c r="AR1055">
        <v>33</v>
      </c>
      <c r="AS1055">
        <v>2</v>
      </c>
      <c r="AT1055">
        <v>1.36</v>
      </c>
      <c r="AU1055" t="s">
        <v>48</v>
      </c>
    </row>
    <row r="1056" spans="38:47">
      <c r="AL1056" t="s">
        <v>46</v>
      </c>
      <c r="AM1056" t="s">
        <v>53</v>
      </c>
      <c r="AN1056">
        <v>501</v>
      </c>
      <c r="AO1056">
        <v>10</v>
      </c>
      <c r="AP1056" t="s">
        <v>49</v>
      </c>
      <c r="AR1056">
        <v>34</v>
      </c>
      <c r="AS1056">
        <v>2</v>
      </c>
      <c r="AT1056">
        <v>1.43</v>
      </c>
      <c r="AU1056" t="s">
        <v>48</v>
      </c>
    </row>
    <row r="1057" spans="38:47">
      <c r="AL1057" t="s">
        <v>46</v>
      </c>
      <c r="AM1057" t="s">
        <v>53</v>
      </c>
      <c r="AN1057">
        <v>501</v>
      </c>
      <c r="AO1057">
        <v>10</v>
      </c>
      <c r="AP1057" t="s">
        <v>49</v>
      </c>
      <c r="AR1057">
        <v>35</v>
      </c>
      <c r="AS1057">
        <v>2</v>
      </c>
      <c r="AT1057">
        <v>1.51</v>
      </c>
      <c r="AU1057" t="s">
        <v>48</v>
      </c>
    </row>
    <row r="1058" spans="38:47">
      <c r="AL1058" t="s">
        <v>46</v>
      </c>
      <c r="AM1058" t="s">
        <v>53</v>
      </c>
      <c r="AN1058">
        <v>501</v>
      </c>
      <c r="AO1058">
        <v>10</v>
      </c>
      <c r="AP1058" t="s">
        <v>49</v>
      </c>
      <c r="AR1058">
        <v>36</v>
      </c>
      <c r="AS1058">
        <v>2</v>
      </c>
      <c r="AT1058">
        <v>1.6</v>
      </c>
      <c r="AU1058" t="s">
        <v>48</v>
      </c>
    </row>
    <row r="1059" spans="38:47">
      <c r="AL1059" t="s">
        <v>46</v>
      </c>
      <c r="AM1059" t="s">
        <v>53</v>
      </c>
      <c r="AN1059">
        <v>501</v>
      </c>
      <c r="AO1059">
        <v>10</v>
      </c>
      <c r="AP1059" t="s">
        <v>49</v>
      </c>
      <c r="AR1059">
        <v>37</v>
      </c>
      <c r="AS1059">
        <v>2</v>
      </c>
      <c r="AT1059">
        <v>1.71</v>
      </c>
      <c r="AU1059" t="s">
        <v>48</v>
      </c>
    </row>
    <row r="1060" spans="38:47">
      <c r="AL1060" t="s">
        <v>46</v>
      </c>
      <c r="AM1060" t="s">
        <v>53</v>
      </c>
      <c r="AN1060">
        <v>501</v>
      </c>
      <c r="AO1060">
        <v>10</v>
      </c>
      <c r="AP1060" t="s">
        <v>49</v>
      </c>
      <c r="AR1060">
        <v>38</v>
      </c>
      <c r="AS1060">
        <v>2</v>
      </c>
      <c r="AT1060">
        <v>1.84</v>
      </c>
      <c r="AU1060" t="s">
        <v>48</v>
      </c>
    </row>
    <row r="1061" spans="38:47">
      <c r="AL1061" t="s">
        <v>46</v>
      </c>
      <c r="AM1061" t="s">
        <v>53</v>
      </c>
      <c r="AN1061">
        <v>501</v>
      </c>
      <c r="AO1061">
        <v>10</v>
      </c>
      <c r="AP1061" t="s">
        <v>49</v>
      </c>
      <c r="AR1061">
        <v>39</v>
      </c>
      <c r="AS1061">
        <v>2</v>
      </c>
      <c r="AT1061">
        <v>1.98</v>
      </c>
      <c r="AU1061" t="s">
        <v>48</v>
      </c>
    </row>
    <row r="1062" spans="38:47">
      <c r="AL1062" t="s">
        <v>46</v>
      </c>
      <c r="AM1062" t="s">
        <v>53</v>
      </c>
      <c r="AN1062">
        <v>501</v>
      </c>
      <c r="AO1062">
        <v>10</v>
      </c>
      <c r="AP1062" t="s">
        <v>49</v>
      </c>
      <c r="AR1062">
        <v>40</v>
      </c>
      <c r="AS1062">
        <v>2</v>
      </c>
      <c r="AT1062">
        <v>2.13</v>
      </c>
      <c r="AU1062" t="s">
        <v>48</v>
      </c>
    </row>
    <row r="1063" spans="38:47">
      <c r="AL1063" t="s">
        <v>46</v>
      </c>
      <c r="AM1063" t="s">
        <v>53</v>
      </c>
      <c r="AN1063">
        <v>501</v>
      </c>
      <c r="AO1063">
        <v>10</v>
      </c>
      <c r="AP1063" t="s">
        <v>49</v>
      </c>
      <c r="AR1063">
        <v>41</v>
      </c>
      <c r="AS1063">
        <v>2</v>
      </c>
      <c r="AT1063">
        <v>2.31</v>
      </c>
      <c r="AU1063" t="s">
        <v>48</v>
      </c>
    </row>
    <row r="1064" spans="38:47">
      <c r="AL1064" t="s">
        <v>46</v>
      </c>
      <c r="AM1064" t="s">
        <v>53</v>
      </c>
      <c r="AN1064">
        <v>501</v>
      </c>
      <c r="AO1064">
        <v>10</v>
      </c>
      <c r="AP1064" t="s">
        <v>49</v>
      </c>
      <c r="AR1064">
        <v>42</v>
      </c>
      <c r="AS1064">
        <v>2</v>
      </c>
      <c r="AT1064">
        <v>2.5</v>
      </c>
      <c r="AU1064" t="s">
        <v>48</v>
      </c>
    </row>
    <row r="1065" spans="38:47">
      <c r="AL1065" t="s">
        <v>46</v>
      </c>
      <c r="AM1065" t="s">
        <v>53</v>
      </c>
      <c r="AN1065">
        <v>501</v>
      </c>
      <c r="AO1065">
        <v>10</v>
      </c>
      <c r="AP1065" t="s">
        <v>49</v>
      </c>
      <c r="AR1065">
        <v>43</v>
      </c>
      <c r="AS1065">
        <v>2</v>
      </c>
      <c r="AT1065">
        <v>2.7</v>
      </c>
      <c r="AU1065" t="s">
        <v>48</v>
      </c>
    </row>
    <row r="1066" spans="38:47">
      <c r="AL1066" t="s">
        <v>46</v>
      </c>
      <c r="AM1066" t="s">
        <v>53</v>
      </c>
      <c r="AN1066">
        <v>501</v>
      </c>
      <c r="AO1066">
        <v>10</v>
      </c>
      <c r="AP1066" t="s">
        <v>49</v>
      </c>
      <c r="AR1066">
        <v>44</v>
      </c>
      <c r="AS1066">
        <v>2</v>
      </c>
      <c r="AT1066">
        <v>2.93</v>
      </c>
      <c r="AU1066" t="s">
        <v>48</v>
      </c>
    </row>
    <row r="1067" spans="38:47">
      <c r="AL1067" t="s">
        <v>46</v>
      </c>
      <c r="AM1067" t="s">
        <v>53</v>
      </c>
      <c r="AN1067">
        <v>501</v>
      </c>
      <c r="AO1067">
        <v>10</v>
      </c>
      <c r="AP1067" t="s">
        <v>49</v>
      </c>
      <c r="AR1067">
        <v>45</v>
      </c>
      <c r="AS1067">
        <v>2</v>
      </c>
      <c r="AT1067">
        <v>3.17</v>
      </c>
      <c r="AU1067" t="s">
        <v>48</v>
      </c>
    </row>
    <row r="1068" spans="38:47">
      <c r="AL1068" t="s">
        <v>46</v>
      </c>
      <c r="AM1068" t="s">
        <v>53</v>
      </c>
      <c r="AN1068">
        <v>501</v>
      </c>
      <c r="AO1068">
        <v>10</v>
      </c>
      <c r="AP1068" t="s">
        <v>49</v>
      </c>
      <c r="AR1068">
        <v>46</v>
      </c>
      <c r="AS1068">
        <v>2</v>
      </c>
      <c r="AT1068">
        <v>3.42</v>
      </c>
      <c r="AU1068" t="s">
        <v>48</v>
      </c>
    </row>
    <row r="1069" spans="38:47">
      <c r="AL1069" t="s">
        <v>46</v>
      </c>
      <c r="AM1069" t="s">
        <v>53</v>
      </c>
      <c r="AN1069">
        <v>501</v>
      </c>
      <c r="AO1069">
        <v>10</v>
      </c>
      <c r="AP1069" t="s">
        <v>49</v>
      </c>
      <c r="AR1069">
        <v>47</v>
      </c>
      <c r="AS1069">
        <v>2</v>
      </c>
      <c r="AT1069">
        <v>3.7</v>
      </c>
      <c r="AU1069" t="s">
        <v>48</v>
      </c>
    </row>
    <row r="1070" spans="38:47">
      <c r="AL1070" t="s">
        <v>46</v>
      </c>
      <c r="AM1070" t="s">
        <v>53</v>
      </c>
      <c r="AN1070">
        <v>501</v>
      </c>
      <c r="AO1070">
        <v>10</v>
      </c>
      <c r="AP1070" t="s">
        <v>49</v>
      </c>
      <c r="AR1070">
        <v>48</v>
      </c>
      <c r="AS1070">
        <v>2</v>
      </c>
      <c r="AT1070">
        <v>4.01</v>
      </c>
      <c r="AU1070" t="s">
        <v>48</v>
      </c>
    </row>
    <row r="1071" spans="38:47">
      <c r="AL1071" t="s">
        <v>46</v>
      </c>
      <c r="AM1071" t="s">
        <v>53</v>
      </c>
      <c r="AN1071">
        <v>501</v>
      </c>
      <c r="AO1071">
        <v>10</v>
      </c>
      <c r="AP1071" t="s">
        <v>49</v>
      </c>
      <c r="AR1071">
        <v>49</v>
      </c>
      <c r="AS1071">
        <v>2</v>
      </c>
      <c r="AT1071">
        <v>4.34</v>
      </c>
      <c r="AU1071" t="s">
        <v>48</v>
      </c>
    </row>
    <row r="1072" spans="38:47">
      <c r="AL1072" t="s">
        <v>46</v>
      </c>
      <c r="AM1072" t="s">
        <v>53</v>
      </c>
      <c r="AN1072">
        <v>501</v>
      </c>
      <c r="AO1072">
        <v>10</v>
      </c>
      <c r="AP1072" t="s">
        <v>49</v>
      </c>
      <c r="AR1072">
        <v>50</v>
      </c>
      <c r="AS1072">
        <v>2</v>
      </c>
      <c r="AT1072">
        <v>4.72</v>
      </c>
      <c r="AU1072" t="s">
        <v>48</v>
      </c>
    </row>
    <row r="1073" spans="38:47">
      <c r="AL1073" t="s">
        <v>46</v>
      </c>
      <c r="AM1073" t="s">
        <v>53</v>
      </c>
      <c r="AN1073">
        <v>501</v>
      </c>
      <c r="AO1073">
        <v>10</v>
      </c>
      <c r="AP1073" t="s">
        <v>49</v>
      </c>
      <c r="AR1073">
        <v>51</v>
      </c>
      <c r="AS1073">
        <v>2</v>
      </c>
      <c r="AT1073">
        <v>5.14</v>
      </c>
      <c r="AU1073" t="s">
        <v>48</v>
      </c>
    </row>
    <row r="1074" spans="38:47">
      <c r="AL1074" t="s">
        <v>46</v>
      </c>
      <c r="AM1074" t="s">
        <v>53</v>
      </c>
      <c r="AN1074">
        <v>501</v>
      </c>
      <c r="AO1074">
        <v>10</v>
      </c>
      <c r="AP1074" t="s">
        <v>49</v>
      </c>
      <c r="AR1074">
        <v>52</v>
      </c>
      <c r="AS1074">
        <v>2</v>
      </c>
      <c r="AT1074">
        <v>5.63</v>
      </c>
      <c r="AU1074" t="s">
        <v>48</v>
      </c>
    </row>
    <row r="1075" spans="38:47">
      <c r="AL1075" t="s">
        <v>46</v>
      </c>
      <c r="AM1075" t="s">
        <v>53</v>
      </c>
      <c r="AN1075">
        <v>501</v>
      </c>
      <c r="AO1075">
        <v>10</v>
      </c>
      <c r="AP1075" t="s">
        <v>49</v>
      </c>
      <c r="AR1075">
        <v>53</v>
      </c>
      <c r="AS1075">
        <v>2</v>
      </c>
      <c r="AT1075">
        <v>6.18</v>
      </c>
      <c r="AU1075" t="s">
        <v>48</v>
      </c>
    </row>
    <row r="1076" spans="38:47">
      <c r="AL1076" t="s">
        <v>46</v>
      </c>
      <c r="AM1076" t="s">
        <v>53</v>
      </c>
      <c r="AN1076">
        <v>501</v>
      </c>
      <c r="AO1076">
        <v>10</v>
      </c>
      <c r="AP1076" t="s">
        <v>49</v>
      </c>
      <c r="AR1076">
        <v>54</v>
      </c>
      <c r="AS1076">
        <v>2</v>
      </c>
      <c r="AT1076">
        <v>6.8</v>
      </c>
      <c r="AU1076" t="s">
        <v>48</v>
      </c>
    </row>
    <row r="1077" spans="38:47">
      <c r="AL1077" t="s">
        <v>46</v>
      </c>
      <c r="AM1077" t="s">
        <v>53</v>
      </c>
      <c r="AN1077">
        <v>501</v>
      </c>
      <c r="AO1077">
        <v>10</v>
      </c>
      <c r="AP1077" t="s">
        <v>49</v>
      </c>
      <c r="AR1077">
        <v>55</v>
      </c>
      <c r="AS1077">
        <v>2</v>
      </c>
      <c r="AT1077">
        <v>7.52</v>
      </c>
      <c r="AU1077" t="s">
        <v>48</v>
      </c>
    </row>
    <row r="1078" spans="38:47">
      <c r="AL1078" t="s">
        <v>46</v>
      </c>
      <c r="AM1078" t="s">
        <v>53</v>
      </c>
      <c r="AN1078">
        <v>501</v>
      </c>
      <c r="AO1078">
        <v>10</v>
      </c>
      <c r="AP1078" t="s">
        <v>49</v>
      </c>
      <c r="AR1078">
        <v>56</v>
      </c>
      <c r="AS1078">
        <v>2</v>
      </c>
      <c r="AT1078">
        <v>8.32</v>
      </c>
      <c r="AU1078" t="s">
        <v>48</v>
      </c>
    </row>
    <row r="1079" spans="38:47">
      <c r="AL1079" t="s">
        <v>46</v>
      </c>
      <c r="AM1079" t="s">
        <v>53</v>
      </c>
      <c r="AN1079">
        <v>501</v>
      </c>
      <c r="AO1079">
        <v>10</v>
      </c>
      <c r="AP1079" t="s">
        <v>49</v>
      </c>
      <c r="AR1079">
        <v>57</v>
      </c>
      <c r="AS1079">
        <v>2</v>
      </c>
      <c r="AT1079">
        <v>9.23</v>
      </c>
      <c r="AU1079" t="s">
        <v>48</v>
      </c>
    </row>
    <row r="1080" spans="38:47">
      <c r="AL1080" t="s">
        <v>46</v>
      </c>
      <c r="AM1080" t="s">
        <v>53</v>
      </c>
      <c r="AN1080">
        <v>501</v>
      </c>
      <c r="AO1080">
        <v>10</v>
      </c>
      <c r="AP1080" t="s">
        <v>49</v>
      </c>
      <c r="AR1080">
        <v>58</v>
      </c>
      <c r="AS1080">
        <v>2</v>
      </c>
      <c r="AT1080">
        <v>10.25</v>
      </c>
      <c r="AU1080" t="s">
        <v>48</v>
      </c>
    </row>
    <row r="1081" spans="38:47">
      <c r="AL1081" t="s">
        <v>46</v>
      </c>
      <c r="AM1081" t="s">
        <v>53</v>
      </c>
      <c r="AN1081">
        <v>501</v>
      </c>
      <c r="AO1081">
        <v>10</v>
      </c>
      <c r="AP1081" t="s">
        <v>49</v>
      </c>
      <c r="AR1081">
        <v>59</v>
      </c>
      <c r="AS1081">
        <v>2</v>
      </c>
      <c r="AT1081">
        <v>11.39</v>
      </c>
      <c r="AU1081" t="s">
        <v>48</v>
      </c>
    </row>
    <row r="1082" spans="38:47">
      <c r="AL1082" t="s">
        <v>46</v>
      </c>
      <c r="AM1082" t="s">
        <v>53</v>
      </c>
      <c r="AN1082">
        <v>501</v>
      </c>
      <c r="AO1082">
        <v>10</v>
      </c>
      <c r="AP1082" t="s">
        <v>49</v>
      </c>
      <c r="AR1082">
        <v>60</v>
      </c>
      <c r="AS1082">
        <v>2</v>
      </c>
      <c r="AT1082">
        <v>12.68</v>
      </c>
      <c r="AU1082" t="s">
        <v>48</v>
      </c>
    </row>
    <row r="1083" spans="38:47">
      <c r="AL1083" t="s">
        <v>46</v>
      </c>
      <c r="AM1083" t="s">
        <v>53</v>
      </c>
      <c r="AN1083">
        <v>501</v>
      </c>
      <c r="AO1083">
        <v>10</v>
      </c>
      <c r="AP1083" t="s">
        <v>49</v>
      </c>
      <c r="AR1083">
        <v>61</v>
      </c>
      <c r="AS1083">
        <v>2</v>
      </c>
      <c r="AT1083">
        <v>14.15</v>
      </c>
      <c r="AU1083" t="s">
        <v>48</v>
      </c>
    </row>
    <row r="1084" spans="38:47">
      <c r="AL1084" t="s">
        <v>46</v>
      </c>
      <c r="AM1084" t="s">
        <v>53</v>
      </c>
      <c r="AN1084">
        <v>501</v>
      </c>
      <c r="AO1084">
        <v>10</v>
      </c>
      <c r="AP1084" t="s">
        <v>49</v>
      </c>
      <c r="AR1084">
        <v>62</v>
      </c>
      <c r="AS1084">
        <v>2</v>
      </c>
      <c r="AT1084">
        <v>15.83</v>
      </c>
      <c r="AU1084" t="s">
        <v>48</v>
      </c>
    </row>
    <row r="1085" spans="38:47">
      <c r="AL1085" t="s">
        <v>46</v>
      </c>
      <c r="AM1085" t="s">
        <v>53</v>
      </c>
      <c r="AN1085">
        <v>501</v>
      </c>
      <c r="AO1085">
        <v>10</v>
      </c>
      <c r="AP1085" t="s">
        <v>49</v>
      </c>
      <c r="AR1085">
        <v>63</v>
      </c>
      <c r="AS1085">
        <v>2</v>
      </c>
      <c r="AT1085">
        <v>17.77</v>
      </c>
      <c r="AU1085" t="s">
        <v>48</v>
      </c>
    </row>
    <row r="1086" spans="38:47">
      <c r="AL1086" t="s">
        <v>46</v>
      </c>
      <c r="AM1086" t="s">
        <v>53</v>
      </c>
      <c r="AN1086">
        <v>501</v>
      </c>
      <c r="AO1086">
        <v>10</v>
      </c>
      <c r="AP1086" t="s">
        <v>49</v>
      </c>
      <c r="AR1086">
        <v>64</v>
      </c>
      <c r="AS1086">
        <v>2</v>
      </c>
      <c r="AT1086">
        <v>20.03</v>
      </c>
      <c r="AU1086" t="s">
        <v>48</v>
      </c>
    </row>
    <row r="1087" spans="38:47">
      <c r="AL1087" t="s">
        <v>46</v>
      </c>
      <c r="AM1087" t="s">
        <v>53</v>
      </c>
      <c r="AN1087">
        <v>501</v>
      </c>
      <c r="AO1087">
        <v>10</v>
      </c>
      <c r="AP1087" t="s">
        <v>49</v>
      </c>
      <c r="AR1087">
        <v>65</v>
      </c>
      <c r="AS1087">
        <v>2</v>
      </c>
      <c r="AT1087">
        <v>22.68</v>
      </c>
      <c r="AU1087" t="s">
        <v>48</v>
      </c>
    </row>
    <row r="1088" spans="38:47">
      <c r="AL1088" t="s">
        <v>46</v>
      </c>
      <c r="AM1088" t="s">
        <v>53</v>
      </c>
      <c r="AN1088">
        <v>501</v>
      </c>
      <c r="AO1088">
        <v>10</v>
      </c>
      <c r="AP1088" t="s">
        <v>49</v>
      </c>
      <c r="AR1088">
        <v>18</v>
      </c>
      <c r="AS1088">
        <v>3</v>
      </c>
      <c r="AT1088">
        <v>1.34</v>
      </c>
      <c r="AU1088" t="s">
        <v>48</v>
      </c>
    </row>
    <row r="1089" spans="38:47">
      <c r="AL1089" t="s">
        <v>46</v>
      </c>
      <c r="AM1089" t="s">
        <v>53</v>
      </c>
      <c r="AN1089">
        <v>501</v>
      </c>
      <c r="AO1089">
        <v>10</v>
      </c>
      <c r="AP1089" t="s">
        <v>49</v>
      </c>
      <c r="AR1089">
        <v>19</v>
      </c>
      <c r="AS1089">
        <v>3</v>
      </c>
      <c r="AT1089">
        <v>1.39</v>
      </c>
      <c r="AU1089" t="s">
        <v>48</v>
      </c>
    </row>
    <row r="1090" spans="38:47">
      <c r="AL1090" t="s">
        <v>46</v>
      </c>
      <c r="AM1090" t="s">
        <v>53</v>
      </c>
      <c r="AN1090">
        <v>501</v>
      </c>
      <c r="AO1090">
        <v>10</v>
      </c>
      <c r="AP1090" t="s">
        <v>49</v>
      </c>
      <c r="AR1090">
        <v>20</v>
      </c>
      <c r="AS1090">
        <v>3</v>
      </c>
      <c r="AT1090">
        <v>1.44</v>
      </c>
      <c r="AU1090" t="s">
        <v>48</v>
      </c>
    </row>
    <row r="1091" spans="38:47">
      <c r="AL1091" t="s">
        <v>46</v>
      </c>
      <c r="AM1091" t="s">
        <v>53</v>
      </c>
      <c r="AN1091">
        <v>501</v>
      </c>
      <c r="AO1091">
        <v>10</v>
      </c>
      <c r="AP1091" t="s">
        <v>49</v>
      </c>
      <c r="AR1091">
        <v>21</v>
      </c>
      <c r="AS1091">
        <v>3</v>
      </c>
      <c r="AT1091">
        <v>1.48</v>
      </c>
      <c r="AU1091" t="s">
        <v>48</v>
      </c>
    </row>
    <row r="1092" spans="38:47">
      <c r="AL1092" t="s">
        <v>46</v>
      </c>
      <c r="AM1092" t="s">
        <v>53</v>
      </c>
      <c r="AN1092">
        <v>501</v>
      </c>
      <c r="AO1092">
        <v>10</v>
      </c>
      <c r="AP1092" t="s">
        <v>49</v>
      </c>
      <c r="AR1092">
        <v>22</v>
      </c>
      <c r="AS1092">
        <v>3</v>
      </c>
      <c r="AT1092">
        <v>1.52</v>
      </c>
      <c r="AU1092" t="s">
        <v>48</v>
      </c>
    </row>
    <row r="1093" spans="38:47">
      <c r="AL1093" t="s">
        <v>46</v>
      </c>
      <c r="AM1093" t="s">
        <v>53</v>
      </c>
      <c r="AN1093">
        <v>501</v>
      </c>
      <c r="AO1093">
        <v>10</v>
      </c>
      <c r="AP1093" t="s">
        <v>49</v>
      </c>
      <c r="AR1093">
        <v>23</v>
      </c>
      <c r="AS1093">
        <v>3</v>
      </c>
      <c r="AT1093">
        <v>1.56</v>
      </c>
      <c r="AU1093" t="s">
        <v>48</v>
      </c>
    </row>
    <row r="1094" spans="38:47">
      <c r="AL1094" t="s">
        <v>46</v>
      </c>
      <c r="AM1094" t="s">
        <v>53</v>
      </c>
      <c r="AN1094">
        <v>501</v>
      </c>
      <c r="AO1094">
        <v>10</v>
      </c>
      <c r="AP1094" t="s">
        <v>49</v>
      </c>
      <c r="AR1094">
        <v>24</v>
      </c>
      <c r="AS1094">
        <v>3</v>
      </c>
      <c r="AT1094">
        <v>1.6</v>
      </c>
      <c r="AU1094" t="s">
        <v>48</v>
      </c>
    </row>
    <row r="1095" spans="38:47">
      <c r="AL1095" t="s">
        <v>46</v>
      </c>
      <c r="AM1095" t="s">
        <v>53</v>
      </c>
      <c r="AN1095">
        <v>501</v>
      </c>
      <c r="AO1095">
        <v>10</v>
      </c>
      <c r="AP1095" t="s">
        <v>49</v>
      </c>
      <c r="AR1095">
        <v>25</v>
      </c>
      <c r="AS1095">
        <v>3</v>
      </c>
      <c r="AT1095">
        <v>1.64</v>
      </c>
      <c r="AU1095" t="s">
        <v>48</v>
      </c>
    </row>
    <row r="1096" spans="38:47">
      <c r="AL1096" t="s">
        <v>46</v>
      </c>
      <c r="AM1096" t="s">
        <v>53</v>
      </c>
      <c r="AN1096">
        <v>501</v>
      </c>
      <c r="AO1096">
        <v>10</v>
      </c>
      <c r="AP1096" t="s">
        <v>49</v>
      </c>
      <c r="AR1096">
        <v>26</v>
      </c>
      <c r="AS1096">
        <v>3</v>
      </c>
      <c r="AT1096">
        <v>1.67</v>
      </c>
      <c r="AU1096" t="s">
        <v>48</v>
      </c>
    </row>
    <row r="1097" spans="38:47">
      <c r="AL1097" t="s">
        <v>46</v>
      </c>
      <c r="AM1097" t="s">
        <v>53</v>
      </c>
      <c r="AN1097">
        <v>501</v>
      </c>
      <c r="AO1097">
        <v>10</v>
      </c>
      <c r="AP1097" t="s">
        <v>49</v>
      </c>
      <c r="AR1097">
        <v>27</v>
      </c>
      <c r="AS1097">
        <v>3</v>
      </c>
      <c r="AT1097">
        <v>1.71</v>
      </c>
      <c r="AU1097" t="s">
        <v>48</v>
      </c>
    </row>
    <row r="1098" spans="38:47">
      <c r="AL1098" t="s">
        <v>46</v>
      </c>
      <c r="AM1098" t="s">
        <v>53</v>
      </c>
      <c r="AN1098">
        <v>501</v>
      </c>
      <c r="AO1098">
        <v>10</v>
      </c>
      <c r="AP1098" t="s">
        <v>49</v>
      </c>
      <c r="AR1098">
        <v>28</v>
      </c>
      <c r="AS1098">
        <v>3</v>
      </c>
      <c r="AT1098">
        <v>1.75</v>
      </c>
      <c r="AU1098" t="s">
        <v>48</v>
      </c>
    </row>
    <row r="1099" spans="38:47">
      <c r="AL1099" t="s">
        <v>46</v>
      </c>
      <c r="AM1099" t="s">
        <v>53</v>
      </c>
      <c r="AN1099">
        <v>501</v>
      </c>
      <c r="AO1099">
        <v>10</v>
      </c>
      <c r="AP1099" t="s">
        <v>49</v>
      </c>
      <c r="AR1099">
        <v>29</v>
      </c>
      <c r="AS1099">
        <v>3</v>
      </c>
      <c r="AT1099">
        <v>1.79</v>
      </c>
      <c r="AU1099" t="s">
        <v>48</v>
      </c>
    </row>
    <row r="1100" spans="38:47">
      <c r="AL1100" t="s">
        <v>46</v>
      </c>
      <c r="AM1100" t="s">
        <v>53</v>
      </c>
      <c r="AN1100">
        <v>501</v>
      </c>
      <c r="AO1100">
        <v>10</v>
      </c>
      <c r="AP1100" t="s">
        <v>49</v>
      </c>
      <c r="AR1100">
        <v>30</v>
      </c>
      <c r="AS1100">
        <v>3</v>
      </c>
      <c r="AT1100">
        <v>1.85</v>
      </c>
      <c r="AU1100" t="s">
        <v>48</v>
      </c>
    </row>
    <row r="1101" spans="38:47">
      <c r="AL1101" t="s">
        <v>46</v>
      </c>
      <c r="AM1101" t="s">
        <v>53</v>
      </c>
      <c r="AN1101">
        <v>501</v>
      </c>
      <c r="AO1101">
        <v>10</v>
      </c>
      <c r="AP1101" t="s">
        <v>49</v>
      </c>
      <c r="AR1101">
        <v>31</v>
      </c>
      <c r="AS1101">
        <v>3</v>
      </c>
      <c r="AT1101">
        <v>1.91</v>
      </c>
      <c r="AU1101" t="s">
        <v>48</v>
      </c>
    </row>
    <row r="1102" spans="38:47">
      <c r="AL1102" t="s">
        <v>46</v>
      </c>
      <c r="AM1102" t="s">
        <v>53</v>
      </c>
      <c r="AN1102">
        <v>501</v>
      </c>
      <c r="AO1102">
        <v>10</v>
      </c>
      <c r="AP1102" t="s">
        <v>49</v>
      </c>
      <c r="AR1102">
        <v>32</v>
      </c>
      <c r="AS1102">
        <v>3</v>
      </c>
      <c r="AT1102">
        <v>1.98</v>
      </c>
      <c r="AU1102" t="s">
        <v>48</v>
      </c>
    </row>
    <row r="1103" spans="38:47">
      <c r="AL1103" t="s">
        <v>46</v>
      </c>
      <c r="AM1103" t="s">
        <v>53</v>
      </c>
      <c r="AN1103">
        <v>501</v>
      </c>
      <c r="AO1103">
        <v>10</v>
      </c>
      <c r="AP1103" t="s">
        <v>49</v>
      </c>
      <c r="AR1103">
        <v>33</v>
      </c>
      <c r="AS1103">
        <v>3</v>
      </c>
      <c r="AT1103">
        <v>2.0699999999999998</v>
      </c>
      <c r="AU1103" t="s">
        <v>48</v>
      </c>
    </row>
    <row r="1104" spans="38:47">
      <c r="AL1104" t="s">
        <v>46</v>
      </c>
      <c r="AM1104" t="s">
        <v>53</v>
      </c>
      <c r="AN1104">
        <v>501</v>
      </c>
      <c r="AO1104">
        <v>10</v>
      </c>
      <c r="AP1104" t="s">
        <v>49</v>
      </c>
      <c r="AR1104">
        <v>34</v>
      </c>
      <c r="AS1104">
        <v>3</v>
      </c>
      <c r="AT1104">
        <v>2.1800000000000002</v>
      </c>
      <c r="AU1104" t="s">
        <v>48</v>
      </c>
    </row>
    <row r="1105" spans="38:47">
      <c r="AL1105" t="s">
        <v>46</v>
      </c>
      <c r="AM1105" t="s">
        <v>53</v>
      </c>
      <c r="AN1105">
        <v>501</v>
      </c>
      <c r="AO1105">
        <v>10</v>
      </c>
      <c r="AP1105" t="s">
        <v>49</v>
      </c>
      <c r="AR1105">
        <v>35</v>
      </c>
      <c r="AS1105">
        <v>3</v>
      </c>
      <c r="AT1105">
        <v>2.2999999999999998</v>
      </c>
      <c r="AU1105" t="s">
        <v>48</v>
      </c>
    </row>
    <row r="1106" spans="38:47">
      <c r="AL1106" t="s">
        <v>46</v>
      </c>
      <c r="AM1106" t="s">
        <v>53</v>
      </c>
      <c r="AN1106">
        <v>501</v>
      </c>
      <c r="AO1106">
        <v>10</v>
      </c>
      <c r="AP1106" t="s">
        <v>49</v>
      </c>
      <c r="AR1106">
        <v>36</v>
      </c>
      <c r="AS1106">
        <v>3</v>
      </c>
      <c r="AT1106">
        <v>2.4500000000000002</v>
      </c>
      <c r="AU1106" t="s">
        <v>48</v>
      </c>
    </row>
    <row r="1107" spans="38:47">
      <c r="AL1107" t="s">
        <v>46</v>
      </c>
      <c r="AM1107" t="s">
        <v>53</v>
      </c>
      <c r="AN1107">
        <v>501</v>
      </c>
      <c r="AO1107">
        <v>10</v>
      </c>
      <c r="AP1107" t="s">
        <v>49</v>
      </c>
      <c r="AR1107">
        <v>37</v>
      </c>
      <c r="AS1107">
        <v>3</v>
      </c>
      <c r="AT1107">
        <v>2.62</v>
      </c>
      <c r="AU1107" t="s">
        <v>48</v>
      </c>
    </row>
    <row r="1108" spans="38:47">
      <c r="AL1108" t="s">
        <v>46</v>
      </c>
      <c r="AM1108" t="s">
        <v>53</v>
      </c>
      <c r="AN1108">
        <v>501</v>
      </c>
      <c r="AO1108">
        <v>10</v>
      </c>
      <c r="AP1108" t="s">
        <v>49</v>
      </c>
      <c r="AR1108">
        <v>38</v>
      </c>
      <c r="AS1108">
        <v>3</v>
      </c>
      <c r="AT1108">
        <v>2.81</v>
      </c>
      <c r="AU1108" t="s">
        <v>48</v>
      </c>
    </row>
    <row r="1109" spans="38:47">
      <c r="AL1109" t="s">
        <v>46</v>
      </c>
      <c r="AM1109" t="s">
        <v>53</v>
      </c>
      <c r="AN1109">
        <v>501</v>
      </c>
      <c r="AO1109">
        <v>10</v>
      </c>
      <c r="AP1109" t="s">
        <v>49</v>
      </c>
      <c r="AR1109">
        <v>39</v>
      </c>
      <c r="AS1109">
        <v>3</v>
      </c>
      <c r="AT1109">
        <v>3.03</v>
      </c>
      <c r="AU1109" t="s">
        <v>48</v>
      </c>
    </row>
    <row r="1110" spans="38:47">
      <c r="AL1110" t="s">
        <v>46</v>
      </c>
      <c r="AM1110" t="s">
        <v>53</v>
      </c>
      <c r="AN1110">
        <v>501</v>
      </c>
      <c r="AO1110">
        <v>10</v>
      </c>
      <c r="AP1110" t="s">
        <v>49</v>
      </c>
      <c r="AR1110">
        <v>40</v>
      </c>
      <c r="AS1110">
        <v>3</v>
      </c>
      <c r="AT1110">
        <v>3.27</v>
      </c>
      <c r="AU1110" t="s">
        <v>48</v>
      </c>
    </row>
    <row r="1111" spans="38:47">
      <c r="AL1111" t="s">
        <v>46</v>
      </c>
      <c r="AM1111" t="s">
        <v>53</v>
      </c>
      <c r="AN1111">
        <v>501</v>
      </c>
      <c r="AO1111">
        <v>10</v>
      </c>
      <c r="AP1111" t="s">
        <v>49</v>
      </c>
      <c r="AR1111">
        <v>41</v>
      </c>
      <c r="AS1111">
        <v>3</v>
      </c>
      <c r="AT1111">
        <v>3.54</v>
      </c>
      <c r="AU1111" t="s">
        <v>48</v>
      </c>
    </row>
    <row r="1112" spans="38:47">
      <c r="AL1112" t="s">
        <v>46</v>
      </c>
      <c r="AM1112" t="s">
        <v>53</v>
      </c>
      <c r="AN1112">
        <v>501</v>
      </c>
      <c r="AO1112">
        <v>10</v>
      </c>
      <c r="AP1112" t="s">
        <v>49</v>
      </c>
      <c r="AR1112">
        <v>42</v>
      </c>
      <c r="AS1112">
        <v>3</v>
      </c>
      <c r="AT1112">
        <v>3.83</v>
      </c>
      <c r="AU1112" t="s">
        <v>48</v>
      </c>
    </row>
    <row r="1113" spans="38:47">
      <c r="AL1113" t="s">
        <v>46</v>
      </c>
      <c r="AM1113" t="s">
        <v>53</v>
      </c>
      <c r="AN1113">
        <v>501</v>
      </c>
      <c r="AO1113">
        <v>10</v>
      </c>
      <c r="AP1113" t="s">
        <v>49</v>
      </c>
      <c r="AR1113">
        <v>43</v>
      </c>
      <c r="AS1113">
        <v>3</v>
      </c>
      <c r="AT1113">
        <v>4.1500000000000004</v>
      </c>
      <c r="AU1113" t="s">
        <v>48</v>
      </c>
    </row>
    <row r="1114" spans="38:47">
      <c r="AL1114" t="s">
        <v>46</v>
      </c>
      <c r="AM1114" t="s">
        <v>53</v>
      </c>
      <c r="AN1114">
        <v>501</v>
      </c>
      <c r="AO1114">
        <v>10</v>
      </c>
      <c r="AP1114" t="s">
        <v>49</v>
      </c>
      <c r="AR1114">
        <v>44</v>
      </c>
      <c r="AS1114">
        <v>3</v>
      </c>
      <c r="AT1114">
        <v>4.49</v>
      </c>
      <c r="AU1114" t="s">
        <v>48</v>
      </c>
    </row>
    <row r="1115" spans="38:47">
      <c r="AL1115" t="s">
        <v>46</v>
      </c>
      <c r="AM1115" t="s">
        <v>53</v>
      </c>
      <c r="AN1115">
        <v>501</v>
      </c>
      <c r="AO1115">
        <v>10</v>
      </c>
      <c r="AP1115" t="s">
        <v>49</v>
      </c>
      <c r="AR1115">
        <v>45</v>
      </c>
      <c r="AS1115">
        <v>3</v>
      </c>
      <c r="AT1115">
        <v>4.8600000000000003</v>
      </c>
      <c r="AU1115" t="s">
        <v>48</v>
      </c>
    </row>
    <row r="1116" spans="38:47">
      <c r="AL1116" t="s">
        <v>46</v>
      </c>
      <c r="AM1116" t="s">
        <v>53</v>
      </c>
      <c r="AN1116">
        <v>501</v>
      </c>
      <c r="AO1116">
        <v>10</v>
      </c>
      <c r="AP1116" t="s">
        <v>49</v>
      </c>
      <c r="AR1116">
        <v>46</v>
      </c>
      <c r="AS1116">
        <v>3</v>
      </c>
      <c r="AT1116">
        <v>5.26</v>
      </c>
      <c r="AU1116" t="s">
        <v>48</v>
      </c>
    </row>
    <row r="1117" spans="38:47">
      <c r="AL1117" t="s">
        <v>46</v>
      </c>
      <c r="AM1117" t="s">
        <v>53</v>
      </c>
      <c r="AN1117">
        <v>501</v>
      </c>
      <c r="AO1117">
        <v>10</v>
      </c>
      <c r="AP1117" t="s">
        <v>49</v>
      </c>
      <c r="AR1117">
        <v>47</v>
      </c>
      <c r="AS1117">
        <v>3</v>
      </c>
      <c r="AT1117">
        <v>5.69</v>
      </c>
      <c r="AU1117" t="s">
        <v>48</v>
      </c>
    </row>
    <row r="1118" spans="38:47">
      <c r="AL1118" t="s">
        <v>46</v>
      </c>
      <c r="AM1118" t="s">
        <v>53</v>
      </c>
      <c r="AN1118">
        <v>501</v>
      </c>
      <c r="AO1118">
        <v>10</v>
      </c>
      <c r="AP1118" t="s">
        <v>49</v>
      </c>
      <c r="AR1118">
        <v>48</v>
      </c>
      <c r="AS1118">
        <v>3</v>
      </c>
      <c r="AT1118">
        <v>6.16</v>
      </c>
      <c r="AU1118" t="s">
        <v>48</v>
      </c>
    </row>
    <row r="1119" spans="38:47">
      <c r="AL1119" t="s">
        <v>46</v>
      </c>
      <c r="AM1119" t="s">
        <v>53</v>
      </c>
      <c r="AN1119">
        <v>501</v>
      </c>
      <c r="AO1119">
        <v>10</v>
      </c>
      <c r="AP1119" t="s">
        <v>49</v>
      </c>
      <c r="AR1119">
        <v>49</v>
      </c>
      <c r="AS1119">
        <v>3</v>
      </c>
      <c r="AT1119">
        <v>6.68</v>
      </c>
      <c r="AU1119" t="s">
        <v>48</v>
      </c>
    </row>
    <row r="1120" spans="38:47">
      <c r="AL1120" t="s">
        <v>46</v>
      </c>
      <c r="AM1120" t="s">
        <v>53</v>
      </c>
      <c r="AN1120">
        <v>501</v>
      </c>
      <c r="AO1120">
        <v>10</v>
      </c>
      <c r="AP1120" t="s">
        <v>49</v>
      </c>
      <c r="AR1120">
        <v>50</v>
      </c>
      <c r="AS1120">
        <v>3</v>
      </c>
      <c r="AT1120">
        <v>7.26</v>
      </c>
      <c r="AU1120" t="s">
        <v>48</v>
      </c>
    </row>
    <row r="1121" spans="38:47">
      <c r="AL1121" t="s">
        <v>46</v>
      </c>
      <c r="AM1121" t="s">
        <v>53</v>
      </c>
      <c r="AN1121">
        <v>501</v>
      </c>
      <c r="AO1121">
        <v>10</v>
      </c>
      <c r="AP1121" t="s">
        <v>49</v>
      </c>
      <c r="AR1121">
        <v>51</v>
      </c>
      <c r="AS1121">
        <v>3</v>
      </c>
      <c r="AT1121">
        <v>7.92</v>
      </c>
      <c r="AU1121" t="s">
        <v>48</v>
      </c>
    </row>
    <row r="1122" spans="38:47">
      <c r="AL1122" t="s">
        <v>46</v>
      </c>
      <c r="AM1122" t="s">
        <v>53</v>
      </c>
      <c r="AN1122">
        <v>501</v>
      </c>
      <c r="AO1122">
        <v>10</v>
      </c>
      <c r="AP1122" t="s">
        <v>49</v>
      </c>
      <c r="AR1122">
        <v>52</v>
      </c>
      <c r="AS1122">
        <v>3</v>
      </c>
      <c r="AT1122">
        <v>8.68</v>
      </c>
      <c r="AU1122" t="s">
        <v>48</v>
      </c>
    </row>
    <row r="1123" spans="38:47">
      <c r="AL1123" t="s">
        <v>46</v>
      </c>
      <c r="AM1123" t="s">
        <v>53</v>
      </c>
      <c r="AN1123">
        <v>501</v>
      </c>
      <c r="AO1123">
        <v>10</v>
      </c>
      <c r="AP1123" t="s">
        <v>49</v>
      </c>
      <c r="AR1123">
        <v>53</v>
      </c>
      <c r="AS1123">
        <v>3</v>
      </c>
      <c r="AT1123">
        <v>9.5399999999999991</v>
      </c>
      <c r="AU1123" t="s">
        <v>48</v>
      </c>
    </row>
    <row r="1124" spans="38:47">
      <c r="AL1124" t="s">
        <v>46</v>
      </c>
      <c r="AM1124" t="s">
        <v>53</v>
      </c>
      <c r="AN1124">
        <v>501</v>
      </c>
      <c r="AO1124">
        <v>10</v>
      </c>
      <c r="AP1124" t="s">
        <v>49</v>
      </c>
      <c r="AR1124">
        <v>54</v>
      </c>
      <c r="AS1124">
        <v>3</v>
      </c>
      <c r="AT1124">
        <v>10.51</v>
      </c>
      <c r="AU1124" t="s">
        <v>48</v>
      </c>
    </row>
    <row r="1125" spans="38:47">
      <c r="AL1125" t="s">
        <v>46</v>
      </c>
      <c r="AM1125" t="s">
        <v>53</v>
      </c>
      <c r="AN1125">
        <v>501</v>
      </c>
      <c r="AO1125">
        <v>10</v>
      </c>
      <c r="AP1125" t="s">
        <v>49</v>
      </c>
      <c r="AR1125">
        <v>55</v>
      </c>
      <c r="AS1125">
        <v>3</v>
      </c>
      <c r="AT1125">
        <v>11.62</v>
      </c>
      <c r="AU1125" t="s">
        <v>48</v>
      </c>
    </row>
    <row r="1126" spans="38:47">
      <c r="AL1126" t="s">
        <v>46</v>
      </c>
      <c r="AM1126" t="s">
        <v>53</v>
      </c>
      <c r="AN1126">
        <v>501</v>
      </c>
      <c r="AO1126">
        <v>10</v>
      </c>
      <c r="AP1126" t="s">
        <v>49</v>
      </c>
      <c r="AR1126">
        <v>56</v>
      </c>
      <c r="AS1126">
        <v>3</v>
      </c>
      <c r="AT1126">
        <v>12.87</v>
      </c>
      <c r="AU1126" t="s">
        <v>48</v>
      </c>
    </row>
    <row r="1127" spans="38:47">
      <c r="AL1127" t="s">
        <v>46</v>
      </c>
      <c r="AM1127" t="s">
        <v>53</v>
      </c>
      <c r="AN1127">
        <v>501</v>
      </c>
      <c r="AO1127">
        <v>10</v>
      </c>
      <c r="AP1127" t="s">
        <v>49</v>
      </c>
      <c r="AR1127">
        <v>57</v>
      </c>
      <c r="AS1127">
        <v>3</v>
      </c>
      <c r="AT1127">
        <v>14.28</v>
      </c>
      <c r="AU1127" t="s">
        <v>48</v>
      </c>
    </row>
    <row r="1128" spans="38:47">
      <c r="AL1128" t="s">
        <v>46</v>
      </c>
      <c r="AM1128" t="s">
        <v>53</v>
      </c>
      <c r="AN1128">
        <v>501</v>
      </c>
      <c r="AO1128">
        <v>10</v>
      </c>
      <c r="AP1128" t="s">
        <v>49</v>
      </c>
      <c r="AR1128">
        <v>58</v>
      </c>
      <c r="AS1128">
        <v>3</v>
      </c>
      <c r="AT1128">
        <v>15.86</v>
      </c>
      <c r="AU1128" t="s">
        <v>48</v>
      </c>
    </row>
    <row r="1129" spans="38:47">
      <c r="AL1129" t="s">
        <v>46</v>
      </c>
      <c r="AM1129" t="s">
        <v>53</v>
      </c>
      <c r="AN1129">
        <v>501</v>
      </c>
      <c r="AO1129">
        <v>10</v>
      </c>
      <c r="AP1129" t="s">
        <v>49</v>
      </c>
      <c r="AR1129">
        <v>59</v>
      </c>
      <c r="AS1129">
        <v>3</v>
      </c>
      <c r="AT1129">
        <v>17.64</v>
      </c>
      <c r="AU1129" t="s">
        <v>48</v>
      </c>
    </row>
    <row r="1130" spans="38:47">
      <c r="AL1130" t="s">
        <v>46</v>
      </c>
      <c r="AM1130" t="s">
        <v>53</v>
      </c>
      <c r="AN1130">
        <v>501</v>
      </c>
      <c r="AO1130">
        <v>10</v>
      </c>
      <c r="AP1130" t="s">
        <v>49</v>
      </c>
      <c r="AR1130">
        <v>60</v>
      </c>
      <c r="AS1130">
        <v>3</v>
      </c>
      <c r="AT1130">
        <v>19.649999999999999</v>
      </c>
      <c r="AU1130" t="s">
        <v>48</v>
      </c>
    </row>
    <row r="1131" spans="38:47">
      <c r="AL1131" t="s">
        <v>46</v>
      </c>
      <c r="AM1131" t="s">
        <v>53</v>
      </c>
      <c r="AN1131">
        <v>501</v>
      </c>
      <c r="AO1131">
        <v>10</v>
      </c>
      <c r="AP1131" t="s">
        <v>49</v>
      </c>
      <c r="AR1131">
        <v>61</v>
      </c>
      <c r="AS1131">
        <v>3</v>
      </c>
      <c r="AT1131">
        <v>21.93</v>
      </c>
      <c r="AU1131" t="s">
        <v>48</v>
      </c>
    </row>
    <row r="1132" spans="38:47">
      <c r="AL1132" t="s">
        <v>46</v>
      </c>
      <c r="AM1132" t="s">
        <v>53</v>
      </c>
      <c r="AN1132">
        <v>501</v>
      </c>
      <c r="AO1132">
        <v>10</v>
      </c>
      <c r="AP1132" t="s">
        <v>49</v>
      </c>
      <c r="AR1132">
        <v>62</v>
      </c>
      <c r="AS1132">
        <v>3</v>
      </c>
      <c r="AT1132">
        <v>24.56</v>
      </c>
      <c r="AU1132" t="s">
        <v>48</v>
      </c>
    </row>
    <row r="1133" spans="38:47">
      <c r="AL1133" t="s">
        <v>46</v>
      </c>
      <c r="AM1133" t="s">
        <v>53</v>
      </c>
      <c r="AN1133">
        <v>501</v>
      </c>
      <c r="AO1133">
        <v>10</v>
      </c>
      <c r="AP1133" t="s">
        <v>49</v>
      </c>
      <c r="AR1133">
        <v>63</v>
      </c>
      <c r="AS1133">
        <v>3</v>
      </c>
      <c r="AT1133">
        <v>27.6</v>
      </c>
      <c r="AU1133" t="s">
        <v>48</v>
      </c>
    </row>
    <row r="1134" spans="38:47">
      <c r="AL1134" t="s">
        <v>46</v>
      </c>
      <c r="AM1134" t="s">
        <v>53</v>
      </c>
      <c r="AN1134">
        <v>501</v>
      </c>
      <c r="AO1134">
        <v>10</v>
      </c>
      <c r="AP1134" t="s">
        <v>49</v>
      </c>
      <c r="AR1134">
        <v>64</v>
      </c>
      <c r="AS1134">
        <v>3</v>
      </c>
      <c r="AT1134">
        <v>31.15</v>
      </c>
      <c r="AU1134" t="s">
        <v>48</v>
      </c>
    </row>
    <row r="1135" spans="38:47">
      <c r="AL1135" t="s">
        <v>46</v>
      </c>
      <c r="AM1135" t="s">
        <v>53</v>
      </c>
      <c r="AN1135">
        <v>501</v>
      </c>
      <c r="AO1135">
        <v>10</v>
      </c>
      <c r="AP1135" t="s">
        <v>49</v>
      </c>
      <c r="AR1135">
        <v>65</v>
      </c>
      <c r="AS1135">
        <v>3</v>
      </c>
      <c r="AT1135">
        <v>35.32</v>
      </c>
      <c r="AU1135" t="s">
        <v>48</v>
      </c>
    </row>
    <row r="1136" spans="38:47">
      <c r="AL1136" t="s">
        <v>46</v>
      </c>
      <c r="AM1136" t="s">
        <v>53</v>
      </c>
      <c r="AN1136">
        <v>501</v>
      </c>
      <c r="AO1136">
        <v>10</v>
      </c>
      <c r="AP1136" t="s">
        <v>49</v>
      </c>
      <c r="AR1136">
        <v>18</v>
      </c>
      <c r="AS1136">
        <v>4</v>
      </c>
      <c r="AT1136">
        <v>1.4</v>
      </c>
      <c r="AU1136" t="s">
        <v>48</v>
      </c>
    </row>
    <row r="1137" spans="38:47">
      <c r="AL1137" t="s">
        <v>46</v>
      </c>
      <c r="AM1137" t="s">
        <v>53</v>
      </c>
      <c r="AN1137">
        <v>501</v>
      </c>
      <c r="AO1137">
        <v>10</v>
      </c>
      <c r="AP1137" t="s">
        <v>49</v>
      </c>
      <c r="AR1137">
        <v>19</v>
      </c>
      <c r="AS1137">
        <v>4</v>
      </c>
      <c r="AT1137">
        <v>1.45</v>
      </c>
      <c r="AU1137" t="s">
        <v>48</v>
      </c>
    </row>
    <row r="1138" spans="38:47">
      <c r="AL1138" t="s">
        <v>46</v>
      </c>
      <c r="AM1138" t="s">
        <v>53</v>
      </c>
      <c r="AN1138">
        <v>501</v>
      </c>
      <c r="AO1138">
        <v>10</v>
      </c>
      <c r="AP1138" t="s">
        <v>49</v>
      </c>
      <c r="AR1138">
        <v>20</v>
      </c>
      <c r="AS1138">
        <v>4</v>
      </c>
      <c r="AT1138">
        <v>1.49</v>
      </c>
      <c r="AU1138" t="s">
        <v>48</v>
      </c>
    </row>
    <row r="1139" spans="38:47">
      <c r="AL1139" t="s">
        <v>46</v>
      </c>
      <c r="AM1139" t="s">
        <v>53</v>
      </c>
      <c r="AN1139">
        <v>501</v>
      </c>
      <c r="AO1139">
        <v>10</v>
      </c>
      <c r="AP1139" t="s">
        <v>49</v>
      </c>
      <c r="AR1139">
        <v>21</v>
      </c>
      <c r="AS1139">
        <v>4</v>
      </c>
      <c r="AT1139">
        <v>1.54</v>
      </c>
      <c r="AU1139" t="s">
        <v>48</v>
      </c>
    </row>
    <row r="1140" spans="38:47">
      <c r="AL1140" t="s">
        <v>46</v>
      </c>
      <c r="AM1140" t="s">
        <v>53</v>
      </c>
      <c r="AN1140">
        <v>501</v>
      </c>
      <c r="AO1140">
        <v>10</v>
      </c>
      <c r="AP1140" t="s">
        <v>49</v>
      </c>
      <c r="AR1140">
        <v>22</v>
      </c>
      <c r="AS1140">
        <v>4</v>
      </c>
      <c r="AT1140">
        <v>1.58</v>
      </c>
      <c r="AU1140" t="s">
        <v>48</v>
      </c>
    </row>
    <row r="1141" spans="38:47">
      <c r="AL1141" t="s">
        <v>46</v>
      </c>
      <c r="AM1141" t="s">
        <v>53</v>
      </c>
      <c r="AN1141">
        <v>501</v>
      </c>
      <c r="AO1141">
        <v>10</v>
      </c>
      <c r="AP1141" t="s">
        <v>49</v>
      </c>
      <c r="AR1141">
        <v>23</v>
      </c>
      <c r="AS1141">
        <v>4</v>
      </c>
      <c r="AT1141">
        <v>1.62</v>
      </c>
      <c r="AU1141" t="s">
        <v>48</v>
      </c>
    </row>
    <row r="1142" spans="38:47">
      <c r="AL1142" t="s">
        <v>46</v>
      </c>
      <c r="AM1142" t="s">
        <v>53</v>
      </c>
      <c r="AN1142">
        <v>501</v>
      </c>
      <c r="AO1142">
        <v>10</v>
      </c>
      <c r="AP1142" t="s">
        <v>49</v>
      </c>
      <c r="AR1142">
        <v>24</v>
      </c>
      <c r="AS1142">
        <v>4</v>
      </c>
      <c r="AT1142">
        <v>1.66</v>
      </c>
      <c r="AU1142" t="s">
        <v>48</v>
      </c>
    </row>
    <row r="1143" spans="38:47">
      <c r="AL1143" t="s">
        <v>46</v>
      </c>
      <c r="AM1143" t="s">
        <v>53</v>
      </c>
      <c r="AN1143">
        <v>501</v>
      </c>
      <c r="AO1143">
        <v>10</v>
      </c>
      <c r="AP1143" t="s">
        <v>49</v>
      </c>
      <c r="AR1143">
        <v>25</v>
      </c>
      <c r="AS1143">
        <v>4</v>
      </c>
      <c r="AT1143">
        <v>1.69</v>
      </c>
      <c r="AU1143" t="s">
        <v>48</v>
      </c>
    </row>
    <row r="1144" spans="38:47">
      <c r="AL1144" t="s">
        <v>46</v>
      </c>
      <c r="AM1144" t="s">
        <v>53</v>
      </c>
      <c r="AN1144">
        <v>501</v>
      </c>
      <c r="AO1144">
        <v>10</v>
      </c>
      <c r="AP1144" t="s">
        <v>49</v>
      </c>
      <c r="AR1144">
        <v>26</v>
      </c>
      <c r="AS1144">
        <v>4</v>
      </c>
      <c r="AT1144">
        <v>1.73</v>
      </c>
      <c r="AU1144" t="s">
        <v>48</v>
      </c>
    </row>
    <row r="1145" spans="38:47">
      <c r="AL1145" t="s">
        <v>46</v>
      </c>
      <c r="AM1145" t="s">
        <v>53</v>
      </c>
      <c r="AN1145">
        <v>501</v>
      </c>
      <c r="AO1145">
        <v>10</v>
      </c>
      <c r="AP1145" t="s">
        <v>49</v>
      </c>
      <c r="AR1145">
        <v>27</v>
      </c>
      <c r="AS1145">
        <v>4</v>
      </c>
      <c r="AT1145">
        <v>1.77</v>
      </c>
      <c r="AU1145" t="s">
        <v>48</v>
      </c>
    </row>
    <row r="1146" spans="38:47">
      <c r="AL1146" t="s">
        <v>46</v>
      </c>
      <c r="AM1146" t="s">
        <v>53</v>
      </c>
      <c r="AN1146">
        <v>501</v>
      </c>
      <c r="AO1146">
        <v>10</v>
      </c>
      <c r="AP1146" t="s">
        <v>49</v>
      </c>
      <c r="AR1146">
        <v>28</v>
      </c>
      <c r="AS1146">
        <v>4</v>
      </c>
      <c r="AT1146">
        <v>1.81</v>
      </c>
      <c r="AU1146" t="s">
        <v>48</v>
      </c>
    </row>
    <row r="1147" spans="38:47">
      <c r="AL1147" t="s">
        <v>46</v>
      </c>
      <c r="AM1147" t="s">
        <v>53</v>
      </c>
      <c r="AN1147">
        <v>501</v>
      </c>
      <c r="AO1147">
        <v>10</v>
      </c>
      <c r="AP1147" t="s">
        <v>49</v>
      </c>
      <c r="AR1147">
        <v>29</v>
      </c>
      <c r="AS1147">
        <v>4</v>
      </c>
      <c r="AT1147">
        <v>1.86</v>
      </c>
      <c r="AU1147" t="s">
        <v>48</v>
      </c>
    </row>
    <row r="1148" spans="38:47">
      <c r="AL1148" t="s">
        <v>46</v>
      </c>
      <c r="AM1148" t="s">
        <v>53</v>
      </c>
      <c r="AN1148">
        <v>501</v>
      </c>
      <c r="AO1148">
        <v>10</v>
      </c>
      <c r="AP1148" t="s">
        <v>49</v>
      </c>
      <c r="AR1148">
        <v>30</v>
      </c>
      <c r="AS1148">
        <v>4</v>
      </c>
      <c r="AT1148">
        <v>1.92</v>
      </c>
      <c r="AU1148" t="s">
        <v>48</v>
      </c>
    </row>
    <row r="1149" spans="38:47">
      <c r="AL1149" t="s">
        <v>46</v>
      </c>
      <c r="AM1149" t="s">
        <v>53</v>
      </c>
      <c r="AN1149">
        <v>501</v>
      </c>
      <c r="AO1149">
        <v>10</v>
      </c>
      <c r="AP1149" t="s">
        <v>49</v>
      </c>
      <c r="AR1149">
        <v>31</v>
      </c>
      <c r="AS1149">
        <v>4</v>
      </c>
      <c r="AT1149">
        <v>1.99</v>
      </c>
      <c r="AU1149" t="s">
        <v>48</v>
      </c>
    </row>
    <row r="1150" spans="38:47">
      <c r="AL1150" t="s">
        <v>46</v>
      </c>
      <c r="AM1150" t="s">
        <v>53</v>
      </c>
      <c r="AN1150">
        <v>501</v>
      </c>
      <c r="AO1150">
        <v>10</v>
      </c>
      <c r="AP1150" t="s">
        <v>49</v>
      </c>
      <c r="AR1150">
        <v>32</v>
      </c>
      <c r="AS1150">
        <v>4</v>
      </c>
      <c r="AT1150">
        <v>2.0699999999999998</v>
      </c>
      <c r="AU1150" t="s">
        <v>48</v>
      </c>
    </row>
    <row r="1151" spans="38:47">
      <c r="AL1151" t="s">
        <v>46</v>
      </c>
      <c r="AM1151" t="s">
        <v>53</v>
      </c>
      <c r="AN1151">
        <v>501</v>
      </c>
      <c r="AO1151">
        <v>10</v>
      </c>
      <c r="AP1151" t="s">
        <v>49</v>
      </c>
      <c r="AR1151">
        <v>33</v>
      </c>
      <c r="AS1151">
        <v>4</v>
      </c>
      <c r="AT1151">
        <v>2.17</v>
      </c>
      <c r="AU1151" t="s">
        <v>48</v>
      </c>
    </row>
    <row r="1152" spans="38:47">
      <c r="AL1152" t="s">
        <v>46</v>
      </c>
      <c r="AM1152" t="s">
        <v>53</v>
      </c>
      <c r="AN1152">
        <v>501</v>
      </c>
      <c r="AO1152">
        <v>10</v>
      </c>
      <c r="AP1152" t="s">
        <v>49</v>
      </c>
      <c r="AR1152">
        <v>34</v>
      </c>
      <c r="AS1152">
        <v>4</v>
      </c>
      <c r="AT1152">
        <v>2.2799999999999998</v>
      </c>
      <c r="AU1152" t="s">
        <v>48</v>
      </c>
    </row>
    <row r="1153" spans="38:47">
      <c r="AL1153" t="s">
        <v>46</v>
      </c>
      <c r="AM1153" t="s">
        <v>53</v>
      </c>
      <c r="AN1153">
        <v>501</v>
      </c>
      <c r="AO1153">
        <v>10</v>
      </c>
      <c r="AP1153" t="s">
        <v>49</v>
      </c>
      <c r="AR1153">
        <v>35</v>
      </c>
      <c r="AS1153">
        <v>4</v>
      </c>
      <c r="AT1153">
        <v>2.42</v>
      </c>
      <c r="AU1153" t="s">
        <v>48</v>
      </c>
    </row>
    <row r="1154" spans="38:47">
      <c r="AL1154" t="s">
        <v>46</v>
      </c>
      <c r="AM1154" t="s">
        <v>53</v>
      </c>
      <c r="AN1154">
        <v>501</v>
      </c>
      <c r="AO1154">
        <v>10</v>
      </c>
      <c r="AP1154" t="s">
        <v>49</v>
      </c>
      <c r="AR1154">
        <v>36</v>
      </c>
      <c r="AS1154">
        <v>4</v>
      </c>
      <c r="AT1154">
        <v>2.58</v>
      </c>
      <c r="AU1154" t="s">
        <v>48</v>
      </c>
    </row>
    <row r="1155" spans="38:47">
      <c r="AL1155" t="s">
        <v>46</v>
      </c>
      <c r="AM1155" t="s">
        <v>53</v>
      </c>
      <c r="AN1155">
        <v>501</v>
      </c>
      <c r="AO1155">
        <v>10</v>
      </c>
      <c r="AP1155" t="s">
        <v>49</v>
      </c>
      <c r="AR1155">
        <v>37</v>
      </c>
      <c r="AS1155">
        <v>4</v>
      </c>
      <c r="AT1155">
        <v>2.76</v>
      </c>
      <c r="AU1155" t="s">
        <v>48</v>
      </c>
    </row>
    <row r="1156" spans="38:47">
      <c r="AL1156" t="s">
        <v>46</v>
      </c>
      <c r="AM1156" t="s">
        <v>53</v>
      </c>
      <c r="AN1156">
        <v>501</v>
      </c>
      <c r="AO1156">
        <v>10</v>
      </c>
      <c r="AP1156" t="s">
        <v>49</v>
      </c>
      <c r="AR1156">
        <v>38</v>
      </c>
      <c r="AS1156">
        <v>4</v>
      </c>
      <c r="AT1156">
        <v>2.97</v>
      </c>
      <c r="AU1156" t="s">
        <v>48</v>
      </c>
    </row>
    <row r="1157" spans="38:47">
      <c r="AL1157" t="s">
        <v>46</v>
      </c>
      <c r="AM1157" t="s">
        <v>53</v>
      </c>
      <c r="AN1157">
        <v>501</v>
      </c>
      <c r="AO1157">
        <v>10</v>
      </c>
      <c r="AP1157" t="s">
        <v>49</v>
      </c>
      <c r="AR1157">
        <v>39</v>
      </c>
      <c r="AS1157">
        <v>4</v>
      </c>
      <c r="AT1157">
        <v>3.2</v>
      </c>
      <c r="AU1157" t="s">
        <v>48</v>
      </c>
    </row>
    <row r="1158" spans="38:47">
      <c r="AL1158" t="s">
        <v>46</v>
      </c>
      <c r="AM1158" t="s">
        <v>53</v>
      </c>
      <c r="AN1158">
        <v>501</v>
      </c>
      <c r="AO1158">
        <v>10</v>
      </c>
      <c r="AP1158" t="s">
        <v>49</v>
      </c>
      <c r="AR1158">
        <v>40</v>
      </c>
      <c r="AS1158">
        <v>4</v>
      </c>
      <c r="AT1158">
        <v>3.46</v>
      </c>
      <c r="AU1158" t="s">
        <v>48</v>
      </c>
    </row>
    <row r="1159" spans="38:47">
      <c r="AL1159" t="s">
        <v>46</v>
      </c>
      <c r="AM1159" t="s">
        <v>53</v>
      </c>
      <c r="AN1159">
        <v>501</v>
      </c>
      <c r="AO1159">
        <v>10</v>
      </c>
      <c r="AP1159" t="s">
        <v>49</v>
      </c>
      <c r="AR1159">
        <v>41</v>
      </c>
      <c r="AS1159">
        <v>4</v>
      </c>
      <c r="AT1159">
        <v>3.74</v>
      </c>
      <c r="AU1159" t="s">
        <v>48</v>
      </c>
    </row>
    <row r="1160" spans="38:47">
      <c r="AL1160" t="s">
        <v>46</v>
      </c>
      <c r="AM1160" t="s">
        <v>53</v>
      </c>
      <c r="AN1160">
        <v>501</v>
      </c>
      <c r="AO1160">
        <v>10</v>
      </c>
      <c r="AP1160" t="s">
        <v>49</v>
      </c>
      <c r="AR1160">
        <v>42</v>
      </c>
      <c r="AS1160">
        <v>4</v>
      </c>
      <c r="AT1160">
        <v>4.05</v>
      </c>
      <c r="AU1160" t="s">
        <v>48</v>
      </c>
    </row>
    <row r="1161" spans="38:47">
      <c r="AL1161" t="s">
        <v>46</v>
      </c>
      <c r="AM1161" t="s">
        <v>53</v>
      </c>
      <c r="AN1161">
        <v>501</v>
      </c>
      <c r="AO1161">
        <v>10</v>
      </c>
      <c r="AP1161" t="s">
        <v>49</v>
      </c>
      <c r="AR1161">
        <v>43</v>
      </c>
      <c r="AS1161">
        <v>4</v>
      </c>
      <c r="AT1161">
        <v>4.38</v>
      </c>
      <c r="AU1161" t="s">
        <v>48</v>
      </c>
    </row>
    <row r="1162" spans="38:47">
      <c r="AL1162" t="s">
        <v>46</v>
      </c>
      <c r="AM1162" t="s">
        <v>53</v>
      </c>
      <c r="AN1162">
        <v>501</v>
      </c>
      <c r="AO1162">
        <v>10</v>
      </c>
      <c r="AP1162" t="s">
        <v>49</v>
      </c>
      <c r="AR1162">
        <v>44</v>
      </c>
      <c r="AS1162">
        <v>4</v>
      </c>
      <c r="AT1162">
        <v>4.74</v>
      </c>
      <c r="AU1162" t="s">
        <v>48</v>
      </c>
    </row>
    <row r="1163" spans="38:47">
      <c r="AL1163" t="s">
        <v>46</v>
      </c>
      <c r="AM1163" t="s">
        <v>53</v>
      </c>
      <c r="AN1163">
        <v>501</v>
      </c>
      <c r="AO1163">
        <v>10</v>
      </c>
      <c r="AP1163" t="s">
        <v>49</v>
      </c>
      <c r="AR1163">
        <v>45</v>
      </c>
      <c r="AS1163">
        <v>4</v>
      </c>
      <c r="AT1163">
        <v>5.13</v>
      </c>
      <c r="AU1163" t="s">
        <v>48</v>
      </c>
    </row>
    <row r="1164" spans="38:47">
      <c r="AL1164" t="s">
        <v>46</v>
      </c>
      <c r="AM1164" t="s">
        <v>53</v>
      </c>
      <c r="AN1164">
        <v>501</v>
      </c>
      <c r="AO1164">
        <v>10</v>
      </c>
      <c r="AP1164" t="s">
        <v>49</v>
      </c>
      <c r="AR1164">
        <v>46</v>
      </c>
      <c r="AS1164">
        <v>4</v>
      </c>
      <c r="AT1164">
        <v>5.55</v>
      </c>
      <c r="AU1164" t="s">
        <v>48</v>
      </c>
    </row>
    <row r="1165" spans="38:47">
      <c r="AL1165" t="s">
        <v>46</v>
      </c>
      <c r="AM1165" t="s">
        <v>53</v>
      </c>
      <c r="AN1165">
        <v>501</v>
      </c>
      <c r="AO1165">
        <v>10</v>
      </c>
      <c r="AP1165" t="s">
        <v>49</v>
      </c>
      <c r="AR1165">
        <v>47</v>
      </c>
      <c r="AS1165">
        <v>4</v>
      </c>
      <c r="AT1165">
        <v>6.01</v>
      </c>
      <c r="AU1165" t="s">
        <v>48</v>
      </c>
    </row>
    <row r="1166" spans="38:47">
      <c r="AL1166" t="s">
        <v>46</v>
      </c>
      <c r="AM1166" t="s">
        <v>53</v>
      </c>
      <c r="AN1166">
        <v>501</v>
      </c>
      <c r="AO1166">
        <v>10</v>
      </c>
      <c r="AP1166" t="s">
        <v>49</v>
      </c>
      <c r="AR1166">
        <v>48</v>
      </c>
      <c r="AS1166">
        <v>4</v>
      </c>
      <c r="AT1166">
        <v>6.51</v>
      </c>
      <c r="AU1166" t="s">
        <v>48</v>
      </c>
    </row>
    <row r="1167" spans="38:47">
      <c r="AL1167" t="s">
        <v>46</v>
      </c>
      <c r="AM1167" t="s">
        <v>53</v>
      </c>
      <c r="AN1167">
        <v>501</v>
      </c>
      <c r="AO1167">
        <v>10</v>
      </c>
      <c r="AP1167" t="s">
        <v>49</v>
      </c>
      <c r="AR1167">
        <v>49</v>
      </c>
      <c r="AS1167">
        <v>4</v>
      </c>
      <c r="AT1167">
        <v>7.07</v>
      </c>
      <c r="AU1167" t="s">
        <v>48</v>
      </c>
    </row>
    <row r="1168" spans="38:47">
      <c r="AL1168" t="s">
        <v>46</v>
      </c>
      <c r="AM1168" t="s">
        <v>53</v>
      </c>
      <c r="AN1168">
        <v>501</v>
      </c>
      <c r="AO1168">
        <v>10</v>
      </c>
      <c r="AP1168" t="s">
        <v>49</v>
      </c>
      <c r="AR1168">
        <v>50</v>
      </c>
      <c r="AS1168">
        <v>4</v>
      </c>
      <c r="AT1168">
        <v>7.7</v>
      </c>
      <c r="AU1168" t="s">
        <v>48</v>
      </c>
    </row>
    <row r="1169" spans="38:47">
      <c r="AL1169" t="s">
        <v>46</v>
      </c>
      <c r="AM1169" t="s">
        <v>53</v>
      </c>
      <c r="AN1169">
        <v>501</v>
      </c>
      <c r="AO1169">
        <v>10</v>
      </c>
      <c r="AP1169" t="s">
        <v>49</v>
      </c>
      <c r="AR1169">
        <v>51</v>
      </c>
      <c r="AS1169">
        <v>4</v>
      </c>
      <c r="AT1169">
        <v>8.41</v>
      </c>
      <c r="AU1169" t="s">
        <v>48</v>
      </c>
    </row>
    <row r="1170" spans="38:47">
      <c r="AL1170" t="s">
        <v>46</v>
      </c>
      <c r="AM1170" t="s">
        <v>53</v>
      </c>
      <c r="AN1170">
        <v>501</v>
      </c>
      <c r="AO1170">
        <v>10</v>
      </c>
      <c r="AP1170" t="s">
        <v>49</v>
      </c>
      <c r="AR1170">
        <v>52</v>
      </c>
      <c r="AS1170">
        <v>4</v>
      </c>
      <c r="AT1170">
        <v>9.2200000000000006</v>
      </c>
      <c r="AU1170" t="s">
        <v>48</v>
      </c>
    </row>
    <row r="1171" spans="38:47">
      <c r="AL1171" t="s">
        <v>46</v>
      </c>
      <c r="AM1171" t="s">
        <v>53</v>
      </c>
      <c r="AN1171">
        <v>501</v>
      </c>
      <c r="AO1171">
        <v>10</v>
      </c>
      <c r="AP1171" t="s">
        <v>49</v>
      </c>
      <c r="AR1171">
        <v>53</v>
      </c>
      <c r="AS1171">
        <v>4</v>
      </c>
      <c r="AT1171">
        <v>10.14</v>
      </c>
      <c r="AU1171" t="s">
        <v>48</v>
      </c>
    </row>
    <row r="1172" spans="38:47">
      <c r="AL1172" t="s">
        <v>46</v>
      </c>
      <c r="AM1172" t="s">
        <v>53</v>
      </c>
      <c r="AN1172">
        <v>501</v>
      </c>
      <c r="AO1172">
        <v>10</v>
      </c>
      <c r="AP1172" t="s">
        <v>49</v>
      </c>
      <c r="AR1172">
        <v>54</v>
      </c>
      <c r="AS1172">
        <v>4</v>
      </c>
      <c r="AT1172">
        <v>11.19</v>
      </c>
      <c r="AU1172" t="s">
        <v>48</v>
      </c>
    </row>
    <row r="1173" spans="38:47">
      <c r="AL1173" t="s">
        <v>46</v>
      </c>
      <c r="AM1173" t="s">
        <v>53</v>
      </c>
      <c r="AN1173">
        <v>501</v>
      </c>
      <c r="AO1173">
        <v>10</v>
      </c>
      <c r="AP1173" t="s">
        <v>49</v>
      </c>
      <c r="AR1173">
        <v>55</v>
      </c>
      <c r="AS1173">
        <v>4</v>
      </c>
      <c r="AT1173">
        <v>12.38</v>
      </c>
      <c r="AU1173" t="s">
        <v>48</v>
      </c>
    </row>
    <row r="1174" spans="38:47">
      <c r="AL1174" t="s">
        <v>46</v>
      </c>
      <c r="AM1174" t="s">
        <v>53</v>
      </c>
      <c r="AN1174">
        <v>501</v>
      </c>
      <c r="AO1174">
        <v>10</v>
      </c>
      <c r="AP1174" t="s">
        <v>49</v>
      </c>
      <c r="AR1174">
        <v>56</v>
      </c>
      <c r="AS1174">
        <v>4</v>
      </c>
      <c r="AT1174">
        <v>13.71</v>
      </c>
      <c r="AU1174" t="s">
        <v>48</v>
      </c>
    </row>
    <row r="1175" spans="38:47">
      <c r="AL1175" t="s">
        <v>46</v>
      </c>
      <c r="AM1175" t="s">
        <v>53</v>
      </c>
      <c r="AN1175">
        <v>501</v>
      </c>
      <c r="AO1175">
        <v>10</v>
      </c>
      <c r="AP1175" t="s">
        <v>49</v>
      </c>
      <c r="AR1175">
        <v>57</v>
      </c>
      <c r="AS1175">
        <v>4</v>
      </c>
      <c r="AT1175">
        <v>15.22</v>
      </c>
      <c r="AU1175" t="s">
        <v>48</v>
      </c>
    </row>
    <row r="1176" spans="38:47">
      <c r="AL1176" t="s">
        <v>46</v>
      </c>
      <c r="AM1176" t="s">
        <v>53</v>
      </c>
      <c r="AN1176">
        <v>501</v>
      </c>
      <c r="AO1176">
        <v>10</v>
      </c>
      <c r="AP1176" t="s">
        <v>49</v>
      </c>
      <c r="AR1176">
        <v>58</v>
      </c>
      <c r="AS1176">
        <v>4</v>
      </c>
      <c r="AT1176">
        <v>16.91</v>
      </c>
      <c r="AU1176" t="s">
        <v>48</v>
      </c>
    </row>
    <row r="1177" spans="38:47">
      <c r="AL1177" t="s">
        <v>46</v>
      </c>
      <c r="AM1177" t="s">
        <v>53</v>
      </c>
      <c r="AN1177">
        <v>501</v>
      </c>
      <c r="AO1177">
        <v>10</v>
      </c>
      <c r="AP1177" t="s">
        <v>49</v>
      </c>
      <c r="AR1177">
        <v>59</v>
      </c>
      <c r="AS1177">
        <v>4</v>
      </c>
      <c r="AT1177">
        <v>18.809999999999999</v>
      </c>
      <c r="AU1177" t="s">
        <v>48</v>
      </c>
    </row>
    <row r="1178" spans="38:47">
      <c r="AL1178" t="s">
        <v>46</v>
      </c>
      <c r="AM1178" t="s">
        <v>53</v>
      </c>
      <c r="AN1178">
        <v>501</v>
      </c>
      <c r="AO1178">
        <v>10</v>
      </c>
      <c r="AP1178" t="s">
        <v>49</v>
      </c>
      <c r="AR1178">
        <v>60</v>
      </c>
      <c r="AS1178">
        <v>4</v>
      </c>
      <c r="AT1178">
        <v>20.97</v>
      </c>
      <c r="AU1178" t="s">
        <v>48</v>
      </c>
    </row>
    <row r="1179" spans="38:47">
      <c r="AL1179" t="s">
        <v>46</v>
      </c>
      <c r="AM1179" t="s">
        <v>53</v>
      </c>
      <c r="AN1179">
        <v>501</v>
      </c>
      <c r="AO1179">
        <v>10</v>
      </c>
      <c r="AP1179" t="s">
        <v>49</v>
      </c>
      <c r="AR1179">
        <v>61</v>
      </c>
      <c r="AS1179">
        <v>4</v>
      </c>
      <c r="AT1179">
        <v>23.43</v>
      </c>
      <c r="AU1179" t="s">
        <v>48</v>
      </c>
    </row>
    <row r="1180" spans="38:47">
      <c r="AL1180" t="s">
        <v>46</v>
      </c>
      <c r="AM1180" t="s">
        <v>53</v>
      </c>
      <c r="AN1180">
        <v>501</v>
      </c>
      <c r="AO1180">
        <v>10</v>
      </c>
      <c r="AP1180" t="s">
        <v>49</v>
      </c>
      <c r="AR1180">
        <v>62</v>
      </c>
      <c r="AS1180">
        <v>4</v>
      </c>
      <c r="AT1180">
        <v>26.26</v>
      </c>
      <c r="AU1180" t="s">
        <v>48</v>
      </c>
    </row>
    <row r="1181" spans="38:47">
      <c r="AL1181" t="s">
        <v>46</v>
      </c>
      <c r="AM1181" t="s">
        <v>53</v>
      </c>
      <c r="AN1181">
        <v>501</v>
      </c>
      <c r="AO1181">
        <v>10</v>
      </c>
      <c r="AP1181" t="s">
        <v>49</v>
      </c>
      <c r="AR1181">
        <v>63</v>
      </c>
      <c r="AS1181">
        <v>4</v>
      </c>
      <c r="AT1181">
        <v>29.56</v>
      </c>
      <c r="AU1181" t="s">
        <v>48</v>
      </c>
    </row>
    <row r="1182" spans="38:47">
      <c r="AL1182" t="s">
        <v>46</v>
      </c>
      <c r="AM1182" t="s">
        <v>53</v>
      </c>
      <c r="AN1182">
        <v>501</v>
      </c>
      <c r="AO1182">
        <v>10</v>
      </c>
      <c r="AP1182" t="s">
        <v>49</v>
      </c>
      <c r="AR1182">
        <v>64</v>
      </c>
      <c r="AS1182">
        <v>4</v>
      </c>
      <c r="AT1182">
        <v>33.4</v>
      </c>
      <c r="AU1182" t="s">
        <v>48</v>
      </c>
    </row>
    <row r="1183" spans="38:47">
      <c r="AL1183" t="s">
        <v>46</v>
      </c>
      <c r="AM1183" t="s">
        <v>53</v>
      </c>
      <c r="AN1183">
        <v>501</v>
      </c>
      <c r="AO1183">
        <v>10</v>
      </c>
      <c r="AP1183" t="s">
        <v>49</v>
      </c>
      <c r="AR1183">
        <v>65</v>
      </c>
      <c r="AS1183">
        <v>4</v>
      </c>
      <c r="AT1183">
        <v>37.92</v>
      </c>
      <c r="AU1183" t="s">
        <v>48</v>
      </c>
    </row>
    <row r="1184" spans="38:47">
      <c r="AL1184" t="s">
        <v>46</v>
      </c>
      <c r="AM1184" t="s">
        <v>53</v>
      </c>
      <c r="AN1184">
        <v>501</v>
      </c>
      <c r="AO1184">
        <v>10</v>
      </c>
      <c r="AP1184" t="s">
        <v>49</v>
      </c>
      <c r="AR1184">
        <v>18</v>
      </c>
      <c r="AS1184">
        <v>5</v>
      </c>
      <c r="AT1184">
        <v>1.78</v>
      </c>
      <c r="AU1184" t="s">
        <v>48</v>
      </c>
    </row>
    <row r="1185" spans="38:47">
      <c r="AL1185" t="s">
        <v>46</v>
      </c>
      <c r="AM1185" t="s">
        <v>53</v>
      </c>
      <c r="AN1185">
        <v>501</v>
      </c>
      <c r="AO1185">
        <v>10</v>
      </c>
      <c r="AP1185" t="s">
        <v>49</v>
      </c>
      <c r="AR1185">
        <v>19</v>
      </c>
      <c r="AS1185">
        <v>5</v>
      </c>
      <c r="AT1185">
        <v>1.84</v>
      </c>
      <c r="AU1185" t="s">
        <v>48</v>
      </c>
    </row>
    <row r="1186" spans="38:47">
      <c r="AL1186" t="s">
        <v>46</v>
      </c>
      <c r="AM1186" t="s">
        <v>53</v>
      </c>
      <c r="AN1186">
        <v>501</v>
      </c>
      <c r="AO1186">
        <v>10</v>
      </c>
      <c r="AP1186" t="s">
        <v>49</v>
      </c>
      <c r="AR1186">
        <v>20</v>
      </c>
      <c r="AS1186">
        <v>5</v>
      </c>
      <c r="AT1186">
        <v>1.89</v>
      </c>
      <c r="AU1186" t="s">
        <v>48</v>
      </c>
    </row>
    <row r="1187" spans="38:47">
      <c r="AL1187" t="s">
        <v>46</v>
      </c>
      <c r="AM1187" t="s">
        <v>53</v>
      </c>
      <c r="AN1187">
        <v>501</v>
      </c>
      <c r="AO1187">
        <v>10</v>
      </c>
      <c r="AP1187" t="s">
        <v>49</v>
      </c>
      <c r="AR1187">
        <v>21</v>
      </c>
      <c r="AS1187">
        <v>5</v>
      </c>
      <c r="AT1187">
        <v>1.95</v>
      </c>
      <c r="AU1187" t="s">
        <v>48</v>
      </c>
    </row>
    <row r="1188" spans="38:47">
      <c r="AL1188" t="s">
        <v>46</v>
      </c>
      <c r="AM1188" t="s">
        <v>53</v>
      </c>
      <c r="AN1188">
        <v>501</v>
      </c>
      <c r="AO1188">
        <v>10</v>
      </c>
      <c r="AP1188" t="s">
        <v>49</v>
      </c>
      <c r="AR1188">
        <v>22</v>
      </c>
      <c r="AS1188">
        <v>5</v>
      </c>
      <c r="AT1188">
        <v>2</v>
      </c>
      <c r="AU1188" t="s">
        <v>48</v>
      </c>
    </row>
    <row r="1189" spans="38:47">
      <c r="AL1189" t="s">
        <v>46</v>
      </c>
      <c r="AM1189" t="s">
        <v>53</v>
      </c>
      <c r="AN1189">
        <v>501</v>
      </c>
      <c r="AO1189">
        <v>10</v>
      </c>
      <c r="AP1189" t="s">
        <v>49</v>
      </c>
      <c r="AR1189">
        <v>23</v>
      </c>
      <c r="AS1189">
        <v>5</v>
      </c>
      <c r="AT1189">
        <v>2.0499999999999998</v>
      </c>
      <c r="AU1189" t="s">
        <v>48</v>
      </c>
    </row>
    <row r="1190" spans="38:47">
      <c r="AL1190" t="s">
        <v>46</v>
      </c>
      <c r="AM1190" t="s">
        <v>53</v>
      </c>
      <c r="AN1190">
        <v>501</v>
      </c>
      <c r="AO1190">
        <v>10</v>
      </c>
      <c r="AP1190" t="s">
        <v>49</v>
      </c>
      <c r="AR1190">
        <v>24</v>
      </c>
      <c r="AS1190">
        <v>5</v>
      </c>
      <c r="AT1190">
        <v>2.1</v>
      </c>
      <c r="AU1190" t="s">
        <v>48</v>
      </c>
    </row>
    <row r="1191" spans="38:47">
      <c r="AL1191" t="s">
        <v>46</v>
      </c>
      <c r="AM1191" t="s">
        <v>53</v>
      </c>
      <c r="AN1191">
        <v>501</v>
      </c>
      <c r="AO1191">
        <v>10</v>
      </c>
      <c r="AP1191" t="s">
        <v>49</v>
      </c>
      <c r="AR1191">
        <v>25</v>
      </c>
      <c r="AS1191">
        <v>5</v>
      </c>
      <c r="AT1191">
        <v>2.14</v>
      </c>
      <c r="AU1191" t="s">
        <v>48</v>
      </c>
    </row>
    <row r="1192" spans="38:47">
      <c r="AL1192" t="s">
        <v>46</v>
      </c>
      <c r="AM1192" t="s">
        <v>53</v>
      </c>
      <c r="AN1192">
        <v>501</v>
      </c>
      <c r="AO1192">
        <v>10</v>
      </c>
      <c r="AP1192" t="s">
        <v>49</v>
      </c>
      <c r="AR1192">
        <v>26</v>
      </c>
      <c r="AS1192">
        <v>5</v>
      </c>
      <c r="AT1192">
        <v>2.19</v>
      </c>
      <c r="AU1192" t="s">
        <v>48</v>
      </c>
    </row>
    <row r="1193" spans="38:47">
      <c r="AL1193" t="s">
        <v>46</v>
      </c>
      <c r="AM1193" t="s">
        <v>53</v>
      </c>
      <c r="AN1193">
        <v>501</v>
      </c>
      <c r="AO1193">
        <v>10</v>
      </c>
      <c r="AP1193" t="s">
        <v>49</v>
      </c>
      <c r="AR1193">
        <v>27</v>
      </c>
      <c r="AS1193">
        <v>5</v>
      </c>
      <c r="AT1193">
        <v>2.2400000000000002</v>
      </c>
      <c r="AU1193" t="s">
        <v>48</v>
      </c>
    </row>
    <row r="1194" spans="38:47">
      <c r="AL1194" t="s">
        <v>46</v>
      </c>
      <c r="AM1194" t="s">
        <v>53</v>
      </c>
      <c r="AN1194">
        <v>501</v>
      </c>
      <c r="AO1194">
        <v>10</v>
      </c>
      <c r="AP1194" t="s">
        <v>49</v>
      </c>
      <c r="AR1194">
        <v>28</v>
      </c>
      <c r="AS1194">
        <v>5</v>
      </c>
      <c r="AT1194">
        <v>2.2999999999999998</v>
      </c>
      <c r="AU1194" t="s">
        <v>48</v>
      </c>
    </row>
    <row r="1195" spans="38:47">
      <c r="AL1195" t="s">
        <v>46</v>
      </c>
      <c r="AM1195" t="s">
        <v>53</v>
      </c>
      <c r="AN1195">
        <v>501</v>
      </c>
      <c r="AO1195">
        <v>10</v>
      </c>
      <c r="AP1195" t="s">
        <v>49</v>
      </c>
      <c r="AR1195">
        <v>29</v>
      </c>
      <c r="AS1195">
        <v>5</v>
      </c>
      <c r="AT1195">
        <v>2.36</v>
      </c>
      <c r="AU1195" t="s">
        <v>48</v>
      </c>
    </row>
    <row r="1196" spans="38:47">
      <c r="AL1196" t="s">
        <v>46</v>
      </c>
      <c r="AM1196" t="s">
        <v>53</v>
      </c>
      <c r="AN1196">
        <v>501</v>
      </c>
      <c r="AO1196">
        <v>10</v>
      </c>
      <c r="AP1196" t="s">
        <v>49</v>
      </c>
      <c r="AR1196">
        <v>30</v>
      </c>
      <c r="AS1196">
        <v>5</v>
      </c>
      <c r="AT1196">
        <v>2.44</v>
      </c>
      <c r="AU1196" t="s">
        <v>48</v>
      </c>
    </row>
    <row r="1197" spans="38:47">
      <c r="AL1197" t="s">
        <v>46</v>
      </c>
      <c r="AM1197" t="s">
        <v>53</v>
      </c>
      <c r="AN1197">
        <v>501</v>
      </c>
      <c r="AO1197">
        <v>10</v>
      </c>
      <c r="AP1197" t="s">
        <v>49</v>
      </c>
      <c r="AR1197">
        <v>31</v>
      </c>
      <c r="AS1197">
        <v>5</v>
      </c>
      <c r="AT1197">
        <v>2.5299999999999998</v>
      </c>
      <c r="AU1197" t="s">
        <v>48</v>
      </c>
    </row>
    <row r="1198" spans="38:47">
      <c r="AL1198" t="s">
        <v>46</v>
      </c>
      <c r="AM1198" t="s">
        <v>53</v>
      </c>
      <c r="AN1198">
        <v>501</v>
      </c>
      <c r="AO1198">
        <v>10</v>
      </c>
      <c r="AP1198" t="s">
        <v>49</v>
      </c>
      <c r="AR1198">
        <v>32</v>
      </c>
      <c r="AS1198">
        <v>5</v>
      </c>
      <c r="AT1198">
        <v>2.64</v>
      </c>
      <c r="AU1198" t="s">
        <v>48</v>
      </c>
    </row>
    <row r="1199" spans="38:47">
      <c r="AL1199" t="s">
        <v>46</v>
      </c>
      <c r="AM1199" t="s">
        <v>53</v>
      </c>
      <c r="AN1199">
        <v>501</v>
      </c>
      <c r="AO1199">
        <v>10</v>
      </c>
      <c r="AP1199" t="s">
        <v>49</v>
      </c>
      <c r="AR1199">
        <v>33</v>
      </c>
      <c r="AS1199">
        <v>5</v>
      </c>
      <c r="AT1199">
        <v>2.77</v>
      </c>
      <c r="AU1199" t="s">
        <v>48</v>
      </c>
    </row>
    <row r="1200" spans="38:47">
      <c r="AL1200" t="s">
        <v>46</v>
      </c>
      <c r="AM1200" t="s">
        <v>53</v>
      </c>
      <c r="AN1200">
        <v>501</v>
      </c>
      <c r="AO1200">
        <v>10</v>
      </c>
      <c r="AP1200" t="s">
        <v>49</v>
      </c>
      <c r="AR1200">
        <v>34</v>
      </c>
      <c r="AS1200">
        <v>5</v>
      </c>
      <c r="AT1200">
        <v>2.93</v>
      </c>
      <c r="AU1200" t="s">
        <v>48</v>
      </c>
    </row>
    <row r="1201" spans="38:47">
      <c r="AL1201" t="s">
        <v>46</v>
      </c>
      <c r="AM1201" t="s">
        <v>53</v>
      </c>
      <c r="AN1201">
        <v>501</v>
      </c>
      <c r="AO1201">
        <v>10</v>
      </c>
      <c r="AP1201" t="s">
        <v>49</v>
      </c>
      <c r="AR1201">
        <v>35</v>
      </c>
      <c r="AS1201">
        <v>5</v>
      </c>
      <c r="AT1201">
        <v>3.11</v>
      </c>
      <c r="AU1201" t="s">
        <v>48</v>
      </c>
    </row>
    <row r="1202" spans="38:47">
      <c r="AL1202" t="s">
        <v>46</v>
      </c>
      <c r="AM1202" t="s">
        <v>53</v>
      </c>
      <c r="AN1202">
        <v>501</v>
      </c>
      <c r="AO1202">
        <v>10</v>
      </c>
      <c r="AP1202" t="s">
        <v>49</v>
      </c>
      <c r="AR1202">
        <v>36</v>
      </c>
      <c r="AS1202">
        <v>5</v>
      </c>
      <c r="AT1202">
        <v>3.32</v>
      </c>
      <c r="AU1202" t="s">
        <v>48</v>
      </c>
    </row>
    <row r="1203" spans="38:47">
      <c r="AL1203" t="s">
        <v>46</v>
      </c>
      <c r="AM1203" t="s">
        <v>53</v>
      </c>
      <c r="AN1203">
        <v>501</v>
      </c>
      <c r="AO1203">
        <v>10</v>
      </c>
      <c r="AP1203" t="s">
        <v>49</v>
      </c>
      <c r="AR1203">
        <v>37</v>
      </c>
      <c r="AS1203">
        <v>5</v>
      </c>
      <c r="AT1203">
        <v>3.56</v>
      </c>
      <c r="AU1203" t="s">
        <v>48</v>
      </c>
    </row>
    <row r="1204" spans="38:47">
      <c r="AL1204" t="s">
        <v>46</v>
      </c>
      <c r="AM1204" t="s">
        <v>53</v>
      </c>
      <c r="AN1204">
        <v>501</v>
      </c>
      <c r="AO1204">
        <v>10</v>
      </c>
      <c r="AP1204" t="s">
        <v>49</v>
      </c>
      <c r="AR1204">
        <v>38</v>
      </c>
      <c r="AS1204">
        <v>5</v>
      </c>
      <c r="AT1204">
        <v>3.83</v>
      </c>
      <c r="AU1204" t="s">
        <v>48</v>
      </c>
    </row>
    <row r="1205" spans="38:47">
      <c r="AL1205" t="s">
        <v>46</v>
      </c>
      <c r="AM1205" t="s">
        <v>53</v>
      </c>
      <c r="AN1205">
        <v>501</v>
      </c>
      <c r="AO1205">
        <v>10</v>
      </c>
      <c r="AP1205" t="s">
        <v>49</v>
      </c>
      <c r="AR1205">
        <v>39</v>
      </c>
      <c r="AS1205">
        <v>5</v>
      </c>
      <c r="AT1205">
        <v>4.13</v>
      </c>
      <c r="AU1205" t="s">
        <v>48</v>
      </c>
    </row>
    <row r="1206" spans="38:47">
      <c r="AL1206" t="s">
        <v>46</v>
      </c>
      <c r="AM1206" t="s">
        <v>53</v>
      </c>
      <c r="AN1206">
        <v>501</v>
      </c>
      <c r="AO1206">
        <v>10</v>
      </c>
      <c r="AP1206" t="s">
        <v>49</v>
      </c>
      <c r="AR1206">
        <v>40</v>
      </c>
      <c r="AS1206">
        <v>5</v>
      </c>
      <c r="AT1206">
        <v>4.47</v>
      </c>
      <c r="AU1206" t="s">
        <v>48</v>
      </c>
    </row>
    <row r="1207" spans="38:47">
      <c r="AL1207" t="s">
        <v>46</v>
      </c>
      <c r="AM1207" t="s">
        <v>53</v>
      </c>
      <c r="AN1207">
        <v>501</v>
      </c>
      <c r="AO1207">
        <v>10</v>
      </c>
      <c r="AP1207" t="s">
        <v>49</v>
      </c>
      <c r="AR1207">
        <v>41</v>
      </c>
      <c r="AS1207">
        <v>5</v>
      </c>
      <c r="AT1207">
        <v>4.83</v>
      </c>
      <c r="AU1207" t="s">
        <v>48</v>
      </c>
    </row>
    <row r="1208" spans="38:47">
      <c r="AL1208" t="s">
        <v>46</v>
      </c>
      <c r="AM1208" t="s">
        <v>53</v>
      </c>
      <c r="AN1208">
        <v>501</v>
      </c>
      <c r="AO1208">
        <v>10</v>
      </c>
      <c r="AP1208" t="s">
        <v>49</v>
      </c>
      <c r="AR1208">
        <v>42</v>
      </c>
      <c r="AS1208">
        <v>5</v>
      </c>
      <c r="AT1208">
        <v>5.23</v>
      </c>
      <c r="AU1208" t="s">
        <v>48</v>
      </c>
    </row>
    <row r="1209" spans="38:47">
      <c r="AL1209" t="s">
        <v>46</v>
      </c>
      <c r="AM1209" t="s">
        <v>53</v>
      </c>
      <c r="AN1209">
        <v>501</v>
      </c>
      <c r="AO1209">
        <v>10</v>
      </c>
      <c r="AP1209" t="s">
        <v>49</v>
      </c>
      <c r="AR1209">
        <v>43</v>
      </c>
      <c r="AS1209">
        <v>5</v>
      </c>
      <c r="AT1209">
        <v>5.66</v>
      </c>
      <c r="AU1209" t="s">
        <v>48</v>
      </c>
    </row>
    <row r="1210" spans="38:47">
      <c r="AL1210" t="s">
        <v>46</v>
      </c>
      <c r="AM1210" t="s">
        <v>53</v>
      </c>
      <c r="AN1210">
        <v>501</v>
      </c>
      <c r="AO1210">
        <v>10</v>
      </c>
      <c r="AP1210" t="s">
        <v>49</v>
      </c>
      <c r="AR1210">
        <v>44</v>
      </c>
      <c r="AS1210">
        <v>5</v>
      </c>
      <c r="AT1210">
        <v>6.12</v>
      </c>
      <c r="AU1210" t="s">
        <v>48</v>
      </c>
    </row>
    <row r="1211" spans="38:47">
      <c r="AL1211" t="s">
        <v>46</v>
      </c>
      <c r="AM1211" t="s">
        <v>53</v>
      </c>
      <c r="AN1211">
        <v>501</v>
      </c>
      <c r="AO1211">
        <v>10</v>
      </c>
      <c r="AP1211" t="s">
        <v>49</v>
      </c>
      <c r="AR1211">
        <v>45</v>
      </c>
      <c r="AS1211">
        <v>5</v>
      </c>
      <c r="AT1211">
        <v>6.63</v>
      </c>
      <c r="AU1211" t="s">
        <v>48</v>
      </c>
    </row>
    <row r="1212" spans="38:47">
      <c r="AL1212" t="s">
        <v>46</v>
      </c>
      <c r="AM1212" t="s">
        <v>53</v>
      </c>
      <c r="AN1212">
        <v>501</v>
      </c>
      <c r="AO1212">
        <v>10</v>
      </c>
      <c r="AP1212" t="s">
        <v>49</v>
      </c>
      <c r="AR1212">
        <v>46</v>
      </c>
      <c r="AS1212">
        <v>5</v>
      </c>
      <c r="AT1212">
        <v>7.17</v>
      </c>
      <c r="AU1212" t="s">
        <v>48</v>
      </c>
    </row>
    <row r="1213" spans="38:47">
      <c r="AL1213" t="s">
        <v>46</v>
      </c>
      <c r="AM1213" t="s">
        <v>53</v>
      </c>
      <c r="AN1213">
        <v>501</v>
      </c>
      <c r="AO1213">
        <v>10</v>
      </c>
      <c r="AP1213" t="s">
        <v>49</v>
      </c>
      <c r="AR1213">
        <v>47</v>
      </c>
      <c r="AS1213">
        <v>5</v>
      </c>
      <c r="AT1213">
        <v>7.76</v>
      </c>
      <c r="AU1213" t="s">
        <v>48</v>
      </c>
    </row>
    <row r="1214" spans="38:47">
      <c r="AL1214" t="s">
        <v>46</v>
      </c>
      <c r="AM1214" t="s">
        <v>53</v>
      </c>
      <c r="AN1214">
        <v>501</v>
      </c>
      <c r="AO1214">
        <v>10</v>
      </c>
      <c r="AP1214" t="s">
        <v>49</v>
      </c>
      <c r="AR1214">
        <v>48</v>
      </c>
      <c r="AS1214">
        <v>5</v>
      </c>
      <c r="AT1214">
        <v>8.42</v>
      </c>
      <c r="AU1214" t="s">
        <v>48</v>
      </c>
    </row>
    <row r="1215" spans="38:47">
      <c r="AL1215" t="s">
        <v>46</v>
      </c>
      <c r="AM1215" t="s">
        <v>53</v>
      </c>
      <c r="AN1215">
        <v>501</v>
      </c>
      <c r="AO1215">
        <v>10</v>
      </c>
      <c r="AP1215" t="s">
        <v>49</v>
      </c>
      <c r="AR1215">
        <v>49</v>
      </c>
      <c r="AS1215">
        <v>5</v>
      </c>
      <c r="AT1215">
        <v>9.15</v>
      </c>
      <c r="AU1215" t="s">
        <v>48</v>
      </c>
    </row>
    <row r="1216" spans="38:47">
      <c r="AL1216" t="s">
        <v>46</v>
      </c>
      <c r="AM1216" t="s">
        <v>53</v>
      </c>
      <c r="AN1216">
        <v>501</v>
      </c>
      <c r="AO1216">
        <v>10</v>
      </c>
      <c r="AP1216" t="s">
        <v>49</v>
      </c>
      <c r="AR1216">
        <v>50</v>
      </c>
      <c r="AS1216">
        <v>5</v>
      </c>
      <c r="AT1216">
        <v>9.9700000000000006</v>
      </c>
      <c r="AU1216" t="s">
        <v>48</v>
      </c>
    </row>
    <row r="1217" spans="38:47">
      <c r="AL1217" t="s">
        <v>46</v>
      </c>
      <c r="AM1217" t="s">
        <v>53</v>
      </c>
      <c r="AN1217">
        <v>501</v>
      </c>
      <c r="AO1217">
        <v>10</v>
      </c>
      <c r="AP1217" t="s">
        <v>49</v>
      </c>
      <c r="AR1217">
        <v>51</v>
      </c>
      <c r="AS1217">
        <v>5</v>
      </c>
      <c r="AT1217">
        <v>10.91</v>
      </c>
      <c r="AU1217" t="s">
        <v>48</v>
      </c>
    </row>
    <row r="1218" spans="38:47">
      <c r="AL1218" t="s">
        <v>46</v>
      </c>
      <c r="AM1218" t="s">
        <v>53</v>
      </c>
      <c r="AN1218">
        <v>501</v>
      </c>
      <c r="AO1218">
        <v>10</v>
      </c>
      <c r="AP1218" t="s">
        <v>49</v>
      </c>
      <c r="AR1218">
        <v>52</v>
      </c>
      <c r="AS1218">
        <v>5</v>
      </c>
      <c r="AT1218">
        <v>11.98</v>
      </c>
      <c r="AU1218" t="s">
        <v>48</v>
      </c>
    </row>
    <row r="1219" spans="38:47">
      <c r="AL1219" t="s">
        <v>46</v>
      </c>
      <c r="AM1219" t="s">
        <v>53</v>
      </c>
      <c r="AN1219">
        <v>501</v>
      </c>
      <c r="AO1219">
        <v>10</v>
      </c>
      <c r="AP1219" t="s">
        <v>49</v>
      </c>
      <c r="AR1219">
        <v>53</v>
      </c>
      <c r="AS1219">
        <v>5</v>
      </c>
      <c r="AT1219">
        <v>13.19</v>
      </c>
      <c r="AU1219" t="s">
        <v>48</v>
      </c>
    </row>
    <row r="1220" spans="38:47">
      <c r="AL1220" t="s">
        <v>46</v>
      </c>
      <c r="AM1220" t="s">
        <v>53</v>
      </c>
      <c r="AN1220">
        <v>501</v>
      </c>
      <c r="AO1220">
        <v>10</v>
      </c>
      <c r="AP1220" t="s">
        <v>49</v>
      </c>
      <c r="AR1220">
        <v>54</v>
      </c>
      <c r="AS1220">
        <v>5</v>
      </c>
      <c r="AT1220">
        <v>14.56</v>
      </c>
      <c r="AU1220" t="s">
        <v>48</v>
      </c>
    </row>
    <row r="1221" spans="38:47">
      <c r="AL1221" t="s">
        <v>46</v>
      </c>
      <c r="AM1221" t="s">
        <v>53</v>
      </c>
      <c r="AN1221">
        <v>501</v>
      </c>
      <c r="AO1221">
        <v>10</v>
      </c>
      <c r="AP1221" t="s">
        <v>49</v>
      </c>
      <c r="AR1221">
        <v>55</v>
      </c>
      <c r="AS1221">
        <v>5</v>
      </c>
      <c r="AT1221">
        <v>16.12</v>
      </c>
      <c r="AU1221" t="s">
        <v>48</v>
      </c>
    </row>
    <row r="1222" spans="38:47">
      <c r="AL1222" t="s">
        <v>46</v>
      </c>
      <c r="AM1222" t="s">
        <v>53</v>
      </c>
      <c r="AN1222">
        <v>501</v>
      </c>
      <c r="AO1222">
        <v>10</v>
      </c>
      <c r="AP1222" t="s">
        <v>49</v>
      </c>
      <c r="AR1222">
        <v>56</v>
      </c>
      <c r="AS1222">
        <v>5</v>
      </c>
      <c r="AT1222">
        <v>17.86</v>
      </c>
      <c r="AU1222" t="s">
        <v>48</v>
      </c>
    </row>
    <row r="1223" spans="38:47">
      <c r="AL1223" t="s">
        <v>46</v>
      </c>
      <c r="AM1223" t="s">
        <v>53</v>
      </c>
      <c r="AN1223">
        <v>501</v>
      </c>
      <c r="AO1223">
        <v>10</v>
      </c>
      <c r="AP1223" t="s">
        <v>49</v>
      </c>
      <c r="AR1223">
        <v>57</v>
      </c>
      <c r="AS1223">
        <v>5</v>
      </c>
      <c r="AT1223">
        <v>19.829999999999998</v>
      </c>
      <c r="AU1223" t="s">
        <v>48</v>
      </c>
    </row>
    <row r="1224" spans="38:47">
      <c r="AL1224" t="s">
        <v>46</v>
      </c>
      <c r="AM1224" t="s">
        <v>53</v>
      </c>
      <c r="AN1224">
        <v>501</v>
      </c>
      <c r="AO1224">
        <v>10</v>
      </c>
      <c r="AP1224" t="s">
        <v>49</v>
      </c>
      <c r="AR1224">
        <v>58</v>
      </c>
      <c r="AS1224">
        <v>5</v>
      </c>
      <c r="AT1224">
        <v>22.04</v>
      </c>
      <c r="AU1224" t="s">
        <v>48</v>
      </c>
    </row>
    <row r="1225" spans="38:47">
      <c r="AL1225" t="s">
        <v>46</v>
      </c>
      <c r="AM1225" t="s">
        <v>53</v>
      </c>
      <c r="AN1225">
        <v>501</v>
      </c>
      <c r="AO1225">
        <v>10</v>
      </c>
      <c r="AP1225" t="s">
        <v>49</v>
      </c>
      <c r="AR1225">
        <v>59</v>
      </c>
      <c r="AS1225">
        <v>5</v>
      </c>
      <c r="AT1225">
        <v>24.54</v>
      </c>
      <c r="AU1225" t="s">
        <v>48</v>
      </c>
    </row>
    <row r="1226" spans="38:47">
      <c r="AL1226" t="s">
        <v>46</v>
      </c>
      <c r="AM1226" t="s">
        <v>53</v>
      </c>
      <c r="AN1226">
        <v>501</v>
      </c>
      <c r="AO1226">
        <v>10</v>
      </c>
      <c r="AP1226" t="s">
        <v>49</v>
      </c>
      <c r="AR1226">
        <v>60</v>
      </c>
      <c r="AS1226">
        <v>5</v>
      </c>
      <c r="AT1226">
        <v>27.37</v>
      </c>
      <c r="AU1226" t="s">
        <v>48</v>
      </c>
    </row>
    <row r="1227" spans="38:47">
      <c r="AL1227" t="s">
        <v>46</v>
      </c>
      <c r="AM1227" t="s">
        <v>53</v>
      </c>
      <c r="AN1227">
        <v>501</v>
      </c>
      <c r="AO1227">
        <v>10</v>
      </c>
      <c r="AP1227" t="s">
        <v>49</v>
      </c>
      <c r="AR1227">
        <v>61</v>
      </c>
      <c r="AS1227">
        <v>5</v>
      </c>
      <c r="AT1227">
        <v>30.62</v>
      </c>
      <c r="AU1227" t="s">
        <v>48</v>
      </c>
    </row>
    <row r="1228" spans="38:47">
      <c r="AL1228" t="s">
        <v>46</v>
      </c>
      <c r="AM1228" t="s">
        <v>53</v>
      </c>
      <c r="AN1228">
        <v>501</v>
      </c>
      <c r="AO1228">
        <v>10</v>
      </c>
      <c r="AP1228" t="s">
        <v>49</v>
      </c>
      <c r="AR1228">
        <v>62</v>
      </c>
      <c r="AS1228">
        <v>5</v>
      </c>
      <c r="AT1228">
        <v>34.369999999999997</v>
      </c>
      <c r="AU1228" t="s">
        <v>48</v>
      </c>
    </row>
    <row r="1229" spans="38:47">
      <c r="AL1229" t="s">
        <v>46</v>
      </c>
      <c r="AM1229" t="s">
        <v>53</v>
      </c>
      <c r="AN1229">
        <v>501</v>
      </c>
      <c r="AO1229">
        <v>10</v>
      </c>
      <c r="AP1229" t="s">
        <v>49</v>
      </c>
      <c r="AR1229">
        <v>63</v>
      </c>
      <c r="AS1229">
        <v>5</v>
      </c>
      <c r="AT1229">
        <v>38.729999999999997</v>
      </c>
      <c r="AU1229" t="s">
        <v>48</v>
      </c>
    </row>
    <row r="1230" spans="38:47">
      <c r="AL1230" t="s">
        <v>46</v>
      </c>
      <c r="AM1230" t="s">
        <v>53</v>
      </c>
      <c r="AN1230">
        <v>501</v>
      </c>
      <c r="AO1230">
        <v>10</v>
      </c>
      <c r="AP1230" t="s">
        <v>49</v>
      </c>
      <c r="AR1230">
        <v>64</v>
      </c>
      <c r="AS1230">
        <v>5</v>
      </c>
      <c r="AT1230">
        <v>43.83</v>
      </c>
      <c r="AU1230" t="s">
        <v>48</v>
      </c>
    </row>
    <row r="1231" spans="38:47">
      <c r="AL1231" t="s">
        <v>46</v>
      </c>
      <c r="AM1231" t="s">
        <v>53</v>
      </c>
      <c r="AN1231">
        <v>501</v>
      </c>
      <c r="AO1231">
        <v>10</v>
      </c>
      <c r="AP1231" t="s">
        <v>49</v>
      </c>
      <c r="AR1231">
        <v>65</v>
      </c>
      <c r="AS1231">
        <v>5</v>
      </c>
      <c r="AT1231">
        <v>49.8</v>
      </c>
      <c r="AU1231" t="s">
        <v>48</v>
      </c>
    </row>
    <row r="1232" spans="38:47">
      <c r="AL1232" t="s">
        <v>46</v>
      </c>
      <c r="AM1232" t="s">
        <v>53</v>
      </c>
      <c r="AN1232">
        <v>501</v>
      </c>
      <c r="AO1232">
        <v>10</v>
      </c>
      <c r="AP1232" t="s">
        <v>49</v>
      </c>
      <c r="AR1232">
        <v>18</v>
      </c>
      <c r="AS1232">
        <v>6</v>
      </c>
      <c r="AT1232">
        <v>2.17</v>
      </c>
      <c r="AU1232" t="s">
        <v>48</v>
      </c>
    </row>
    <row r="1233" spans="38:47">
      <c r="AL1233" t="s">
        <v>46</v>
      </c>
      <c r="AM1233" t="s">
        <v>53</v>
      </c>
      <c r="AN1233">
        <v>501</v>
      </c>
      <c r="AO1233">
        <v>10</v>
      </c>
      <c r="AP1233" t="s">
        <v>49</v>
      </c>
      <c r="AR1233">
        <v>19</v>
      </c>
      <c r="AS1233">
        <v>6</v>
      </c>
      <c r="AT1233">
        <v>2.2400000000000002</v>
      </c>
      <c r="AU1233" t="s">
        <v>48</v>
      </c>
    </row>
    <row r="1234" spans="38:47">
      <c r="AL1234" t="s">
        <v>46</v>
      </c>
      <c r="AM1234" t="s">
        <v>53</v>
      </c>
      <c r="AN1234">
        <v>501</v>
      </c>
      <c r="AO1234">
        <v>10</v>
      </c>
      <c r="AP1234" t="s">
        <v>49</v>
      </c>
      <c r="AR1234">
        <v>20</v>
      </c>
      <c r="AS1234">
        <v>6</v>
      </c>
      <c r="AT1234">
        <v>2.31</v>
      </c>
      <c r="AU1234" t="s">
        <v>48</v>
      </c>
    </row>
    <row r="1235" spans="38:47">
      <c r="AL1235" t="s">
        <v>46</v>
      </c>
      <c r="AM1235" t="s">
        <v>53</v>
      </c>
      <c r="AN1235">
        <v>501</v>
      </c>
      <c r="AO1235">
        <v>10</v>
      </c>
      <c r="AP1235" t="s">
        <v>49</v>
      </c>
      <c r="AR1235">
        <v>21</v>
      </c>
      <c r="AS1235">
        <v>6</v>
      </c>
      <c r="AT1235">
        <v>2.37</v>
      </c>
      <c r="AU1235" t="s">
        <v>48</v>
      </c>
    </row>
    <row r="1236" spans="38:47">
      <c r="AL1236" t="s">
        <v>46</v>
      </c>
      <c r="AM1236" t="s">
        <v>53</v>
      </c>
      <c r="AN1236">
        <v>501</v>
      </c>
      <c r="AO1236">
        <v>10</v>
      </c>
      <c r="AP1236" t="s">
        <v>49</v>
      </c>
      <c r="AR1236">
        <v>22</v>
      </c>
      <c r="AS1236">
        <v>6</v>
      </c>
      <c r="AT1236">
        <v>2.4300000000000002</v>
      </c>
      <c r="AU1236" t="s">
        <v>48</v>
      </c>
    </row>
    <row r="1237" spans="38:47">
      <c r="AL1237" t="s">
        <v>46</v>
      </c>
      <c r="AM1237" t="s">
        <v>53</v>
      </c>
      <c r="AN1237">
        <v>501</v>
      </c>
      <c r="AO1237">
        <v>10</v>
      </c>
      <c r="AP1237" t="s">
        <v>49</v>
      </c>
      <c r="AR1237">
        <v>23</v>
      </c>
      <c r="AS1237">
        <v>6</v>
      </c>
      <c r="AT1237">
        <v>2.4900000000000002</v>
      </c>
      <c r="AU1237" t="s">
        <v>48</v>
      </c>
    </row>
    <row r="1238" spans="38:47">
      <c r="AL1238" t="s">
        <v>46</v>
      </c>
      <c r="AM1238" t="s">
        <v>53</v>
      </c>
      <c r="AN1238">
        <v>501</v>
      </c>
      <c r="AO1238">
        <v>10</v>
      </c>
      <c r="AP1238" t="s">
        <v>49</v>
      </c>
      <c r="AR1238">
        <v>24</v>
      </c>
      <c r="AS1238">
        <v>6</v>
      </c>
      <c r="AT1238">
        <v>2.5499999999999998</v>
      </c>
      <c r="AU1238" t="s">
        <v>48</v>
      </c>
    </row>
    <row r="1239" spans="38:47">
      <c r="AL1239" t="s">
        <v>46</v>
      </c>
      <c r="AM1239" t="s">
        <v>53</v>
      </c>
      <c r="AN1239">
        <v>501</v>
      </c>
      <c r="AO1239">
        <v>10</v>
      </c>
      <c r="AP1239" t="s">
        <v>49</v>
      </c>
      <c r="AR1239">
        <v>25</v>
      </c>
      <c r="AS1239">
        <v>6</v>
      </c>
      <c r="AT1239">
        <v>2.61</v>
      </c>
      <c r="AU1239" t="s">
        <v>48</v>
      </c>
    </row>
    <row r="1240" spans="38:47">
      <c r="AL1240" t="s">
        <v>46</v>
      </c>
      <c r="AM1240" t="s">
        <v>53</v>
      </c>
      <c r="AN1240">
        <v>501</v>
      </c>
      <c r="AO1240">
        <v>10</v>
      </c>
      <c r="AP1240" t="s">
        <v>49</v>
      </c>
      <c r="AR1240">
        <v>26</v>
      </c>
      <c r="AS1240">
        <v>6</v>
      </c>
      <c r="AT1240">
        <v>2.67</v>
      </c>
      <c r="AU1240" t="s">
        <v>48</v>
      </c>
    </row>
    <row r="1241" spans="38:47">
      <c r="AL1241" t="s">
        <v>46</v>
      </c>
      <c r="AM1241" t="s">
        <v>53</v>
      </c>
      <c r="AN1241">
        <v>501</v>
      </c>
      <c r="AO1241">
        <v>10</v>
      </c>
      <c r="AP1241" t="s">
        <v>49</v>
      </c>
      <c r="AR1241">
        <v>27</v>
      </c>
      <c r="AS1241">
        <v>6</v>
      </c>
      <c r="AT1241">
        <v>2.73</v>
      </c>
      <c r="AU1241" t="s">
        <v>48</v>
      </c>
    </row>
    <row r="1242" spans="38:47">
      <c r="AL1242" t="s">
        <v>46</v>
      </c>
      <c r="AM1242" t="s">
        <v>53</v>
      </c>
      <c r="AN1242">
        <v>501</v>
      </c>
      <c r="AO1242">
        <v>10</v>
      </c>
      <c r="AP1242" t="s">
        <v>49</v>
      </c>
      <c r="AR1242">
        <v>28</v>
      </c>
      <c r="AS1242">
        <v>6</v>
      </c>
      <c r="AT1242">
        <v>2.8</v>
      </c>
      <c r="AU1242" t="s">
        <v>48</v>
      </c>
    </row>
    <row r="1243" spans="38:47">
      <c r="AL1243" t="s">
        <v>46</v>
      </c>
      <c r="AM1243" t="s">
        <v>53</v>
      </c>
      <c r="AN1243">
        <v>501</v>
      </c>
      <c r="AO1243">
        <v>10</v>
      </c>
      <c r="AP1243" t="s">
        <v>49</v>
      </c>
      <c r="AR1243">
        <v>29</v>
      </c>
      <c r="AS1243">
        <v>6</v>
      </c>
      <c r="AT1243">
        <v>2.89</v>
      </c>
      <c r="AU1243" t="s">
        <v>48</v>
      </c>
    </row>
    <row r="1244" spans="38:47">
      <c r="AL1244" t="s">
        <v>46</v>
      </c>
      <c r="AM1244" t="s">
        <v>53</v>
      </c>
      <c r="AN1244">
        <v>501</v>
      </c>
      <c r="AO1244">
        <v>10</v>
      </c>
      <c r="AP1244" t="s">
        <v>49</v>
      </c>
      <c r="AR1244">
        <v>30</v>
      </c>
      <c r="AS1244">
        <v>6</v>
      </c>
      <c r="AT1244">
        <v>2.99</v>
      </c>
      <c r="AU1244" t="s">
        <v>48</v>
      </c>
    </row>
    <row r="1245" spans="38:47">
      <c r="AL1245" t="s">
        <v>46</v>
      </c>
      <c r="AM1245" t="s">
        <v>53</v>
      </c>
      <c r="AN1245">
        <v>501</v>
      </c>
      <c r="AO1245">
        <v>10</v>
      </c>
      <c r="AP1245" t="s">
        <v>49</v>
      </c>
      <c r="AR1245">
        <v>31</v>
      </c>
      <c r="AS1245">
        <v>6</v>
      </c>
      <c r="AT1245">
        <v>3.1</v>
      </c>
      <c r="AU1245" t="s">
        <v>48</v>
      </c>
    </row>
    <row r="1246" spans="38:47">
      <c r="AL1246" t="s">
        <v>46</v>
      </c>
      <c r="AM1246" t="s">
        <v>53</v>
      </c>
      <c r="AN1246">
        <v>501</v>
      </c>
      <c r="AO1246">
        <v>10</v>
      </c>
      <c r="AP1246" t="s">
        <v>49</v>
      </c>
      <c r="AR1246">
        <v>32</v>
      </c>
      <c r="AS1246">
        <v>6</v>
      </c>
      <c r="AT1246">
        <v>3.25</v>
      </c>
      <c r="AU1246" t="s">
        <v>48</v>
      </c>
    </row>
    <row r="1247" spans="38:47">
      <c r="AL1247" t="s">
        <v>46</v>
      </c>
      <c r="AM1247" t="s">
        <v>53</v>
      </c>
      <c r="AN1247">
        <v>501</v>
      </c>
      <c r="AO1247">
        <v>10</v>
      </c>
      <c r="AP1247" t="s">
        <v>49</v>
      </c>
      <c r="AR1247">
        <v>33</v>
      </c>
      <c r="AS1247">
        <v>6</v>
      </c>
      <c r="AT1247">
        <v>3.42</v>
      </c>
      <c r="AU1247" t="s">
        <v>48</v>
      </c>
    </row>
    <row r="1248" spans="38:47">
      <c r="AL1248" t="s">
        <v>46</v>
      </c>
      <c r="AM1248" t="s">
        <v>53</v>
      </c>
      <c r="AN1248">
        <v>501</v>
      </c>
      <c r="AO1248">
        <v>10</v>
      </c>
      <c r="AP1248" t="s">
        <v>49</v>
      </c>
      <c r="AR1248">
        <v>34</v>
      </c>
      <c r="AS1248">
        <v>6</v>
      </c>
      <c r="AT1248">
        <v>3.61</v>
      </c>
      <c r="AU1248" t="s">
        <v>48</v>
      </c>
    </row>
    <row r="1249" spans="38:47">
      <c r="AL1249" t="s">
        <v>46</v>
      </c>
      <c r="AM1249" t="s">
        <v>53</v>
      </c>
      <c r="AN1249">
        <v>501</v>
      </c>
      <c r="AO1249">
        <v>10</v>
      </c>
      <c r="AP1249" t="s">
        <v>49</v>
      </c>
      <c r="AR1249">
        <v>35</v>
      </c>
      <c r="AS1249">
        <v>6</v>
      </c>
      <c r="AT1249">
        <v>3.85</v>
      </c>
      <c r="AU1249" t="s">
        <v>48</v>
      </c>
    </row>
    <row r="1250" spans="38:47">
      <c r="AL1250" t="s">
        <v>46</v>
      </c>
      <c r="AM1250" t="s">
        <v>53</v>
      </c>
      <c r="AN1250">
        <v>501</v>
      </c>
      <c r="AO1250">
        <v>10</v>
      </c>
      <c r="AP1250" t="s">
        <v>49</v>
      </c>
      <c r="AR1250">
        <v>36</v>
      </c>
      <c r="AS1250">
        <v>6</v>
      </c>
      <c r="AT1250">
        <v>4.1100000000000003</v>
      </c>
      <c r="AU1250" t="s">
        <v>48</v>
      </c>
    </row>
    <row r="1251" spans="38:47">
      <c r="AL1251" t="s">
        <v>46</v>
      </c>
      <c r="AM1251" t="s">
        <v>53</v>
      </c>
      <c r="AN1251">
        <v>501</v>
      </c>
      <c r="AO1251">
        <v>10</v>
      </c>
      <c r="AP1251" t="s">
        <v>49</v>
      </c>
      <c r="AR1251">
        <v>37</v>
      </c>
      <c r="AS1251">
        <v>6</v>
      </c>
      <c r="AT1251">
        <v>4.41</v>
      </c>
      <c r="AU1251" t="s">
        <v>48</v>
      </c>
    </row>
    <row r="1252" spans="38:47">
      <c r="AL1252" t="s">
        <v>46</v>
      </c>
      <c r="AM1252" t="s">
        <v>53</v>
      </c>
      <c r="AN1252">
        <v>501</v>
      </c>
      <c r="AO1252">
        <v>10</v>
      </c>
      <c r="AP1252" t="s">
        <v>49</v>
      </c>
      <c r="AR1252">
        <v>38</v>
      </c>
      <c r="AS1252">
        <v>6</v>
      </c>
      <c r="AT1252">
        <v>4.75</v>
      </c>
      <c r="AU1252" t="s">
        <v>48</v>
      </c>
    </row>
    <row r="1253" spans="38:47">
      <c r="AL1253" t="s">
        <v>46</v>
      </c>
      <c r="AM1253" t="s">
        <v>53</v>
      </c>
      <c r="AN1253">
        <v>501</v>
      </c>
      <c r="AO1253">
        <v>10</v>
      </c>
      <c r="AP1253" t="s">
        <v>49</v>
      </c>
      <c r="AR1253">
        <v>39</v>
      </c>
      <c r="AS1253">
        <v>6</v>
      </c>
      <c r="AT1253">
        <v>5.13</v>
      </c>
      <c r="AU1253" t="s">
        <v>48</v>
      </c>
    </row>
    <row r="1254" spans="38:47">
      <c r="AL1254" t="s">
        <v>46</v>
      </c>
      <c r="AM1254" t="s">
        <v>53</v>
      </c>
      <c r="AN1254">
        <v>501</v>
      </c>
      <c r="AO1254">
        <v>10</v>
      </c>
      <c r="AP1254" t="s">
        <v>49</v>
      </c>
      <c r="AR1254">
        <v>40</v>
      </c>
      <c r="AS1254">
        <v>6</v>
      </c>
      <c r="AT1254">
        <v>5.55</v>
      </c>
      <c r="AU1254" t="s">
        <v>48</v>
      </c>
    </row>
    <row r="1255" spans="38:47">
      <c r="AL1255" t="s">
        <v>46</v>
      </c>
      <c r="AM1255" t="s">
        <v>53</v>
      </c>
      <c r="AN1255">
        <v>501</v>
      </c>
      <c r="AO1255">
        <v>10</v>
      </c>
      <c r="AP1255" t="s">
        <v>49</v>
      </c>
      <c r="AR1255">
        <v>41</v>
      </c>
      <c r="AS1255">
        <v>6</v>
      </c>
      <c r="AT1255">
        <v>6</v>
      </c>
      <c r="AU1255" t="s">
        <v>48</v>
      </c>
    </row>
    <row r="1256" spans="38:47">
      <c r="AL1256" t="s">
        <v>46</v>
      </c>
      <c r="AM1256" t="s">
        <v>53</v>
      </c>
      <c r="AN1256">
        <v>501</v>
      </c>
      <c r="AO1256">
        <v>10</v>
      </c>
      <c r="AP1256" t="s">
        <v>49</v>
      </c>
      <c r="AR1256">
        <v>42</v>
      </c>
      <c r="AS1256">
        <v>6</v>
      </c>
      <c r="AT1256">
        <v>6.49</v>
      </c>
      <c r="AU1256" t="s">
        <v>48</v>
      </c>
    </row>
    <row r="1257" spans="38:47">
      <c r="AL1257" t="s">
        <v>46</v>
      </c>
      <c r="AM1257" t="s">
        <v>53</v>
      </c>
      <c r="AN1257">
        <v>501</v>
      </c>
      <c r="AO1257">
        <v>10</v>
      </c>
      <c r="AP1257" t="s">
        <v>49</v>
      </c>
      <c r="AR1257">
        <v>43</v>
      </c>
      <c r="AS1257">
        <v>6</v>
      </c>
      <c r="AT1257">
        <v>7.03</v>
      </c>
      <c r="AU1257" t="s">
        <v>48</v>
      </c>
    </row>
    <row r="1258" spans="38:47">
      <c r="AL1258" t="s">
        <v>46</v>
      </c>
      <c r="AM1258" t="s">
        <v>53</v>
      </c>
      <c r="AN1258">
        <v>501</v>
      </c>
      <c r="AO1258">
        <v>10</v>
      </c>
      <c r="AP1258" t="s">
        <v>49</v>
      </c>
      <c r="AR1258">
        <v>44</v>
      </c>
      <c r="AS1258">
        <v>6</v>
      </c>
      <c r="AT1258">
        <v>7.6</v>
      </c>
      <c r="AU1258" t="s">
        <v>48</v>
      </c>
    </row>
    <row r="1259" spans="38:47">
      <c r="AL1259" t="s">
        <v>46</v>
      </c>
      <c r="AM1259" t="s">
        <v>53</v>
      </c>
      <c r="AN1259">
        <v>501</v>
      </c>
      <c r="AO1259">
        <v>10</v>
      </c>
      <c r="AP1259" t="s">
        <v>49</v>
      </c>
      <c r="AR1259">
        <v>45</v>
      </c>
      <c r="AS1259">
        <v>6</v>
      </c>
      <c r="AT1259">
        <v>8.2200000000000006</v>
      </c>
      <c r="AU1259" t="s">
        <v>48</v>
      </c>
    </row>
    <row r="1260" spans="38:47">
      <c r="AL1260" t="s">
        <v>46</v>
      </c>
      <c r="AM1260" t="s">
        <v>53</v>
      </c>
      <c r="AN1260">
        <v>501</v>
      </c>
      <c r="AO1260">
        <v>10</v>
      </c>
      <c r="AP1260" t="s">
        <v>49</v>
      </c>
      <c r="AR1260">
        <v>46</v>
      </c>
      <c r="AS1260">
        <v>6</v>
      </c>
      <c r="AT1260">
        <v>8.9</v>
      </c>
      <c r="AU1260" t="s">
        <v>48</v>
      </c>
    </row>
    <row r="1261" spans="38:47">
      <c r="AL1261" t="s">
        <v>46</v>
      </c>
      <c r="AM1261" t="s">
        <v>53</v>
      </c>
      <c r="AN1261">
        <v>501</v>
      </c>
      <c r="AO1261">
        <v>10</v>
      </c>
      <c r="AP1261" t="s">
        <v>49</v>
      </c>
      <c r="AR1261">
        <v>47</v>
      </c>
      <c r="AS1261">
        <v>6</v>
      </c>
      <c r="AT1261">
        <v>9.65</v>
      </c>
      <c r="AU1261" t="s">
        <v>48</v>
      </c>
    </row>
    <row r="1262" spans="38:47">
      <c r="AL1262" t="s">
        <v>46</v>
      </c>
      <c r="AM1262" t="s">
        <v>53</v>
      </c>
      <c r="AN1262">
        <v>501</v>
      </c>
      <c r="AO1262">
        <v>10</v>
      </c>
      <c r="AP1262" t="s">
        <v>49</v>
      </c>
      <c r="AR1262">
        <v>48</v>
      </c>
      <c r="AS1262">
        <v>6</v>
      </c>
      <c r="AT1262">
        <v>10.47</v>
      </c>
      <c r="AU1262" t="s">
        <v>48</v>
      </c>
    </row>
    <row r="1263" spans="38:47">
      <c r="AL1263" t="s">
        <v>46</v>
      </c>
      <c r="AM1263" t="s">
        <v>53</v>
      </c>
      <c r="AN1263">
        <v>501</v>
      </c>
      <c r="AO1263">
        <v>10</v>
      </c>
      <c r="AP1263" t="s">
        <v>49</v>
      </c>
      <c r="AR1263">
        <v>49</v>
      </c>
      <c r="AS1263">
        <v>6</v>
      </c>
      <c r="AT1263">
        <v>11.4</v>
      </c>
      <c r="AU1263" t="s">
        <v>48</v>
      </c>
    </row>
    <row r="1264" spans="38:47">
      <c r="AL1264" t="s">
        <v>46</v>
      </c>
      <c r="AM1264" t="s">
        <v>53</v>
      </c>
      <c r="AN1264">
        <v>501</v>
      </c>
      <c r="AO1264">
        <v>10</v>
      </c>
      <c r="AP1264" t="s">
        <v>49</v>
      </c>
      <c r="AR1264">
        <v>50</v>
      </c>
      <c r="AS1264">
        <v>6</v>
      </c>
      <c r="AT1264">
        <v>12.44</v>
      </c>
      <c r="AU1264" t="s">
        <v>48</v>
      </c>
    </row>
    <row r="1265" spans="38:47">
      <c r="AL1265" t="s">
        <v>46</v>
      </c>
      <c r="AM1265" t="s">
        <v>53</v>
      </c>
      <c r="AN1265">
        <v>501</v>
      </c>
      <c r="AO1265">
        <v>10</v>
      </c>
      <c r="AP1265" t="s">
        <v>49</v>
      </c>
      <c r="AR1265">
        <v>51</v>
      </c>
      <c r="AS1265">
        <v>6</v>
      </c>
      <c r="AT1265">
        <v>13.63</v>
      </c>
      <c r="AU1265" t="s">
        <v>48</v>
      </c>
    </row>
    <row r="1266" spans="38:47">
      <c r="AL1266" t="s">
        <v>46</v>
      </c>
      <c r="AM1266" t="s">
        <v>53</v>
      </c>
      <c r="AN1266">
        <v>501</v>
      </c>
      <c r="AO1266">
        <v>10</v>
      </c>
      <c r="AP1266" t="s">
        <v>49</v>
      </c>
      <c r="AR1266">
        <v>52</v>
      </c>
      <c r="AS1266">
        <v>6</v>
      </c>
      <c r="AT1266">
        <v>14.97</v>
      </c>
      <c r="AU1266" t="s">
        <v>48</v>
      </c>
    </row>
    <row r="1267" spans="38:47">
      <c r="AL1267" t="s">
        <v>46</v>
      </c>
      <c r="AM1267" t="s">
        <v>53</v>
      </c>
      <c r="AN1267">
        <v>501</v>
      </c>
      <c r="AO1267">
        <v>10</v>
      </c>
      <c r="AP1267" t="s">
        <v>49</v>
      </c>
      <c r="AR1267">
        <v>53</v>
      </c>
      <c r="AS1267">
        <v>6</v>
      </c>
      <c r="AT1267">
        <v>16.5</v>
      </c>
      <c r="AU1267" t="s">
        <v>48</v>
      </c>
    </row>
    <row r="1268" spans="38:47">
      <c r="AL1268" t="s">
        <v>46</v>
      </c>
      <c r="AM1268" t="s">
        <v>53</v>
      </c>
      <c r="AN1268">
        <v>501</v>
      </c>
      <c r="AO1268">
        <v>10</v>
      </c>
      <c r="AP1268" t="s">
        <v>49</v>
      </c>
      <c r="AR1268">
        <v>54</v>
      </c>
      <c r="AS1268">
        <v>6</v>
      </c>
      <c r="AT1268">
        <v>18.23</v>
      </c>
      <c r="AU1268" t="s">
        <v>48</v>
      </c>
    </row>
    <row r="1269" spans="38:47">
      <c r="AL1269" t="s">
        <v>46</v>
      </c>
      <c r="AM1269" t="s">
        <v>53</v>
      </c>
      <c r="AN1269">
        <v>501</v>
      </c>
      <c r="AO1269">
        <v>10</v>
      </c>
      <c r="AP1269" t="s">
        <v>49</v>
      </c>
      <c r="AR1269">
        <v>55</v>
      </c>
      <c r="AS1269">
        <v>6</v>
      </c>
      <c r="AT1269">
        <v>20.190000000000001</v>
      </c>
      <c r="AU1269" t="s">
        <v>48</v>
      </c>
    </row>
    <row r="1270" spans="38:47">
      <c r="AL1270" t="s">
        <v>46</v>
      </c>
      <c r="AM1270" t="s">
        <v>53</v>
      </c>
      <c r="AN1270">
        <v>501</v>
      </c>
      <c r="AO1270">
        <v>10</v>
      </c>
      <c r="AP1270" t="s">
        <v>49</v>
      </c>
      <c r="AR1270">
        <v>56</v>
      </c>
      <c r="AS1270">
        <v>6</v>
      </c>
      <c r="AT1270">
        <v>22.38</v>
      </c>
      <c r="AU1270" t="s">
        <v>48</v>
      </c>
    </row>
    <row r="1271" spans="38:47">
      <c r="AL1271" t="s">
        <v>46</v>
      </c>
      <c r="AM1271" t="s">
        <v>53</v>
      </c>
      <c r="AN1271">
        <v>501</v>
      </c>
      <c r="AO1271">
        <v>10</v>
      </c>
      <c r="AP1271" t="s">
        <v>49</v>
      </c>
      <c r="AR1271">
        <v>57</v>
      </c>
      <c r="AS1271">
        <v>6</v>
      </c>
      <c r="AT1271">
        <v>24.86</v>
      </c>
      <c r="AU1271" t="s">
        <v>48</v>
      </c>
    </row>
    <row r="1272" spans="38:47">
      <c r="AL1272" t="s">
        <v>46</v>
      </c>
      <c r="AM1272" t="s">
        <v>53</v>
      </c>
      <c r="AN1272">
        <v>501</v>
      </c>
      <c r="AO1272">
        <v>10</v>
      </c>
      <c r="AP1272" t="s">
        <v>49</v>
      </c>
      <c r="AR1272">
        <v>58</v>
      </c>
      <c r="AS1272">
        <v>6</v>
      </c>
      <c r="AT1272">
        <v>27.64</v>
      </c>
      <c r="AU1272" t="s">
        <v>48</v>
      </c>
    </row>
    <row r="1273" spans="38:47">
      <c r="AL1273" t="s">
        <v>46</v>
      </c>
      <c r="AM1273" t="s">
        <v>53</v>
      </c>
      <c r="AN1273">
        <v>501</v>
      </c>
      <c r="AO1273">
        <v>10</v>
      </c>
      <c r="AP1273" t="s">
        <v>49</v>
      </c>
      <c r="AR1273">
        <v>59</v>
      </c>
      <c r="AS1273">
        <v>6</v>
      </c>
      <c r="AT1273">
        <v>30.8</v>
      </c>
      <c r="AU1273" t="s">
        <v>48</v>
      </c>
    </row>
    <row r="1274" spans="38:47">
      <c r="AL1274" t="s">
        <v>46</v>
      </c>
      <c r="AM1274" t="s">
        <v>53</v>
      </c>
      <c r="AN1274">
        <v>501</v>
      </c>
      <c r="AO1274">
        <v>10</v>
      </c>
      <c r="AP1274" t="s">
        <v>49</v>
      </c>
      <c r="AR1274">
        <v>60</v>
      </c>
      <c r="AS1274">
        <v>6</v>
      </c>
      <c r="AT1274">
        <v>34.39</v>
      </c>
      <c r="AU1274" t="s">
        <v>48</v>
      </c>
    </row>
    <row r="1275" spans="38:47">
      <c r="AL1275" t="s">
        <v>46</v>
      </c>
      <c r="AM1275" t="s">
        <v>53</v>
      </c>
      <c r="AN1275">
        <v>501</v>
      </c>
      <c r="AO1275">
        <v>10</v>
      </c>
      <c r="AP1275" t="s">
        <v>49</v>
      </c>
      <c r="AR1275">
        <v>61</v>
      </c>
      <c r="AS1275">
        <v>6</v>
      </c>
      <c r="AT1275">
        <v>38.520000000000003</v>
      </c>
      <c r="AU1275" t="s">
        <v>48</v>
      </c>
    </row>
    <row r="1276" spans="38:47">
      <c r="AL1276" t="s">
        <v>46</v>
      </c>
      <c r="AM1276" t="s">
        <v>53</v>
      </c>
      <c r="AN1276">
        <v>501</v>
      </c>
      <c r="AO1276">
        <v>10</v>
      </c>
      <c r="AP1276" t="s">
        <v>49</v>
      </c>
      <c r="AR1276">
        <v>62</v>
      </c>
      <c r="AS1276">
        <v>6</v>
      </c>
      <c r="AT1276">
        <v>43.3</v>
      </c>
      <c r="AU1276" t="s">
        <v>48</v>
      </c>
    </row>
    <row r="1277" spans="38:47">
      <c r="AL1277" t="s">
        <v>46</v>
      </c>
      <c r="AM1277" t="s">
        <v>53</v>
      </c>
      <c r="AN1277">
        <v>501</v>
      </c>
      <c r="AO1277">
        <v>10</v>
      </c>
      <c r="AP1277" t="s">
        <v>49</v>
      </c>
      <c r="AR1277">
        <v>63</v>
      </c>
      <c r="AS1277">
        <v>6</v>
      </c>
      <c r="AT1277">
        <v>48.86</v>
      </c>
      <c r="AU1277" t="s">
        <v>48</v>
      </c>
    </row>
    <row r="1278" spans="38:47">
      <c r="AL1278" t="s">
        <v>46</v>
      </c>
      <c r="AM1278" t="s">
        <v>53</v>
      </c>
      <c r="AN1278">
        <v>501</v>
      </c>
      <c r="AO1278">
        <v>10</v>
      </c>
      <c r="AP1278" t="s">
        <v>49</v>
      </c>
      <c r="AR1278">
        <v>64</v>
      </c>
      <c r="AS1278">
        <v>6</v>
      </c>
      <c r="AT1278">
        <v>55.35</v>
      </c>
      <c r="AU1278" t="s">
        <v>48</v>
      </c>
    </row>
    <row r="1279" spans="38:47">
      <c r="AL1279" t="s">
        <v>46</v>
      </c>
      <c r="AM1279" t="s">
        <v>53</v>
      </c>
      <c r="AN1279">
        <v>501</v>
      </c>
      <c r="AO1279">
        <v>10</v>
      </c>
      <c r="AP1279" t="s">
        <v>49</v>
      </c>
      <c r="AR1279">
        <v>18</v>
      </c>
      <c r="AS1279">
        <v>7</v>
      </c>
      <c r="AT1279">
        <v>2.39</v>
      </c>
      <c r="AU1279" t="s">
        <v>48</v>
      </c>
    </row>
    <row r="1280" spans="38:47">
      <c r="AL1280" t="s">
        <v>46</v>
      </c>
      <c r="AM1280" t="s">
        <v>53</v>
      </c>
      <c r="AN1280">
        <v>501</v>
      </c>
      <c r="AO1280">
        <v>10</v>
      </c>
      <c r="AP1280" t="s">
        <v>49</v>
      </c>
      <c r="AR1280">
        <v>19</v>
      </c>
      <c r="AS1280">
        <v>7</v>
      </c>
      <c r="AT1280">
        <v>2.46</v>
      </c>
      <c r="AU1280" t="s">
        <v>48</v>
      </c>
    </row>
    <row r="1281" spans="38:47">
      <c r="AL1281" t="s">
        <v>46</v>
      </c>
      <c r="AM1281" t="s">
        <v>53</v>
      </c>
      <c r="AN1281">
        <v>501</v>
      </c>
      <c r="AO1281">
        <v>10</v>
      </c>
      <c r="AP1281" t="s">
        <v>49</v>
      </c>
      <c r="AR1281">
        <v>20</v>
      </c>
      <c r="AS1281">
        <v>7</v>
      </c>
      <c r="AT1281">
        <v>2.5299999999999998</v>
      </c>
      <c r="AU1281" t="s">
        <v>48</v>
      </c>
    </row>
    <row r="1282" spans="38:47">
      <c r="AL1282" t="s">
        <v>46</v>
      </c>
      <c r="AM1282" t="s">
        <v>53</v>
      </c>
      <c r="AN1282">
        <v>501</v>
      </c>
      <c r="AO1282">
        <v>10</v>
      </c>
      <c r="AP1282" t="s">
        <v>49</v>
      </c>
      <c r="AR1282">
        <v>21</v>
      </c>
      <c r="AS1282">
        <v>7</v>
      </c>
      <c r="AT1282">
        <v>2.6</v>
      </c>
      <c r="AU1282" t="s">
        <v>48</v>
      </c>
    </row>
    <row r="1283" spans="38:47">
      <c r="AL1283" t="s">
        <v>46</v>
      </c>
      <c r="AM1283" t="s">
        <v>53</v>
      </c>
      <c r="AN1283">
        <v>501</v>
      </c>
      <c r="AO1283">
        <v>10</v>
      </c>
      <c r="AP1283" t="s">
        <v>49</v>
      </c>
      <c r="AR1283">
        <v>22</v>
      </c>
      <c r="AS1283">
        <v>7</v>
      </c>
      <c r="AT1283">
        <v>2.67</v>
      </c>
      <c r="AU1283" t="s">
        <v>48</v>
      </c>
    </row>
    <row r="1284" spans="38:47">
      <c r="AL1284" t="s">
        <v>46</v>
      </c>
      <c r="AM1284" t="s">
        <v>53</v>
      </c>
      <c r="AN1284">
        <v>501</v>
      </c>
      <c r="AO1284">
        <v>10</v>
      </c>
      <c r="AP1284" t="s">
        <v>49</v>
      </c>
      <c r="AR1284">
        <v>23</v>
      </c>
      <c r="AS1284">
        <v>7</v>
      </c>
      <c r="AT1284">
        <v>2.73</v>
      </c>
      <c r="AU1284" t="s">
        <v>48</v>
      </c>
    </row>
    <row r="1285" spans="38:47">
      <c r="AL1285" t="s">
        <v>46</v>
      </c>
      <c r="AM1285" t="s">
        <v>53</v>
      </c>
      <c r="AN1285">
        <v>501</v>
      </c>
      <c r="AO1285">
        <v>10</v>
      </c>
      <c r="AP1285" t="s">
        <v>49</v>
      </c>
      <c r="AR1285">
        <v>24</v>
      </c>
      <c r="AS1285">
        <v>7</v>
      </c>
      <c r="AT1285">
        <v>2.8</v>
      </c>
      <c r="AU1285" t="s">
        <v>48</v>
      </c>
    </row>
    <row r="1286" spans="38:47">
      <c r="AL1286" t="s">
        <v>46</v>
      </c>
      <c r="AM1286" t="s">
        <v>53</v>
      </c>
      <c r="AN1286">
        <v>501</v>
      </c>
      <c r="AO1286">
        <v>10</v>
      </c>
      <c r="AP1286" t="s">
        <v>49</v>
      </c>
      <c r="AR1286">
        <v>25</v>
      </c>
      <c r="AS1286">
        <v>7</v>
      </c>
      <c r="AT1286">
        <v>2.86</v>
      </c>
      <c r="AU1286" t="s">
        <v>48</v>
      </c>
    </row>
    <row r="1287" spans="38:47">
      <c r="AL1287" t="s">
        <v>46</v>
      </c>
      <c r="AM1287" t="s">
        <v>53</v>
      </c>
      <c r="AN1287">
        <v>501</v>
      </c>
      <c r="AO1287">
        <v>10</v>
      </c>
      <c r="AP1287" t="s">
        <v>49</v>
      </c>
      <c r="AR1287">
        <v>26</v>
      </c>
      <c r="AS1287">
        <v>7</v>
      </c>
      <c r="AT1287">
        <v>2.93</v>
      </c>
      <c r="AU1287" t="s">
        <v>48</v>
      </c>
    </row>
    <row r="1288" spans="38:47">
      <c r="AL1288" t="s">
        <v>46</v>
      </c>
      <c r="AM1288" t="s">
        <v>53</v>
      </c>
      <c r="AN1288">
        <v>501</v>
      </c>
      <c r="AO1288">
        <v>10</v>
      </c>
      <c r="AP1288" t="s">
        <v>49</v>
      </c>
      <c r="AR1288">
        <v>27</v>
      </c>
      <c r="AS1288">
        <v>7</v>
      </c>
      <c r="AT1288">
        <v>3</v>
      </c>
      <c r="AU1288" t="s">
        <v>48</v>
      </c>
    </row>
    <row r="1289" spans="38:47">
      <c r="AL1289" t="s">
        <v>46</v>
      </c>
      <c r="AM1289" t="s">
        <v>53</v>
      </c>
      <c r="AN1289">
        <v>501</v>
      </c>
      <c r="AO1289">
        <v>10</v>
      </c>
      <c r="AP1289" t="s">
        <v>49</v>
      </c>
      <c r="AR1289">
        <v>28</v>
      </c>
      <c r="AS1289">
        <v>7</v>
      </c>
      <c r="AT1289">
        <v>3.09</v>
      </c>
      <c r="AU1289" t="s">
        <v>48</v>
      </c>
    </row>
    <row r="1290" spans="38:47">
      <c r="AL1290" t="s">
        <v>46</v>
      </c>
      <c r="AM1290" t="s">
        <v>53</v>
      </c>
      <c r="AN1290">
        <v>501</v>
      </c>
      <c r="AO1290">
        <v>10</v>
      </c>
      <c r="AP1290" t="s">
        <v>49</v>
      </c>
      <c r="AR1290">
        <v>29</v>
      </c>
      <c r="AS1290">
        <v>7</v>
      </c>
      <c r="AT1290">
        <v>3.19</v>
      </c>
      <c r="AU1290" t="s">
        <v>48</v>
      </c>
    </row>
    <row r="1291" spans="38:47">
      <c r="AL1291" t="s">
        <v>46</v>
      </c>
      <c r="AM1291" t="s">
        <v>53</v>
      </c>
      <c r="AN1291">
        <v>501</v>
      </c>
      <c r="AO1291">
        <v>10</v>
      </c>
      <c r="AP1291" t="s">
        <v>49</v>
      </c>
      <c r="AR1291">
        <v>30</v>
      </c>
      <c r="AS1291">
        <v>7</v>
      </c>
      <c r="AT1291">
        <v>3.3</v>
      </c>
      <c r="AU1291" t="s">
        <v>48</v>
      </c>
    </row>
    <row r="1292" spans="38:47">
      <c r="AL1292" t="s">
        <v>46</v>
      </c>
      <c r="AM1292" t="s">
        <v>53</v>
      </c>
      <c r="AN1292">
        <v>501</v>
      </c>
      <c r="AO1292">
        <v>10</v>
      </c>
      <c r="AP1292" t="s">
        <v>49</v>
      </c>
      <c r="AR1292">
        <v>31</v>
      </c>
      <c r="AS1292">
        <v>7</v>
      </c>
      <c r="AT1292">
        <v>3.44</v>
      </c>
      <c r="AU1292" t="s">
        <v>48</v>
      </c>
    </row>
    <row r="1293" spans="38:47">
      <c r="AL1293" t="s">
        <v>46</v>
      </c>
      <c r="AM1293" t="s">
        <v>53</v>
      </c>
      <c r="AN1293">
        <v>501</v>
      </c>
      <c r="AO1293">
        <v>10</v>
      </c>
      <c r="AP1293" t="s">
        <v>49</v>
      </c>
      <c r="AR1293">
        <v>32</v>
      </c>
      <c r="AS1293">
        <v>7</v>
      </c>
      <c r="AT1293">
        <v>3.61</v>
      </c>
      <c r="AU1293" t="s">
        <v>48</v>
      </c>
    </row>
    <row r="1294" spans="38:47">
      <c r="AL1294" t="s">
        <v>46</v>
      </c>
      <c r="AM1294" t="s">
        <v>53</v>
      </c>
      <c r="AN1294">
        <v>501</v>
      </c>
      <c r="AO1294">
        <v>10</v>
      </c>
      <c r="AP1294" t="s">
        <v>49</v>
      </c>
      <c r="AR1294">
        <v>33</v>
      </c>
      <c r="AS1294">
        <v>7</v>
      </c>
      <c r="AT1294">
        <v>3.8</v>
      </c>
      <c r="AU1294" t="s">
        <v>48</v>
      </c>
    </row>
    <row r="1295" spans="38:47">
      <c r="AL1295" t="s">
        <v>46</v>
      </c>
      <c r="AM1295" t="s">
        <v>53</v>
      </c>
      <c r="AN1295">
        <v>501</v>
      </c>
      <c r="AO1295">
        <v>10</v>
      </c>
      <c r="AP1295" t="s">
        <v>49</v>
      </c>
      <c r="AR1295">
        <v>34</v>
      </c>
      <c r="AS1295">
        <v>7</v>
      </c>
      <c r="AT1295">
        <v>4.03</v>
      </c>
      <c r="AU1295" t="s">
        <v>48</v>
      </c>
    </row>
    <row r="1296" spans="38:47">
      <c r="AL1296" t="s">
        <v>46</v>
      </c>
      <c r="AM1296" t="s">
        <v>53</v>
      </c>
      <c r="AN1296">
        <v>501</v>
      </c>
      <c r="AO1296">
        <v>10</v>
      </c>
      <c r="AP1296" t="s">
        <v>49</v>
      </c>
      <c r="AR1296">
        <v>35</v>
      </c>
      <c r="AS1296">
        <v>7</v>
      </c>
      <c r="AT1296">
        <v>4.3</v>
      </c>
      <c r="AU1296" t="s">
        <v>48</v>
      </c>
    </row>
    <row r="1297" spans="38:47">
      <c r="AL1297" t="s">
        <v>46</v>
      </c>
      <c r="AM1297" t="s">
        <v>53</v>
      </c>
      <c r="AN1297">
        <v>501</v>
      </c>
      <c r="AO1297">
        <v>10</v>
      </c>
      <c r="AP1297" t="s">
        <v>49</v>
      </c>
      <c r="AR1297">
        <v>36</v>
      </c>
      <c r="AS1297">
        <v>7</v>
      </c>
      <c r="AT1297">
        <v>4.5999999999999996</v>
      </c>
      <c r="AU1297" t="s">
        <v>48</v>
      </c>
    </row>
    <row r="1298" spans="38:47">
      <c r="AL1298" t="s">
        <v>46</v>
      </c>
      <c r="AM1298" t="s">
        <v>53</v>
      </c>
      <c r="AN1298">
        <v>501</v>
      </c>
      <c r="AO1298">
        <v>10</v>
      </c>
      <c r="AP1298" t="s">
        <v>49</v>
      </c>
      <c r="AR1298">
        <v>37</v>
      </c>
      <c r="AS1298">
        <v>7</v>
      </c>
      <c r="AT1298">
        <v>4.95</v>
      </c>
      <c r="AU1298" t="s">
        <v>48</v>
      </c>
    </row>
    <row r="1299" spans="38:47">
      <c r="AL1299" t="s">
        <v>46</v>
      </c>
      <c r="AM1299" t="s">
        <v>53</v>
      </c>
      <c r="AN1299">
        <v>501</v>
      </c>
      <c r="AO1299">
        <v>10</v>
      </c>
      <c r="AP1299" t="s">
        <v>49</v>
      </c>
      <c r="AR1299">
        <v>38</v>
      </c>
      <c r="AS1299">
        <v>7</v>
      </c>
      <c r="AT1299">
        <v>5.33</v>
      </c>
      <c r="AU1299" t="s">
        <v>48</v>
      </c>
    </row>
    <row r="1300" spans="38:47">
      <c r="AL1300" t="s">
        <v>46</v>
      </c>
      <c r="AM1300" t="s">
        <v>53</v>
      </c>
      <c r="AN1300">
        <v>501</v>
      </c>
      <c r="AO1300">
        <v>10</v>
      </c>
      <c r="AP1300" t="s">
        <v>49</v>
      </c>
      <c r="AR1300">
        <v>39</v>
      </c>
      <c r="AS1300">
        <v>7</v>
      </c>
      <c r="AT1300">
        <v>5.76</v>
      </c>
      <c r="AU1300" t="s">
        <v>48</v>
      </c>
    </row>
    <row r="1301" spans="38:47">
      <c r="AL1301" t="s">
        <v>46</v>
      </c>
      <c r="AM1301" t="s">
        <v>53</v>
      </c>
      <c r="AN1301">
        <v>501</v>
      </c>
      <c r="AO1301">
        <v>10</v>
      </c>
      <c r="AP1301" t="s">
        <v>49</v>
      </c>
      <c r="AR1301">
        <v>40</v>
      </c>
      <c r="AS1301">
        <v>7</v>
      </c>
      <c r="AT1301">
        <v>6.22</v>
      </c>
      <c r="AU1301" t="s">
        <v>48</v>
      </c>
    </row>
    <row r="1302" spans="38:47">
      <c r="AL1302" t="s">
        <v>46</v>
      </c>
      <c r="AM1302" t="s">
        <v>53</v>
      </c>
      <c r="AN1302">
        <v>501</v>
      </c>
      <c r="AO1302">
        <v>10</v>
      </c>
      <c r="AP1302" t="s">
        <v>49</v>
      </c>
      <c r="AR1302">
        <v>41</v>
      </c>
      <c r="AS1302">
        <v>7</v>
      </c>
      <c r="AT1302">
        <v>6.73</v>
      </c>
      <c r="AU1302" t="s">
        <v>48</v>
      </c>
    </row>
    <row r="1303" spans="38:47">
      <c r="AL1303" t="s">
        <v>46</v>
      </c>
      <c r="AM1303" t="s">
        <v>53</v>
      </c>
      <c r="AN1303">
        <v>501</v>
      </c>
      <c r="AO1303">
        <v>10</v>
      </c>
      <c r="AP1303" t="s">
        <v>49</v>
      </c>
      <c r="AR1303">
        <v>42</v>
      </c>
      <c r="AS1303">
        <v>7</v>
      </c>
      <c r="AT1303">
        <v>7.28</v>
      </c>
      <c r="AU1303" t="s">
        <v>48</v>
      </c>
    </row>
    <row r="1304" spans="38:47">
      <c r="AL1304" t="s">
        <v>46</v>
      </c>
      <c r="AM1304" t="s">
        <v>53</v>
      </c>
      <c r="AN1304">
        <v>501</v>
      </c>
      <c r="AO1304">
        <v>10</v>
      </c>
      <c r="AP1304" t="s">
        <v>49</v>
      </c>
      <c r="AR1304">
        <v>43</v>
      </c>
      <c r="AS1304">
        <v>7</v>
      </c>
      <c r="AT1304">
        <v>7.88</v>
      </c>
      <c r="AU1304" t="s">
        <v>48</v>
      </c>
    </row>
    <row r="1305" spans="38:47">
      <c r="AL1305" t="s">
        <v>46</v>
      </c>
      <c r="AM1305" t="s">
        <v>53</v>
      </c>
      <c r="AN1305">
        <v>501</v>
      </c>
      <c r="AO1305">
        <v>10</v>
      </c>
      <c r="AP1305" t="s">
        <v>49</v>
      </c>
      <c r="AR1305">
        <v>44</v>
      </c>
      <c r="AS1305">
        <v>7</v>
      </c>
      <c r="AT1305">
        <v>8.5299999999999994</v>
      </c>
      <c r="AU1305" t="s">
        <v>48</v>
      </c>
    </row>
    <row r="1306" spans="38:47">
      <c r="AL1306" t="s">
        <v>46</v>
      </c>
      <c r="AM1306" t="s">
        <v>53</v>
      </c>
      <c r="AN1306">
        <v>501</v>
      </c>
      <c r="AO1306">
        <v>10</v>
      </c>
      <c r="AP1306" t="s">
        <v>49</v>
      </c>
      <c r="AR1306">
        <v>45</v>
      </c>
      <c r="AS1306">
        <v>7</v>
      </c>
      <c r="AT1306">
        <v>9.23</v>
      </c>
      <c r="AU1306" t="s">
        <v>48</v>
      </c>
    </row>
    <row r="1307" spans="38:47">
      <c r="AL1307" t="s">
        <v>46</v>
      </c>
      <c r="AM1307" t="s">
        <v>53</v>
      </c>
      <c r="AN1307">
        <v>501</v>
      </c>
      <c r="AO1307">
        <v>10</v>
      </c>
      <c r="AP1307" t="s">
        <v>49</v>
      </c>
      <c r="AR1307">
        <v>46</v>
      </c>
      <c r="AS1307">
        <v>7</v>
      </c>
      <c r="AT1307">
        <v>9.99</v>
      </c>
      <c r="AU1307" t="s">
        <v>48</v>
      </c>
    </row>
    <row r="1308" spans="38:47">
      <c r="AL1308" t="s">
        <v>46</v>
      </c>
      <c r="AM1308" t="s">
        <v>53</v>
      </c>
      <c r="AN1308">
        <v>501</v>
      </c>
      <c r="AO1308">
        <v>10</v>
      </c>
      <c r="AP1308" t="s">
        <v>49</v>
      </c>
      <c r="AR1308">
        <v>47</v>
      </c>
      <c r="AS1308">
        <v>7</v>
      </c>
      <c r="AT1308">
        <v>10.84</v>
      </c>
      <c r="AU1308" t="s">
        <v>48</v>
      </c>
    </row>
    <row r="1309" spans="38:47">
      <c r="AL1309" t="s">
        <v>46</v>
      </c>
      <c r="AM1309" t="s">
        <v>53</v>
      </c>
      <c r="AN1309">
        <v>501</v>
      </c>
      <c r="AO1309">
        <v>10</v>
      </c>
      <c r="AP1309" t="s">
        <v>49</v>
      </c>
      <c r="AR1309">
        <v>48</v>
      </c>
      <c r="AS1309">
        <v>7</v>
      </c>
      <c r="AT1309">
        <v>11.78</v>
      </c>
      <c r="AU1309" t="s">
        <v>48</v>
      </c>
    </row>
    <row r="1310" spans="38:47">
      <c r="AL1310" t="s">
        <v>46</v>
      </c>
      <c r="AM1310" t="s">
        <v>53</v>
      </c>
      <c r="AN1310">
        <v>501</v>
      </c>
      <c r="AO1310">
        <v>10</v>
      </c>
      <c r="AP1310" t="s">
        <v>49</v>
      </c>
      <c r="AR1310">
        <v>49</v>
      </c>
      <c r="AS1310">
        <v>7</v>
      </c>
      <c r="AT1310">
        <v>12.84</v>
      </c>
      <c r="AU1310" t="s">
        <v>48</v>
      </c>
    </row>
    <row r="1311" spans="38:47">
      <c r="AL1311" t="s">
        <v>46</v>
      </c>
      <c r="AM1311" t="s">
        <v>53</v>
      </c>
      <c r="AN1311">
        <v>501</v>
      </c>
      <c r="AO1311">
        <v>10</v>
      </c>
      <c r="AP1311" t="s">
        <v>49</v>
      </c>
      <c r="AR1311">
        <v>50</v>
      </c>
      <c r="AS1311">
        <v>7</v>
      </c>
      <c r="AT1311">
        <v>14.03</v>
      </c>
      <c r="AU1311" t="s">
        <v>48</v>
      </c>
    </row>
    <row r="1312" spans="38:47">
      <c r="AL1312" t="s">
        <v>46</v>
      </c>
      <c r="AM1312" t="s">
        <v>53</v>
      </c>
      <c r="AN1312">
        <v>501</v>
      </c>
      <c r="AO1312">
        <v>10</v>
      </c>
      <c r="AP1312" t="s">
        <v>49</v>
      </c>
      <c r="AR1312">
        <v>51</v>
      </c>
      <c r="AS1312">
        <v>7</v>
      </c>
      <c r="AT1312">
        <v>15.39</v>
      </c>
      <c r="AU1312" t="s">
        <v>48</v>
      </c>
    </row>
    <row r="1313" spans="38:47">
      <c r="AL1313" t="s">
        <v>46</v>
      </c>
      <c r="AM1313" t="s">
        <v>53</v>
      </c>
      <c r="AN1313">
        <v>501</v>
      </c>
      <c r="AO1313">
        <v>10</v>
      </c>
      <c r="AP1313" t="s">
        <v>49</v>
      </c>
      <c r="AR1313">
        <v>52</v>
      </c>
      <c r="AS1313">
        <v>7</v>
      </c>
      <c r="AT1313">
        <v>16.93</v>
      </c>
      <c r="AU1313" t="s">
        <v>48</v>
      </c>
    </row>
    <row r="1314" spans="38:47">
      <c r="AL1314" t="s">
        <v>46</v>
      </c>
      <c r="AM1314" t="s">
        <v>53</v>
      </c>
      <c r="AN1314">
        <v>501</v>
      </c>
      <c r="AO1314">
        <v>10</v>
      </c>
      <c r="AP1314" t="s">
        <v>49</v>
      </c>
      <c r="AR1314">
        <v>53</v>
      </c>
      <c r="AS1314">
        <v>7</v>
      </c>
      <c r="AT1314">
        <v>18.670000000000002</v>
      </c>
      <c r="AU1314" t="s">
        <v>48</v>
      </c>
    </row>
    <row r="1315" spans="38:47">
      <c r="AL1315" t="s">
        <v>46</v>
      </c>
      <c r="AM1315" t="s">
        <v>53</v>
      </c>
      <c r="AN1315">
        <v>501</v>
      </c>
      <c r="AO1315">
        <v>10</v>
      </c>
      <c r="AP1315" t="s">
        <v>49</v>
      </c>
      <c r="AR1315">
        <v>54</v>
      </c>
      <c r="AS1315">
        <v>7</v>
      </c>
      <c r="AT1315">
        <v>20.64</v>
      </c>
      <c r="AU1315" t="s">
        <v>48</v>
      </c>
    </row>
    <row r="1316" spans="38:47">
      <c r="AL1316" t="s">
        <v>46</v>
      </c>
      <c r="AM1316" t="s">
        <v>53</v>
      </c>
      <c r="AN1316">
        <v>501</v>
      </c>
      <c r="AO1316">
        <v>10</v>
      </c>
      <c r="AP1316" t="s">
        <v>49</v>
      </c>
      <c r="AR1316">
        <v>55</v>
      </c>
      <c r="AS1316">
        <v>7</v>
      </c>
      <c r="AT1316">
        <v>22.86</v>
      </c>
      <c r="AU1316" t="s">
        <v>48</v>
      </c>
    </row>
    <row r="1317" spans="38:47">
      <c r="AL1317" t="s">
        <v>46</v>
      </c>
      <c r="AM1317" t="s">
        <v>53</v>
      </c>
      <c r="AN1317">
        <v>501</v>
      </c>
      <c r="AO1317">
        <v>10</v>
      </c>
      <c r="AP1317" t="s">
        <v>49</v>
      </c>
      <c r="AR1317">
        <v>56</v>
      </c>
      <c r="AS1317">
        <v>7</v>
      </c>
      <c r="AT1317">
        <v>25.36</v>
      </c>
      <c r="AU1317" t="s">
        <v>48</v>
      </c>
    </row>
    <row r="1318" spans="38:47">
      <c r="AL1318" t="s">
        <v>46</v>
      </c>
      <c r="AM1318" t="s">
        <v>53</v>
      </c>
      <c r="AN1318">
        <v>501</v>
      </c>
      <c r="AO1318">
        <v>10</v>
      </c>
      <c r="AP1318" t="s">
        <v>49</v>
      </c>
      <c r="AR1318">
        <v>57</v>
      </c>
      <c r="AS1318">
        <v>7</v>
      </c>
      <c r="AT1318">
        <v>28.17</v>
      </c>
      <c r="AU1318" t="s">
        <v>48</v>
      </c>
    </row>
    <row r="1319" spans="38:47">
      <c r="AL1319" t="s">
        <v>46</v>
      </c>
      <c r="AM1319" t="s">
        <v>53</v>
      </c>
      <c r="AN1319">
        <v>501</v>
      </c>
      <c r="AO1319">
        <v>10</v>
      </c>
      <c r="AP1319" t="s">
        <v>49</v>
      </c>
      <c r="AR1319">
        <v>58</v>
      </c>
      <c r="AS1319">
        <v>7</v>
      </c>
      <c r="AT1319">
        <v>31.36</v>
      </c>
      <c r="AU1319" t="s">
        <v>48</v>
      </c>
    </row>
    <row r="1320" spans="38:47">
      <c r="AL1320" t="s">
        <v>46</v>
      </c>
      <c r="AM1320" t="s">
        <v>53</v>
      </c>
      <c r="AN1320">
        <v>501</v>
      </c>
      <c r="AO1320">
        <v>10</v>
      </c>
      <c r="AP1320" t="s">
        <v>49</v>
      </c>
      <c r="AR1320">
        <v>59</v>
      </c>
      <c r="AS1320">
        <v>7</v>
      </c>
      <c r="AT1320">
        <v>34.97</v>
      </c>
      <c r="AU1320" t="s">
        <v>48</v>
      </c>
    </row>
    <row r="1321" spans="38:47">
      <c r="AL1321" t="s">
        <v>46</v>
      </c>
      <c r="AM1321" t="s">
        <v>53</v>
      </c>
      <c r="AN1321">
        <v>501</v>
      </c>
      <c r="AO1321">
        <v>10</v>
      </c>
      <c r="AP1321" t="s">
        <v>49</v>
      </c>
      <c r="AR1321">
        <v>60</v>
      </c>
      <c r="AS1321">
        <v>7</v>
      </c>
      <c r="AT1321">
        <v>39.090000000000003</v>
      </c>
      <c r="AU1321" t="s">
        <v>48</v>
      </c>
    </row>
    <row r="1322" spans="38:47">
      <c r="AL1322" t="s">
        <v>46</v>
      </c>
      <c r="AM1322" t="s">
        <v>53</v>
      </c>
      <c r="AN1322">
        <v>501</v>
      </c>
      <c r="AO1322">
        <v>10</v>
      </c>
      <c r="AP1322" t="s">
        <v>49</v>
      </c>
      <c r="AR1322">
        <v>61</v>
      </c>
      <c r="AS1322">
        <v>7</v>
      </c>
      <c r="AT1322">
        <v>43.85</v>
      </c>
      <c r="AU1322" t="s">
        <v>48</v>
      </c>
    </row>
    <row r="1323" spans="38:47">
      <c r="AL1323" t="s">
        <v>46</v>
      </c>
      <c r="AM1323" t="s">
        <v>53</v>
      </c>
      <c r="AN1323">
        <v>501</v>
      </c>
      <c r="AO1323">
        <v>10</v>
      </c>
      <c r="AP1323" t="s">
        <v>49</v>
      </c>
      <c r="AR1323">
        <v>62</v>
      </c>
      <c r="AS1323">
        <v>7</v>
      </c>
      <c r="AT1323">
        <v>49.35</v>
      </c>
      <c r="AU1323" t="s">
        <v>48</v>
      </c>
    </row>
    <row r="1324" spans="38:47">
      <c r="AL1324" t="s">
        <v>46</v>
      </c>
      <c r="AM1324" t="s">
        <v>53</v>
      </c>
      <c r="AN1324">
        <v>501</v>
      </c>
      <c r="AO1324">
        <v>10</v>
      </c>
      <c r="AP1324" t="s">
        <v>49</v>
      </c>
      <c r="AR1324">
        <v>63</v>
      </c>
      <c r="AS1324">
        <v>7</v>
      </c>
      <c r="AT1324">
        <v>55.76</v>
      </c>
      <c r="AU1324" t="s">
        <v>48</v>
      </c>
    </row>
    <row r="1325" spans="38:47">
      <c r="AL1325" t="s">
        <v>46</v>
      </c>
      <c r="AM1325" t="s">
        <v>53</v>
      </c>
      <c r="AN1325">
        <v>501</v>
      </c>
      <c r="AO1325">
        <v>10</v>
      </c>
      <c r="AP1325" t="s">
        <v>49</v>
      </c>
      <c r="AR1325">
        <v>18</v>
      </c>
      <c r="AS1325">
        <v>8</v>
      </c>
      <c r="AT1325">
        <v>2.77</v>
      </c>
      <c r="AU1325" t="s">
        <v>48</v>
      </c>
    </row>
    <row r="1326" spans="38:47">
      <c r="AL1326" t="s">
        <v>46</v>
      </c>
      <c r="AM1326" t="s">
        <v>53</v>
      </c>
      <c r="AN1326">
        <v>501</v>
      </c>
      <c r="AO1326">
        <v>10</v>
      </c>
      <c r="AP1326" t="s">
        <v>49</v>
      </c>
      <c r="AR1326">
        <v>19</v>
      </c>
      <c r="AS1326">
        <v>8</v>
      </c>
      <c r="AT1326">
        <v>2.86</v>
      </c>
      <c r="AU1326" t="s">
        <v>48</v>
      </c>
    </row>
    <row r="1327" spans="38:47">
      <c r="AL1327" t="s">
        <v>46</v>
      </c>
      <c r="AM1327" t="s">
        <v>53</v>
      </c>
      <c r="AN1327">
        <v>501</v>
      </c>
      <c r="AO1327">
        <v>10</v>
      </c>
      <c r="AP1327" t="s">
        <v>49</v>
      </c>
      <c r="AR1327">
        <v>20</v>
      </c>
      <c r="AS1327">
        <v>8</v>
      </c>
      <c r="AT1327">
        <v>2.94</v>
      </c>
      <c r="AU1327" t="s">
        <v>48</v>
      </c>
    </row>
    <row r="1328" spans="38:47">
      <c r="AL1328" t="s">
        <v>46</v>
      </c>
      <c r="AM1328" t="s">
        <v>53</v>
      </c>
      <c r="AN1328">
        <v>501</v>
      </c>
      <c r="AO1328">
        <v>10</v>
      </c>
      <c r="AP1328" t="s">
        <v>49</v>
      </c>
      <c r="AR1328">
        <v>21</v>
      </c>
      <c r="AS1328">
        <v>8</v>
      </c>
      <c r="AT1328">
        <v>3.02</v>
      </c>
      <c r="AU1328" t="s">
        <v>48</v>
      </c>
    </row>
    <row r="1329" spans="38:47">
      <c r="AL1329" t="s">
        <v>46</v>
      </c>
      <c r="AM1329" t="s">
        <v>53</v>
      </c>
      <c r="AN1329">
        <v>501</v>
      </c>
      <c r="AO1329">
        <v>10</v>
      </c>
      <c r="AP1329" t="s">
        <v>49</v>
      </c>
      <c r="AR1329">
        <v>22</v>
      </c>
      <c r="AS1329">
        <v>8</v>
      </c>
      <c r="AT1329">
        <v>3.09</v>
      </c>
      <c r="AU1329" t="s">
        <v>48</v>
      </c>
    </row>
    <row r="1330" spans="38:47">
      <c r="AL1330" t="s">
        <v>46</v>
      </c>
      <c r="AM1330" t="s">
        <v>53</v>
      </c>
      <c r="AN1330">
        <v>501</v>
      </c>
      <c r="AO1330">
        <v>10</v>
      </c>
      <c r="AP1330" t="s">
        <v>49</v>
      </c>
      <c r="AR1330">
        <v>23</v>
      </c>
      <c r="AS1330">
        <v>8</v>
      </c>
      <c r="AT1330">
        <v>3.17</v>
      </c>
      <c r="AU1330" t="s">
        <v>48</v>
      </c>
    </row>
    <row r="1331" spans="38:47">
      <c r="AL1331" t="s">
        <v>46</v>
      </c>
      <c r="AM1331" t="s">
        <v>53</v>
      </c>
      <c r="AN1331">
        <v>501</v>
      </c>
      <c r="AO1331">
        <v>10</v>
      </c>
      <c r="AP1331" t="s">
        <v>49</v>
      </c>
      <c r="AR1331">
        <v>24</v>
      </c>
      <c r="AS1331">
        <v>8</v>
      </c>
      <c r="AT1331">
        <v>3.24</v>
      </c>
      <c r="AU1331" t="s">
        <v>48</v>
      </c>
    </row>
    <row r="1332" spans="38:47">
      <c r="AL1332" t="s">
        <v>46</v>
      </c>
      <c r="AM1332" t="s">
        <v>53</v>
      </c>
      <c r="AN1332">
        <v>501</v>
      </c>
      <c r="AO1332">
        <v>10</v>
      </c>
      <c r="AP1332" t="s">
        <v>49</v>
      </c>
      <c r="AR1332">
        <v>25</v>
      </c>
      <c r="AS1332">
        <v>8</v>
      </c>
      <c r="AT1332">
        <v>3.32</v>
      </c>
      <c r="AU1332" t="s">
        <v>48</v>
      </c>
    </row>
    <row r="1333" spans="38:47">
      <c r="AL1333" t="s">
        <v>46</v>
      </c>
      <c r="AM1333" t="s">
        <v>53</v>
      </c>
      <c r="AN1333">
        <v>501</v>
      </c>
      <c r="AO1333">
        <v>10</v>
      </c>
      <c r="AP1333" t="s">
        <v>49</v>
      </c>
      <c r="AR1333">
        <v>26</v>
      </c>
      <c r="AS1333">
        <v>8</v>
      </c>
      <c r="AT1333">
        <v>3.4</v>
      </c>
      <c r="AU1333" t="s">
        <v>48</v>
      </c>
    </row>
    <row r="1334" spans="38:47">
      <c r="AL1334" t="s">
        <v>46</v>
      </c>
      <c r="AM1334" t="s">
        <v>53</v>
      </c>
      <c r="AN1334">
        <v>501</v>
      </c>
      <c r="AO1334">
        <v>10</v>
      </c>
      <c r="AP1334" t="s">
        <v>49</v>
      </c>
      <c r="AR1334">
        <v>27</v>
      </c>
      <c r="AS1334">
        <v>8</v>
      </c>
      <c r="AT1334">
        <v>3.49</v>
      </c>
      <c r="AU1334" t="s">
        <v>48</v>
      </c>
    </row>
    <row r="1335" spans="38:47">
      <c r="AL1335" t="s">
        <v>46</v>
      </c>
      <c r="AM1335" t="s">
        <v>53</v>
      </c>
      <c r="AN1335">
        <v>501</v>
      </c>
      <c r="AO1335">
        <v>10</v>
      </c>
      <c r="AP1335" t="s">
        <v>49</v>
      </c>
      <c r="AR1335">
        <v>28</v>
      </c>
      <c r="AS1335">
        <v>8</v>
      </c>
      <c r="AT1335">
        <v>3.6</v>
      </c>
      <c r="AU1335" t="s">
        <v>48</v>
      </c>
    </row>
    <row r="1336" spans="38:47">
      <c r="AL1336" t="s">
        <v>46</v>
      </c>
      <c r="AM1336" t="s">
        <v>53</v>
      </c>
      <c r="AN1336">
        <v>501</v>
      </c>
      <c r="AO1336">
        <v>10</v>
      </c>
      <c r="AP1336" t="s">
        <v>49</v>
      </c>
      <c r="AR1336">
        <v>29</v>
      </c>
      <c r="AS1336">
        <v>8</v>
      </c>
      <c r="AT1336">
        <v>3.72</v>
      </c>
      <c r="AU1336" t="s">
        <v>48</v>
      </c>
    </row>
    <row r="1337" spans="38:47">
      <c r="AL1337" t="s">
        <v>46</v>
      </c>
      <c r="AM1337" t="s">
        <v>53</v>
      </c>
      <c r="AN1337">
        <v>501</v>
      </c>
      <c r="AO1337">
        <v>10</v>
      </c>
      <c r="AP1337" t="s">
        <v>49</v>
      </c>
      <c r="AR1337">
        <v>30</v>
      </c>
      <c r="AS1337">
        <v>8</v>
      </c>
      <c r="AT1337">
        <v>3.86</v>
      </c>
      <c r="AU1337" t="s">
        <v>48</v>
      </c>
    </row>
    <row r="1338" spans="38:47">
      <c r="AL1338" t="s">
        <v>46</v>
      </c>
      <c r="AM1338" t="s">
        <v>53</v>
      </c>
      <c r="AN1338">
        <v>501</v>
      </c>
      <c r="AO1338">
        <v>10</v>
      </c>
      <c r="AP1338" t="s">
        <v>49</v>
      </c>
      <c r="AR1338">
        <v>31</v>
      </c>
      <c r="AS1338">
        <v>8</v>
      </c>
      <c r="AT1338">
        <v>4.03</v>
      </c>
      <c r="AU1338" t="s">
        <v>48</v>
      </c>
    </row>
    <row r="1339" spans="38:47">
      <c r="AL1339" t="s">
        <v>46</v>
      </c>
      <c r="AM1339" t="s">
        <v>53</v>
      </c>
      <c r="AN1339">
        <v>501</v>
      </c>
      <c r="AO1339">
        <v>10</v>
      </c>
      <c r="AP1339" t="s">
        <v>49</v>
      </c>
      <c r="AR1339">
        <v>32</v>
      </c>
      <c r="AS1339">
        <v>8</v>
      </c>
      <c r="AT1339">
        <v>4.24</v>
      </c>
      <c r="AU1339" t="s">
        <v>48</v>
      </c>
    </row>
    <row r="1340" spans="38:47">
      <c r="AL1340" t="s">
        <v>46</v>
      </c>
      <c r="AM1340" t="s">
        <v>53</v>
      </c>
      <c r="AN1340">
        <v>501</v>
      </c>
      <c r="AO1340">
        <v>10</v>
      </c>
      <c r="AP1340" t="s">
        <v>49</v>
      </c>
      <c r="AR1340">
        <v>33</v>
      </c>
      <c r="AS1340">
        <v>8</v>
      </c>
      <c r="AT1340">
        <v>4.4800000000000004</v>
      </c>
      <c r="AU1340" t="s">
        <v>48</v>
      </c>
    </row>
    <row r="1341" spans="38:47">
      <c r="AL1341" t="s">
        <v>46</v>
      </c>
      <c r="AM1341" t="s">
        <v>53</v>
      </c>
      <c r="AN1341">
        <v>501</v>
      </c>
      <c r="AO1341">
        <v>10</v>
      </c>
      <c r="AP1341" t="s">
        <v>49</v>
      </c>
      <c r="AR1341">
        <v>34</v>
      </c>
      <c r="AS1341">
        <v>8</v>
      </c>
      <c r="AT1341">
        <v>4.75</v>
      </c>
      <c r="AU1341" t="s">
        <v>48</v>
      </c>
    </row>
    <row r="1342" spans="38:47">
      <c r="AL1342" t="s">
        <v>46</v>
      </c>
      <c r="AM1342" t="s">
        <v>53</v>
      </c>
      <c r="AN1342">
        <v>501</v>
      </c>
      <c r="AO1342">
        <v>10</v>
      </c>
      <c r="AP1342" t="s">
        <v>49</v>
      </c>
      <c r="AR1342">
        <v>35</v>
      </c>
      <c r="AS1342">
        <v>8</v>
      </c>
      <c r="AT1342">
        <v>5.08</v>
      </c>
      <c r="AU1342" t="s">
        <v>48</v>
      </c>
    </row>
    <row r="1343" spans="38:47">
      <c r="AL1343" t="s">
        <v>46</v>
      </c>
      <c r="AM1343" t="s">
        <v>53</v>
      </c>
      <c r="AN1343">
        <v>501</v>
      </c>
      <c r="AO1343">
        <v>10</v>
      </c>
      <c r="AP1343" t="s">
        <v>49</v>
      </c>
      <c r="AR1343">
        <v>36</v>
      </c>
      <c r="AS1343">
        <v>8</v>
      </c>
      <c r="AT1343">
        <v>5.44</v>
      </c>
      <c r="AU1343" t="s">
        <v>48</v>
      </c>
    </row>
    <row r="1344" spans="38:47">
      <c r="AL1344" t="s">
        <v>46</v>
      </c>
      <c r="AM1344" t="s">
        <v>53</v>
      </c>
      <c r="AN1344">
        <v>501</v>
      </c>
      <c r="AO1344">
        <v>10</v>
      </c>
      <c r="AP1344" t="s">
        <v>49</v>
      </c>
      <c r="AR1344">
        <v>37</v>
      </c>
      <c r="AS1344">
        <v>8</v>
      </c>
      <c r="AT1344">
        <v>5.85</v>
      </c>
      <c r="AU1344" t="s">
        <v>48</v>
      </c>
    </row>
    <row r="1345" spans="38:47">
      <c r="AL1345" t="s">
        <v>46</v>
      </c>
      <c r="AM1345" t="s">
        <v>53</v>
      </c>
      <c r="AN1345">
        <v>501</v>
      </c>
      <c r="AO1345">
        <v>10</v>
      </c>
      <c r="AP1345" t="s">
        <v>49</v>
      </c>
      <c r="AR1345">
        <v>38</v>
      </c>
      <c r="AS1345">
        <v>8</v>
      </c>
      <c r="AT1345">
        <v>6.31</v>
      </c>
      <c r="AU1345" t="s">
        <v>48</v>
      </c>
    </row>
    <row r="1346" spans="38:47">
      <c r="AL1346" t="s">
        <v>46</v>
      </c>
      <c r="AM1346" t="s">
        <v>53</v>
      </c>
      <c r="AN1346">
        <v>501</v>
      </c>
      <c r="AO1346">
        <v>10</v>
      </c>
      <c r="AP1346" t="s">
        <v>49</v>
      </c>
      <c r="AR1346">
        <v>39</v>
      </c>
      <c r="AS1346">
        <v>8</v>
      </c>
      <c r="AT1346">
        <v>6.81</v>
      </c>
      <c r="AU1346" t="s">
        <v>48</v>
      </c>
    </row>
    <row r="1347" spans="38:47">
      <c r="AL1347" t="s">
        <v>46</v>
      </c>
      <c r="AM1347" t="s">
        <v>53</v>
      </c>
      <c r="AN1347">
        <v>501</v>
      </c>
      <c r="AO1347">
        <v>10</v>
      </c>
      <c r="AP1347" t="s">
        <v>49</v>
      </c>
      <c r="AR1347">
        <v>40</v>
      </c>
      <c r="AS1347">
        <v>8</v>
      </c>
      <c r="AT1347">
        <v>7.37</v>
      </c>
      <c r="AU1347" t="s">
        <v>48</v>
      </c>
    </row>
    <row r="1348" spans="38:47">
      <c r="AL1348" t="s">
        <v>46</v>
      </c>
      <c r="AM1348" t="s">
        <v>53</v>
      </c>
      <c r="AN1348">
        <v>501</v>
      </c>
      <c r="AO1348">
        <v>10</v>
      </c>
      <c r="AP1348" t="s">
        <v>49</v>
      </c>
      <c r="AR1348">
        <v>41</v>
      </c>
      <c r="AS1348">
        <v>8</v>
      </c>
      <c r="AT1348">
        <v>7.97</v>
      </c>
      <c r="AU1348" t="s">
        <v>48</v>
      </c>
    </row>
    <row r="1349" spans="38:47">
      <c r="AL1349" t="s">
        <v>46</v>
      </c>
      <c r="AM1349" t="s">
        <v>53</v>
      </c>
      <c r="AN1349">
        <v>501</v>
      </c>
      <c r="AO1349">
        <v>10</v>
      </c>
      <c r="AP1349" t="s">
        <v>49</v>
      </c>
      <c r="AR1349">
        <v>42</v>
      </c>
      <c r="AS1349">
        <v>8</v>
      </c>
      <c r="AT1349">
        <v>8.6199999999999992</v>
      </c>
      <c r="AU1349" t="s">
        <v>48</v>
      </c>
    </row>
    <row r="1350" spans="38:47">
      <c r="AL1350" t="s">
        <v>46</v>
      </c>
      <c r="AM1350" t="s">
        <v>53</v>
      </c>
      <c r="AN1350">
        <v>501</v>
      </c>
      <c r="AO1350">
        <v>10</v>
      </c>
      <c r="AP1350" t="s">
        <v>49</v>
      </c>
      <c r="AR1350">
        <v>43</v>
      </c>
      <c r="AS1350">
        <v>8</v>
      </c>
      <c r="AT1350">
        <v>9.33</v>
      </c>
      <c r="AU1350" t="s">
        <v>48</v>
      </c>
    </row>
    <row r="1351" spans="38:47">
      <c r="AL1351" t="s">
        <v>46</v>
      </c>
      <c r="AM1351" t="s">
        <v>53</v>
      </c>
      <c r="AN1351">
        <v>501</v>
      </c>
      <c r="AO1351">
        <v>10</v>
      </c>
      <c r="AP1351" t="s">
        <v>49</v>
      </c>
      <c r="AR1351">
        <v>44</v>
      </c>
      <c r="AS1351">
        <v>8</v>
      </c>
      <c r="AT1351">
        <v>10.1</v>
      </c>
      <c r="AU1351" t="s">
        <v>48</v>
      </c>
    </row>
    <row r="1352" spans="38:47">
      <c r="AL1352" t="s">
        <v>46</v>
      </c>
      <c r="AM1352" t="s">
        <v>53</v>
      </c>
      <c r="AN1352">
        <v>501</v>
      </c>
      <c r="AO1352">
        <v>10</v>
      </c>
      <c r="AP1352" t="s">
        <v>49</v>
      </c>
      <c r="AR1352">
        <v>45</v>
      </c>
      <c r="AS1352">
        <v>8</v>
      </c>
      <c r="AT1352">
        <v>10.93</v>
      </c>
      <c r="AU1352" t="s">
        <v>48</v>
      </c>
    </row>
    <row r="1353" spans="38:47">
      <c r="AL1353" t="s">
        <v>46</v>
      </c>
      <c r="AM1353" t="s">
        <v>53</v>
      </c>
      <c r="AN1353">
        <v>501</v>
      </c>
      <c r="AO1353">
        <v>10</v>
      </c>
      <c r="AP1353" t="s">
        <v>49</v>
      </c>
      <c r="AR1353">
        <v>46</v>
      </c>
      <c r="AS1353">
        <v>8</v>
      </c>
      <c r="AT1353">
        <v>11.85</v>
      </c>
      <c r="AU1353" t="s">
        <v>48</v>
      </c>
    </row>
    <row r="1354" spans="38:47">
      <c r="AL1354" t="s">
        <v>46</v>
      </c>
      <c r="AM1354" t="s">
        <v>53</v>
      </c>
      <c r="AN1354">
        <v>501</v>
      </c>
      <c r="AO1354">
        <v>10</v>
      </c>
      <c r="AP1354" t="s">
        <v>49</v>
      </c>
      <c r="AR1354">
        <v>47</v>
      </c>
      <c r="AS1354">
        <v>8</v>
      </c>
      <c r="AT1354">
        <v>12.87</v>
      </c>
      <c r="AU1354" t="s">
        <v>48</v>
      </c>
    </row>
    <row r="1355" spans="38:47">
      <c r="AL1355" t="s">
        <v>46</v>
      </c>
      <c r="AM1355" t="s">
        <v>53</v>
      </c>
      <c r="AN1355">
        <v>501</v>
      </c>
      <c r="AO1355">
        <v>10</v>
      </c>
      <c r="AP1355" t="s">
        <v>49</v>
      </c>
      <c r="AR1355">
        <v>48</v>
      </c>
      <c r="AS1355">
        <v>8</v>
      </c>
      <c r="AT1355">
        <v>14</v>
      </c>
      <c r="AU1355" t="s">
        <v>48</v>
      </c>
    </row>
    <row r="1356" spans="38:47">
      <c r="AL1356" t="s">
        <v>46</v>
      </c>
      <c r="AM1356" t="s">
        <v>53</v>
      </c>
      <c r="AN1356">
        <v>501</v>
      </c>
      <c r="AO1356">
        <v>10</v>
      </c>
      <c r="AP1356" t="s">
        <v>49</v>
      </c>
      <c r="AR1356">
        <v>49</v>
      </c>
      <c r="AS1356">
        <v>8</v>
      </c>
      <c r="AT1356">
        <v>15.28</v>
      </c>
      <c r="AU1356" t="s">
        <v>48</v>
      </c>
    </row>
    <row r="1357" spans="38:47">
      <c r="AL1357" t="s">
        <v>46</v>
      </c>
      <c r="AM1357" t="s">
        <v>53</v>
      </c>
      <c r="AN1357">
        <v>501</v>
      </c>
      <c r="AO1357">
        <v>10</v>
      </c>
      <c r="AP1357" t="s">
        <v>49</v>
      </c>
      <c r="AR1357">
        <v>50</v>
      </c>
      <c r="AS1357">
        <v>8</v>
      </c>
      <c r="AT1357">
        <v>16.72</v>
      </c>
      <c r="AU1357" t="s">
        <v>48</v>
      </c>
    </row>
    <row r="1358" spans="38:47">
      <c r="AL1358" t="s">
        <v>46</v>
      </c>
      <c r="AM1358" t="s">
        <v>53</v>
      </c>
      <c r="AN1358">
        <v>501</v>
      </c>
      <c r="AO1358">
        <v>10</v>
      </c>
      <c r="AP1358" t="s">
        <v>49</v>
      </c>
      <c r="AR1358">
        <v>51</v>
      </c>
      <c r="AS1358">
        <v>8</v>
      </c>
      <c r="AT1358">
        <v>18.36</v>
      </c>
      <c r="AU1358" t="s">
        <v>48</v>
      </c>
    </row>
    <row r="1359" spans="38:47">
      <c r="AL1359" t="s">
        <v>46</v>
      </c>
      <c r="AM1359" t="s">
        <v>53</v>
      </c>
      <c r="AN1359">
        <v>501</v>
      </c>
      <c r="AO1359">
        <v>10</v>
      </c>
      <c r="AP1359" t="s">
        <v>49</v>
      </c>
      <c r="AR1359">
        <v>52</v>
      </c>
      <c r="AS1359">
        <v>8</v>
      </c>
      <c r="AT1359">
        <v>20.21</v>
      </c>
      <c r="AU1359" t="s">
        <v>48</v>
      </c>
    </row>
    <row r="1360" spans="38:47">
      <c r="AL1360" t="s">
        <v>46</v>
      </c>
      <c r="AM1360" t="s">
        <v>53</v>
      </c>
      <c r="AN1360">
        <v>501</v>
      </c>
      <c r="AO1360">
        <v>10</v>
      </c>
      <c r="AP1360" t="s">
        <v>49</v>
      </c>
      <c r="AR1360">
        <v>53</v>
      </c>
      <c r="AS1360">
        <v>8</v>
      </c>
      <c r="AT1360">
        <v>22.31</v>
      </c>
      <c r="AU1360" t="s">
        <v>48</v>
      </c>
    </row>
    <row r="1361" spans="38:47">
      <c r="AL1361" t="s">
        <v>46</v>
      </c>
      <c r="AM1361" t="s">
        <v>53</v>
      </c>
      <c r="AN1361">
        <v>501</v>
      </c>
      <c r="AO1361">
        <v>10</v>
      </c>
      <c r="AP1361" t="s">
        <v>49</v>
      </c>
      <c r="AR1361">
        <v>54</v>
      </c>
      <c r="AS1361">
        <v>8</v>
      </c>
      <c r="AT1361">
        <v>24.67</v>
      </c>
      <c r="AU1361" t="s">
        <v>48</v>
      </c>
    </row>
    <row r="1362" spans="38:47">
      <c r="AL1362" t="s">
        <v>46</v>
      </c>
      <c r="AM1362" t="s">
        <v>53</v>
      </c>
      <c r="AN1362">
        <v>501</v>
      </c>
      <c r="AO1362">
        <v>10</v>
      </c>
      <c r="AP1362" t="s">
        <v>49</v>
      </c>
      <c r="AR1362">
        <v>55</v>
      </c>
      <c r="AS1362">
        <v>8</v>
      </c>
      <c r="AT1362">
        <v>27.34</v>
      </c>
      <c r="AU1362" t="s">
        <v>48</v>
      </c>
    </row>
    <row r="1363" spans="38:47">
      <c r="AL1363" t="s">
        <v>46</v>
      </c>
      <c r="AM1363" t="s">
        <v>53</v>
      </c>
      <c r="AN1363">
        <v>501</v>
      </c>
      <c r="AO1363">
        <v>10</v>
      </c>
      <c r="AP1363" t="s">
        <v>49</v>
      </c>
      <c r="AR1363">
        <v>56</v>
      </c>
      <c r="AS1363">
        <v>8</v>
      </c>
      <c r="AT1363">
        <v>30.35</v>
      </c>
      <c r="AU1363" t="s">
        <v>48</v>
      </c>
    </row>
    <row r="1364" spans="38:47">
      <c r="AL1364" t="s">
        <v>46</v>
      </c>
      <c r="AM1364" t="s">
        <v>53</v>
      </c>
      <c r="AN1364">
        <v>501</v>
      </c>
      <c r="AO1364">
        <v>10</v>
      </c>
      <c r="AP1364" t="s">
        <v>49</v>
      </c>
      <c r="AR1364">
        <v>57</v>
      </c>
      <c r="AS1364">
        <v>8</v>
      </c>
      <c r="AT1364">
        <v>33.74</v>
      </c>
      <c r="AU1364" t="s">
        <v>48</v>
      </c>
    </row>
    <row r="1365" spans="38:47">
      <c r="AL1365" t="s">
        <v>46</v>
      </c>
      <c r="AM1365" t="s">
        <v>53</v>
      </c>
      <c r="AN1365">
        <v>501</v>
      </c>
      <c r="AO1365">
        <v>10</v>
      </c>
      <c r="AP1365" t="s">
        <v>49</v>
      </c>
      <c r="AR1365">
        <v>58</v>
      </c>
      <c r="AS1365">
        <v>8</v>
      </c>
      <c r="AT1365">
        <v>37.58</v>
      </c>
      <c r="AU1365" t="s">
        <v>48</v>
      </c>
    </row>
    <row r="1366" spans="38:47">
      <c r="AL1366" t="s">
        <v>46</v>
      </c>
      <c r="AM1366" t="s">
        <v>53</v>
      </c>
      <c r="AN1366">
        <v>501</v>
      </c>
      <c r="AO1366">
        <v>10</v>
      </c>
      <c r="AP1366" t="s">
        <v>49</v>
      </c>
      <c r="AR1366">
        <v>59</v>
      </c>
      <c r="AS1366">
        <v>8</v>
      </c>
      <c r="AT1366">
        <v>41.96</v>
      </c>
      <c r="AU1366" t="s">
        <v>48</v>
      </c>
    </row>
    <row r="1367" spans="38:47">
      <c r="AL1367" t="s">
        <v>46</v>
      </c>
      <c r="AM1367" t="s">
        <v>53</v>
      </c>
      <c r="AN1367">
        <v>501</v>
      </c>
      <c r="AO1367">
        <v>10</v>
      </c>
      <c r="AP1367" t="s">
        <v>49</v>
      </c>
      <c r="AR1367">
        <v>60</v>
      </c>
      <c r="AS1367">
        <v>8</v>
      </c>
      <c r="AT1367">
        <v>46.97</v>
      </c>
      <c r="AU1367" t="s">
        <v>48</v>
      </c>
    </row>
    <row r="1368" spans="38:47">
      <c r="AL1368" t="s">
        <v>46</v>
      </c>
      <c r="AM1368" t="s">
        <v>53</v>
      </c>
      <c r="AN1368">
        <v>501</v>
      </c>
      <c r="AO1368">
        <v>10</v>
      </c>
      <c r="AP1368" t="s">
        <v>49</v>
      </c>
      <c r="AR1368">
        <v>61</v>
      </c>
      <c r="AS1368">
        <v>8</v>
      </c>
      <c r="AT1368">
        <v>52.76</v>
      </c>
      <c r="AU1368" t="s">
        <v>48</v>
      </c>
    </row>
    <row r="1369" spans="38:47">
      <c r="AL1369" t="s">
        <v>46</v>
      </c>
      <c r="AM1369" t="s">
        <v>53</v>
      </c>
      <c r="AN1369">
        <v>501</v>
      </c>
      <c r="AO1369">
        <v>10</v>
      </c>
      <c r="AP1369" t="s">
        <v>49</v>
      </c>
      <c r="AR1369">
        <v>62</v>
      </c>
      <c r="AS1369">
        <v>8</v>
      </c>
      <c r="AT1369">
        <v>59.46</v>
      </c>
      <c r="AU1369" t="s">
        <v>48</v>
      </c>
    </row>
    <row r="1370" spans="38:47">
      <c r="AL1370" t="s">
        <v>46</v>
      </c>
      <c r="AM1370" t="s">
        <v>53</v>
      </c>
      <c r="AN1370">
        <v>501</v>
      </c>
      <c r="AO1370">
        <v>10</v>
      </c>
      <c r="AP1370" t="s">
        <v>49</v>
      </c>
      <c r="AR1370">
        <v>18</v>
      </c>
      <c r="AS1370">
        <v>9</v>
      </c>
      <c r="AT1370">
        <v>3.17</v>
      </c>
      <c r="AU1370" t="s">
        <v>48</v>
      </c>
    </row>
    <row r="1371" spans="38:47">
      <c r="AL1371" t="s">
        <v>46</v>
      </c>
      <c r="AM1371" t="s">
        <v>53</v>
      </c>
      <c r="AN1371">
        <v>501</v>
      </c>
      <c r="AO1371">
        <v>10</v>
      </c>
      <c r="AP1371" t="s">
        <v>49</v>
      </c>
      <c r="AR1371">
        <v>19</v>
      </c>
      <c r="AS1371">
        <v>9</v>
      </c>
      <c r="AT1371">
        <v>3.26</v>
      </c>
      <c r="AU1371" t="s">
        <v>48</v>
      </c>
    </row>
    <row r="1372" spans="38:47">
      <c r="AL1372" t="s">
        <v>46</v>
      </c>
      <c r="AM1372" t="s">
        <v>53</v>
      </c>
      <c r="AN1372">
        <v>501</v>
      </c>
      <c r="AO1372">
        <v>10</v>
      </c>
      <c r="AP1372" t="s">
        <v>49</v>
      </c>
      <c r="AR1372">
        <v>20</v>
      </c>
      <c r="AS1372">
        <v>9</v>
      </c>
      <c r="AT1372">
        <v>3.35</v>
      </c>
      <c r="AU1372" t="s">
        <v>48</v>
      </c>
    </row>
    <row r="1373" spans="38:47">
      <c r="AL1373" t="s">
        <v>46</v>
      </c>
      <c r="AM1373" t="s">
        <v>53</v>
      </c>
      <c r="AN1373">
        <v>501</v>
      </c>
      <c r="AO1373">
        <v>10</v>
      </c>
      <c r="AP1373" t="s">
        <v>49</v>
      </c>
      <c r="AR1373">
        <v>21</v>
      </c>
      <c r="AS1373">
        <v>9</v>
      </c>
      <c r="AT1373">
        <v>3.44</v>
      </c>
      <c r="AU1373" t="s">
        <v>48</v>
      </c>
    </row>
    <row r="1374" spans="38:47">
      <c r="AL1374" t="s">
        <v>46</v>
      </c>
      <c r="AM1374" t="s">
        <v>53</v>
      </c>
      <c r="AN1374">
        <v>501</v>
      </c>
      <c r="AO1374">
        <v>10</v>
      </c>
      <c r="AP1374" t="s">
        <v>49</v>
      </c>
      <c r="AR1374">
        <v>22</v>
      </c>
      <c r="AS1374">
        <v>9</v>
      </c>
      <c r="AT1374">
        <v>3.53</v>
      </c>
      <c r="AU1374" t="s">
        <v>48</v>
      </c>
    </row>
    <row r="1375" spans="38:47">
      <c r="AL1375" t="s">
        <v>46</v>
      </c>
      <c r="AM1375" t="s">
        <v>53</v>
      </c>
      <c r="AN1375">
        <v>501</v>
      </c>
      <c r="AO1375">
        <v>10</v>
      </c>
      <c r="AP1375" t="s">
        <v>49</v>
      </c>
      <c r="AR1375">
        <v>23</v>
      </c>
      <c r="AS1375">
        <v>9</v>
      </c>
      <c r="AT1375">
        <v>3.61</v>
      </c>
      <c r="AU1375" t="s">
        <v>48</v>
      </c>
    </row>
    <row r="1376" spans="38:47">
      <c r="AL1376" t="s">
        <v>46</v>
      </c>
      <c r="AM1376" t="s">
        <v>53</v>
      </c>
      <c r="AN1376">
        <v>501</v>
      </c>
      <c r="AO1376">
        <v>10</v>
      </c>
      <c r="AP1376" t="s">
        <v>49</v>
      </c>
      <c r="AR1376">
        <v>24</v>
      </c>
      <c r="AS1376">
        <v>9</v>
      </c>
      <c r="AT1376">
        <v>3.7</v>
      </c>
      <c r="AU1376" t="s">
        <v>48</v>
      </c>
    </row>
    <row r="1377" spans="38:47">
      <c r="AL1377" t="s">
        <v>46</v>
      </c>
      <c r="AM1377" t="s">
        <v>53</v>
      </c>
      <c r="AN1377">
        <v>501</v>
      </c>
      <c r="AO1377">
        <v>10</v>
      </c>
      <c r="AP1377" t="s">
        <v>49</v>
      </c>
      <c r="AR1377">
        <v>25</v>
      </c>
      <c r="AS1377">
        <v>9</v>
      </c>
      <c r="AT1377">
        <v>3.79</v>
      </c>
      <c r="AU1377" t="s">
        <v>48</v>
      </c>
    </row>
    <row r="1378" spans="38:47">
      <c r="AL1378" t="s">
        <v>46</v>
      </c>
      <c r="AM1378" t="s">
        <v>53</v>
      </c>
      <c r="AN1378">
        <v>501</v>
      </c>
      <c r="AO1378">
        <v>10</v>
      </c>
      <c r="AP1378" t="s">
        <v>49</v>
      </c>
      <c r="AR1378">
        <v>26</v>
      </c>
      <c r="AS1378">
        <v>9</v>
      </c>
      <c r="AT1378">
        <v>3.89</v>
      </c>
      <c r="AU1378" t="s">
        <v>48</v>
      </c>
    </row>
    <row r="1379" spans="38:47">
      <c r="AL1379" t="s">
        <v>46</v>
      </c>
      <c r="AM1379" t="s">
        <v>53</v>
      </c>
      <c r="AN1379">
        <v>501</v>
      </c>
      <c r="AO1379">
        <v>10</v>
      </c>
      <c r="AP1379" t="s">
        <v>49</v>
      </c>
      <c r="AR1379">
        <v>27</v>
      </c>
      <c r="AS1379">
        <v>9</v>
      </c>
      <c r="AT1379">
        <v>4</v>
      </c>
      <c r="AU1379" t="s">
        <v>48</v>
      </c>
    </row>
    <row r="1380" spans="38:47">
      <c r="AL1380" t="s">
        <v>46</v>
      </c>
      <c r="AM1380" t="s">
        <v>53</v>
      </c>
      <c r="AN1380">
        <v>501</v>
      </c>
      <c r="AO1380">
        <v>10</v>
      </c>
      <c r="AP1380" t="s">
        <v>49</v>
      </c>
      <c r="AR1380">
        <v>28</v>
      </c>
      <c r="AS1380">
        <v>9</v>
      </c>
      <c r="AT1380">
        <v>4.12</v>
      </c>
      <c r="AU1380" t="s">
        <v>48</v>
      </c>
    </row>
    <row r="1381" spans="38:47">
      <c r="AL1381" t="s">
        <v>46</v>
      </c>
      <c r="AM1381" t="s">
        <v>53</v>
      </c>
      <c r="AN1381">
        <v>501</v>
      </c>
      <c r="AO1381">
        <v>10</v>
      </c>
      <c r="AP1381" t="s">
        <v>49</v>
      </c>
      <c r="AR1381">
        <v>29</v>
      </c>
      <c r="AS1381">
        <v>9</v>
      </c>
      <c r="AT1381">
        <v>4.2699999999999996</v>
      </c>
      <c r="AU1381" t="s">
        <v>48</v>
      </c>
    </row>
    <row r="1382" spans="38:47">
      <c r="AL1382" t="s">
        <v>46</v>
      </c>
      <c r="AM1382" t="s">
        <v>53</v>
      </c>
      <c r="AN1382">
        <v>501</v>
      </c>
      <c r="AO1382">
        <v>10</v>
      </c>
      <c r="AP1382" t="s">
        <v>49</v>
      </c>
      <c r="AR1382">
        <v>30</v>
      </c>
      <c r="AS1382">
        <v>9</v>
      </c>
      <c r="AT1382">
        <v>4.45</v>
      </c>
      <c r="AU1382" t="s">
        <v>48</v>
      </c>
    </row>
    <row r="1383" spans="38:47">
      <c r="AL1383" t="s">
        <v>46</v>
      </c>
      <c r="AM1383" t="s">
        <v>53</v>
      </c>
      <c r="AN1383">
        <v>501</v>
      </c>
      <c r="AO1383">
        <v>10</v>
      </c>
      <c r="AP1383" t="s">
        <v>49</v>
      </c>
      <c r="AR1383">
        <v>31</v>
      </c>
      <c r="AS1383">
        <v>9</v>
      </c>
      <c r="AT1383">
        <v>4.66</v>
      </c>
      <c r="AU1383" t="s">
        <v>48</v>
      </c>
    </row>
    <row r="1384" spans="38:47">
      <c r="AL1384" t="s">
        <v>46</v>
      </c>
      <c r="AM1384" t="s">
        <v>53</v>
      </c>
      <c r="AN1384">
        <v>501</v>
      </c>
      <c r="AO1384">
        <v>10</v>
      </c>
      <c r="AP1384" t="s">
        <v>49</v>
      </c>
      <c r="AR1384">
        <v>32</v>
      </c>
      <c r="AS1384">
        <v>9</v>
      </c>
      <c r="AT1384">
        <v>4.9000000000000004</v>
      </c>
      <c r="AU1384" t="s">
        <v>48</v>
      </c>
    </row>
    <row r="1385" spans="38:47">
      <c r="AL1385" t="s">
        <v>46</v>
      </c>
      <c r="AM1385" t="s">
        <v>53</v>
      </c>
      <c r="AN1385">
        <v>501</v>
      </c>
      <c r="AO1385">
        <v>10</v>
      </c>
      <c r="AP1385" t="s">
        <v>49</v>
      </c>
      <c r="AR1385">
        <v>33</v>
      </c>
      <c r="AS1385">
        <v>9</v>
      </c>
      <c r="AT1385">
        <v>5.19</v>
      </c>
      <c r="AU1385" t="s">
        <v>48</v>
      </c>
    </row>
    <row r="1386" spans="38:47">
      <c r="AL1386" t="s">
        <v>46</v>
      </c>
      <c r="AM1386" t="s">
        <v>53</v>
      </c>
      <c r="AN1386">
        <v>501</v>
      </c>
      <c r="AO1386">
        <v>10</v>
      </c>
      <c r="AP1386" t="s">
        <v>49</v>
      </c>
      <c r="AR1386">
        <v>34</v>
      </c>
      <c r="AS1386">
        <v>9</v>
      </c>
      <c r="AT1386">
        <v>5.52</v>
      </c>
      <c r="AU1386" t="s">
        <v>48</v>
      </c>
    </row>
    <row r="1387" spans="38:47">
      <c r="AL1387" t="s">
        <v>46</v>
      </c>
      <c r="AM1387" t="s">
        <v>53</v>
      </c>
      <c r="AN1387">
        <v>501</v>
      </c>
      <c r="AO1387">
        <v>10</v>
      </c>
      <c r="AP1387" t="s">
        <v>49</v>
      </c>
      <c r="AR1387">
        <v>35</v>
      </c>
      <c r="AS1387">
        <v>9</v>
      </c>
      <c r="AT1387">
        <v>5.91</v>
      </c>
      <c r="AU1387" t="s">
        <v>48</v>
      </c>
    </row>
    <row r="1388" spans="38:47">
      <c r="AL1388" t="s">
        <v>46</v>
      </c>
      <c r="AM1388" t="s">
        <v>53</v>
      </c>
      <c r="AN1388">
        <v>501</v>
      </c>
      <c r="AO1388">
        <v>10</v>
      </c>
      <c r="AP1388" t="s">
        <v>49</v>
      </c>
      <c r="AR1388">
        <v>36</v>
      </c>
      <c r="AS1388">
        <v>9</v>
      </c>
      <c r="AT1388">
        <v>6.34</v>
      </c>
      <c r="AU1388" t="s">
        <v>48</v>
      </c>
    </row>
    <row r="1389" spans="38:47">
      <c r="AL1389" t="s">
        <v>46</v>
      </c>
      <c r="AM1389" t="s">
        <v>53</v>
      </c>
      <c r="AN1389">
        <v>501</v>
      </c>
      <c r="AO1389">
        <v>10</v>
      </c>
      <c r="AP1389" t="s">
        <v>49</v>
      </c>
      <c r="AR1389">
        <v>37</v>
      </c>
      <c r="AS1389">
        <v>9</v>
      </c>
      <c r="AT1389">
        <v>6.82</v>
      </c>
      <c r="AU1389" t="s">
        <v>48</v>
      </c>
    </row>
    <row r="1390" spans="38:47">
      <c r="AL1390" t="s">
        <v>46</v>
      </c>
      <c r="AM1390" t="s">
        <v>53</v>
      </c>
      <c r="AN1390">
        <v>501</v>
      </c>
      <c r="AO1390">
        <v>10</v>
      </c>
      <c r="AP1390" t="s">
        <v>49</v>
      </c>
      <c r="AR1390">
        <v>38</v>
      </c>
      <c r="AS1390">
        <v>9</v>
      </c>
      <c r="AT1390">
        <v>7.36</v>
      </c>
      <c r="AU1390" t="s">
        <v>48</v>
      </c>
    </row>
    <row r="1391" spans="38:47">
      <c r="AL1391" t="s">
        <v>46</v>
      </c>
      <c r="AM1391" t="s">
        <v>53</v>
      </c>
      <c r="AN1391">
        <v>501</v>
      </c>
      <c r="AO1391">
        <v>10</v>
      </c>
      <c r="AP1391" t="s">
        <v>49</v>
      </c>
      <c r="AR1391">
        <v>39</v>
      </c>
      <c r="AS1391">
        <v>9</v>
      </c>
      <c r="AT1391">
        <v>7.95</v>
      </c>
      <c r="AU1391" t="s">
        <v>48</v>
      </c>
    </row>
    <row r="1392" spans="38:47">
      <c r="AL1392" t="s">
        <v>46</v>
      </c>
      <c r="AM1392" t="s">
        <v>53</v>
      </c>
      <c r="AN1392">
        <v>501</v>
      </c>
      <c r="AO1392">
        <v>10</v>
      </c>
      <c r="AP1392" t="s">
        <v>49</v>
      </c>
      <c r="AR1392">
        <v>40</v>
      </c>
      <c r="AS1392">
        <v>9</v>
      </c>
      <c r="AT1392">
        <v>8.59</v>
      </c>
      <c r="AU1392" t="s">
        <v>48</v>
      </c>
    </row>
    <row r="1393" spans="38:47">
      <c r="AL1393" t="s">
        <v>46</v>
      </c>
      <c r="AM1393" t="s">
        <v>53</v>
      </c>
      <c r="AN1393">
        <v>501</v>
      </c>
      <c r="AO1393">
        <v>10</v>
      </c>
      <c r="AP1393" t="s">
        <v>49</v>
      </c>
      <c r="AR1393">
        <v>41</v>
      </c>
      <c r="AS1393">
        <v>9</v>
      </c>
      <c r="AT1393">
        <v>9.2899999999999991</v>
      </c>
      <c r="AU1393" t="s">
        <v>48</v>
      </c>
    </row>
    <row r="1394" spans="38:47">
      <c r="AL1394" t="s">
        <v>46</v>
      </c>
      <c r="AM1394" t="s">
        <v>53</v>
      </c>
      <c r="AN1394">
        <v>501</v>
      </c>
      <c r="AO1394">
        <v>10</v>
      </c>
      <c r="AP1394" t="s">
        <v>49</v>
      </c>
      <c r="AR1394">
        <v>42</v>
      </c>
      <c r="AS1394">
        <v>9</v>
      </c>
      <c r="AT1394">
        <v>10.050000000000001</v>
      </c>
      <c r="AU1394" t="s">
        <v>48</v>
      </c>
    </row>
    <row r="1395" spans="38:47">
      <c r="AL1395" t="s">
        <v>46</v>
      </c>
      <c r="AM1395" t="s">
        <v>53</v>
      </c>
      <c r="AN1395">
        <v>501</v>
      </c>
      <c r="AO1395">
        <v>10</v>
      </c>
      <c r="AP1395" t="s">
        <v>49</v>
      </c>
      <c r="AR1395">
        <v>43</v>
      </c>
      <c r="AS1395">
        <v>9</v>
      </c>
      <c r="AT1395">
        <v>10.88</v>
      </c>
      <c r="AU1395" t="s">
        <v>48</v>
      </c>
    </row>
    <row r="1396" spans="38:47">
      <c r="AL1396" t="s">
        <v>46</v>
      </c>
      <c r="AM1396" t="s">
        <v>53</v>
      </c>
      <c r="AN1396">
        <v>501</v>
      </c>
      <c r="AO1396">
        <v>10</v>
      </c>
      <c r="AP1396" t="s">
        <v>49</v>
      </c>
      <c r="AR1396">
        <v>44</v>
      </c>
      <c r="AS1396">
        <v>9</v>
      </c>
      <c r="AT1396">
        <v>11.78</v>
      </c>
      <c r="AU1396" t="s">
        <v>48</v>
      </c>
    </row>
    <row r="1397" spans="38:47">
      <c r="AL1397" t="s">
        <v>46</v>
      </c>
      <c r="AM1397" t="s">
        <v>53</v>
      </c>
      <c r="AN1397">
        <v>501</v>
      </c>
      <c r="AO1397">
        <v>10</v>
      </c>
      <c r="AP1397" t="s">
        <v>49</v>
      </c>
      <c r="AR1397">
        <v>45</v>
      </c>
      <c r="AS1397">
        <v>9</v>
      </c>
      <c r="AT1397">
        <v>12.77</v>
      </c>
      <c r="AU1397" t="s">
        <v>48</v>
      </c>
    </row>
    <row r="1398" spans="38:47">
      <c r="AL1398" t="s">
        <v>46</v>
      </c>
      <c r="AM1398" t="s">
        <v>53</v>
      </c>
      <c r="AN1398">
        <v>501</v>
      </c>
      <c r="AO1398">
        <v>10</v>
      </c>
      <c r="AP1398" t="s">
        <v>49</v>
      </c>
      <c r="AR1398">
        <v>46</v>
      </c>
      <c r="AS1398">
        <v>9</v>
      </c>
      <c r="AT1398">
        <v>13.85</v>
      </c>
      <c r="AU1398" t="s">
        <v>48</v>
      </c>
    </row>
    <row r="1399" spans="38:47">
      <c r="AL1399" t="s">
        <v>46</v>
      </c>
      <c r="AM1399" t="s">
        <v>53</v>
      </c>
      <c r="AN1399">
        <v>501</v>
      </c>
      <c r="AO1399">
        <v>10</v>
      </c>
      <c r="AP1399" t="s">
        <v>49</v>
      </c>
      <c r="AR1399">
        <v>47</v>
      </c>
      <c r="AS1399">
        <v>9</v>
      </c>
      <c r="AT1399">
        <v>15.06</v>
      </c>
      <c r="AU1399" t="s">
        <v>48</v>
      </c>
    </row>
    <row r="1400" spans="38:47">
      <c r="AL1400" t="s">
        <v>46</v>
      </c>
      <c r="AM1400" t="s">
        <v>53</v>
      </c>
      <c r="AN1400">
        <v>501</v>
      </c>
      <c r="AO1400">
        <v>10</v>
      </c>
      <c r="AP1400" t="s">
        <v>49</v>
      </c>
      <c r="AR1400">
        <v>48</v>
      </c>
      <c r="AS1400">
        <v>9</v>
      </c>
      <c r="AT1400">
        <v>16.399999999999999</v>
      </c>
      <c r="AU1400" t="s">
        <v>48</v>
      </c>
    </row>
    <row r="1401" spans="38:47">
      <c r="AL1401" t="s">
        <v>46</v>
      </c>
      <c r="AM1401" t="s">
        <v>53</v>
      </c>
      <c r="AN1401">
        <v>501</v>
      </c>
      <c r="AO1401">
        <v>10</v>
      </c>
      <c r="AP1401" t="s">
        <v>49</v>
      </c>
      <c r="AR1401">
        <v>49</v>
      </c>
      <c r="AS1401">
        <v>9</v>
      </c>
      <c r="AT1401">
        <v>17.920000000000002</v>
      </c>
      <c r="AU1401" t="s">
        <v>48</v>
      </c>
    </row>
    <row r="1402" spans="38:47">
      <c r="AL1402" t="s">
        <v>46</v>
      </c>
      <c r="AM1402" t="s">
        <v>53</v>
      </c>
      <c r="AN1402">
        <v>501</v>
      </c>
      <c r="AO1402">
        <v>10</v>
      </c>
      <c r="AP1402" t="s">
        <v>49</v>
      </c>
      <c r="AR1402">
        <v>50</v>
      </c>
      <c r="AS1402">
        <v>9</v>
      </c>
      <c r="AT1402">
        <v>19.64</v>
      </c>
      <c r="AU1402" t="s">
        <v>48</v>
      </c>
    </row>
    <row r="1403" spans="38:47">
      <c r="AL1403" t="s">
        <v>46</v>
      </c>
      <c r="AM1403" t="s">
        <v>53</v>
      </c>
      <c r="AN1403">
        <v>501</v>
      </c>
      <c r="AO1403">
        <v>10</v>
      </c>
      <c r="AP1403" t="s">
        <v>49</v>
      </c>
      <c r="AR1403">
        <v>51</v>
      </c>
      <c r="AS1403">
        <v>9</v>
      </c>
      <c r="AT1403">
        <v>21.58</v>
      </c>
      <c r="AU1403" t="s">
        <v>48</v>
      </c>
    </row>
    <row r="1404" spans="38:47">
      <c r="AL1404" t="s">
        <v>46</v>
      </c>
      <c r="AM1404" t="s">
        <v>53</v>
      </c>
      <c r="AN1404">
        <v>501</v>
      </c>
      <c r="AO1404">
        <v>10</v>
      </c>
      <c r="AP1404" t="s">
        <v>49</v>
      </c>
      <c r="AR1404">
        <v>52</v>
      </c>
      <c r="AS1404">
        <v>9</v>
      </c>
      <c r="AT1404">
        <v>23.78</v>
      </c>
      <c r="AU1404" t="s">
        <v>48</v>
      </c>
    </row>
    <row r="1405" spans="38:47">
      <c r="AL1405" t="s">
        <v>46</v>
      </c>
      <c r="AM1405" t="s">
        <v>53</v>
      </c>
      <c r="AN1405">
        <v>501</v>
      </c>
      <c r="AO1405">
        <v>10</v>
      </c>
      <c r="AP1405" t="s">
        <v>49</v>
      </c>
      <c r="AR1405">
        <v>53</v>
      </c>
      <c r="AS1405">
        <v>9</v>
      </c>
      <c r="AT1405">
        <v>26.27</v>
      </c>
      <c r="AU1405" t="s">
        <v>48</v>
      </c>
    </row>
    <row r="1406" spans="38:47">
      <c r="AL1406" t="s">
        <v>46</v>
      </c>
      <c r="AM1406" t="s">
        <v>53</v>
      </c>
      <c r="AN1406">
        <v>501</v>
      </c>
      <c r="AO1406">
        <v>10</v>
      </c>
      <c r="AP1406" t="s">
        <v>49</v>
      </c>
      <c r="AR1406">
        <v>54</v>
      </c>
      <c r="AS1406">
        <v>9</v>
      </c>
      <c r="AT1406">
        <v>29.07</v>
      </c>
      <c r="AU1406" t="s">
        <v>48</v>
      </c>
    </row>
    <row r="1407" spans="38:47">
      <c r="AL1407" t="s">
        <v>46</v>
      </c>
      <c r="AM1407" t="s">
        <v>53</v>
      </c>
      <c r="AN1407">
        <v>501</v>
      </c>
      <c r="AO1407">
        <v>10</v>
      </c>
      <c r="AP1407" t="s">
        <v>49</v>
      </c>
      <c r="AR1407">
        <v>55</v>
      </c>
      <c r="AS1407">
        <v>9</v>
      </c>
      <c r="AT1407">
        <v>32.229999999999997</v>
      </c>
      <c r="AU1407" t="s">
        <v>48</v>
      </c>
    </row>
    <row r="1408" spans="38:47">
      <c r="AL1408" t="s">
        <v>46</v>
      </c>
      <c r="AM1408" t="s">
        <v>53</v>
      </c>
      <c r="AN1408">
        <v>501</v>
      </c>
      <c r="AO1408">
        <v>10</v>
      </c>
      <c r="AP1408" t="s">
        <v>49</v>
      </c>
      <c r="AR1408">
        <v>56</v>
      </c>
      <c r="AS1408">
        <v>9</v>
      </c>
      <c r="AT1408">
        <v>35.799999999999997</v>
      </c>
      <c r="AU1408" t="s">
        <v>48</v>
      </c>
    </row>
    <row r="1409" spans="38:47">
      <c r="AL1409" t="s">
        <v>46</v>
      </c>
      <c r="AM1409" t="s">
        <v>53</v>
      </c>
      <c r="AN1409">
        <v>501</v>
      </c>
      <c r="AO1409">
        <v>10</v>
      </c>
      <c r="AP1409" t="s">
        <v>49</v>
      </c>
      <c r="AR1409">
        <v>57</v>
      </c>
      <c r="AS1409">
        <v>9</v>
      </c>
      <c r="AT1409">
        <v>39.83</v>
      </c>
      <c r="AU1409" t="s">
        <v>48</v>
      </c>
    </row>
    <row r="1410" spans="38:47">
      <c r="AL1410" t="s">
        <v>46</v>
      </c>
      <c r="AM1410" t="s">
        <v>53</v>
      </c>
      <c r="AN1410">
        <v>501</v>
      </c>
      <c r="AO1410">
        <v>10</v>
      </c>
      <c r="AP1410" t="s">
        <v>49</v>
      </c>
      <c r="AR1410">
        <v>58</v>
      </c>
      <c r="AS1410">
        <v>9</v>
      </c>
      <c r="AT1410">
        <v>44.42</v>
      </c>
      <c r="AU1410" t="s">
        <v>48</v>
      </c>
    </row>
    <row r="1411" spans="38:47">
      <c r="AL1411" t="s">
        <v>46</v>
      </c>
      <c r="AM1411" t="s">
        <v>53</v>
      </c>
      <c r="AN1411">
        <v>501</v>
      </c>
      <c r="AO1411">
        <v>10</v>
      </c>
      <c r="AP1411" t="s">
        <v>49</v>
      </c>
      <c r="AR1411">
        <v>59</v>
      </c>
      <c r="AS1411">
        <v>9</v>
      </c>
      <c r="AT1411">
        <v>49.65</v>
      </c>
      <c r="AU1411" t="s">
        <v>48</v>
      </c>
    </row>
    <row r="1412" spans="38:47">
      <c r="AL1412" t="s">
        <v>46</v>
      </c>
      <c r="AM1412" t="s">
        <v>53</v>
      </c>
      <c r="AN1412">
        <v>501</v>
      </c>
      <c r="AO1412">
        <v>10</v>
      </c>
      <c r="AP1412" t="s">
        <v>49</v>
      </c>
      <c r="AR1412">
        <v>60</v>
      </c>
      <c r="AS1412">
        <v>9</v>
      </c>
      <c r="AT1412">
        <v>55.66</v>
      </c>
      <c r="AU1412" t="s">
        <v>48</v>
      </c>
    </row>
    <row r="1413" spans="38:47">
      <c r="AL1413" t="s">
        <v>46</v>
      </c>
      <c r="AM1413" t="s">
        <v>53</v>
      </c>
      <c r="AN1413">
        <v>501</v>
      </c>
      <c r="AO1413">
        <v>10</v>
      </c>
      <c r="AP1413" t="s">
        <v>49</v>
      </c>
      <c r="AR1413">
        <v>61</v>
      </c>
      <c r="AS1413">
        <v>9</v>
      </c>
      <c r="AT1413">
        <v>62.6</v>
      </c>
      <c r="AU1413" t="s">
        <v>48</v>
      </c>
    </row>
    <row r="1414" spans="38:47">
      <c r="AL1414" t="s">
        <v>46</v>
      </c>
      <c r="AM1414" t="s">
        <v>53</v>
      </c>
      <c r="AN1414">
        <v>501</v>
      </c>
      <c r="AO1414">
        <v>10</v>
      </c>
      <c r="AP1414" t="s">
        <v>49</v>
      </c>
      <c r="AR1414">
        <v>18</v>
      </c>
      <c r="AS1414">
        <v>10</v>
      </c>
      <c r="AT1414">
        <v>3.57</v>
      </c>
      <c r="AU1414" t="s">
        <v>48</v>
      </c>
    </row>
    <row r="1415" spans="38:47">
      <c r="AL1415" t="s">
        <v>46</v>
      </c>
      <c r="AM1415" t="s">
        <v>53</v>
      </c>
      <c r="AN1415">
        <v>501</v>
      </c>
      <c r="AO1415">
        <v>10</v>
      </c>
      <c r="AP1415" t="s">
        <v>49</v>
      </c>
      <c r="AR1415">
        <v>19</v>
      </c>
      <c r="AS1415">
        <v>10</v>
      </c>
      <c r="AT1415">
        <v>3.68</v>
      </c>
      <c r="AU1415" t="s">
        <v>48</v>
      </c>
    </row>
    <row r="1416" spans="38:47">
      <c r="AL1416" t="s">
        <v>46</v>
      </c>
      <c r="AM1416" t="s">
        <v>53</v>
      </c>
      <c r="AN1416">
        <v>501</v>
      </c>
      <c r="AO1416">
        <v>10</v>
      </c>
      <c r="AP1416" t="s">
        <v>49</v>
      </c>
      <c r="AR1416">
        <v>20</v>
      </c>
      <c r="AS1416">
        <v>10</v>
      </c>
      <c r="AT1416">
        <v>3.78</v>
      </c>
      <c r="AU1416" t="s">
        <v>48</v>
      </c>
    </row>
    <row r="1417" spans="38:47">
      <c r="AL1417" t="s">
        <v>46</v>
      </c>
      <c r="AM1417" t="s">
        <v>53</v>
      </c>
      <c r="AN1417">
        <v>501</v>
      </c>
      <c r="AO1417">
        <v>10</v>
      </c>
      <c r="AP1417" t="s">
        <v>49</v>
      </c>
      <c r="AR1417">
        <v>21</v>
      </c>
      <c r="AS1417">
        <v>10</v>
      </c>
      <c r="AT1417">
        <v>3.88</v>
      </c>
      <c r="AU1417" t="s">
        <v>48</v>
      </c>
    </row>
    <row r="1418" spans="38:47">
      <c r="AL1418" t="s">
        <v>46</v>
      </c>
      <c r="AM1418" t="s">
        <v>53</v>
      </c>
      <c r="AN1418">
        <v>501</v>
      </c>
      <c r="AO1418">
        <v>10</v>
      </c>
      <c r="AP1418" t="s">
        <v>49</v>
      </c>
      <c r="AR1418">
        <v>22</v>
      </c>
      <c r="AS1418">
        <v>10</v>
      </c>
      <c r="AT1418">
        <v>3.97</v>
      </c>
      <c r="AU1418" t="s">
        <v>48</v>
      </c>
    </row>
    <row r="1419" spans="38:47">
      <c r="AL1419" t="s">
        <v>46</v>
      </c>
      <c r="AM1419" t="s">
        <v>53</v>
      </c>
      <c r="AN1419">
        <v>501</v>
      </c>
      <c r="AO1419">
        <v>10</v>
      </c>
      <c r="AP1419" t="s">
        <v>49</v>
      </c>
      <c r="AR1419">
        <v>23</v>
      </c>
      <c r="AS1419">
        <v>10</v>
      </c>
      <c r="AT1419">
        <v>4.07</v>
      </c>
      <c r="AU1419" t="s">
        <v>48</v>
      </c>
    </row>
    <row r="1420" spans="38:47">
      <c r="AL1420" t="s">
        <v>46</v>
      </c>
      <c r="AM1420" t="s">
        <v>53</v>
      </c>
      <c r="AN1420">
        <v>501</v>
      </c>
      <c r="AO1420">
        <v>10</v>
      </c>
      <c r="AP1420" t="s">
        <v>49</v>
      </c>
      <c r="AR1420">
        <v>24</v>
      </c>
      <c r="AS1420">
        <v>10</v>
      </c>
      <c r="AT1420">
        <v>4.17</v>
      </c>
      <c r="AU1420" t="s">
        <v>48</v>
      </c>
    </row>
    <row r="1421" spans="38:47">
      <c r="AL1421" t="s">
        <v>46</v>
      </c>
      <c r="AM1421" t="s">
        <v>53</v>
      </c>
      <c r="AN1421">
        <v>501</v>
      </c>
      <c r="AO1421">
        <v>10</v>
      </c>
      <c r="AP1421" t="s">
        <v>49</v>
      </c>
      <c r="AR1421">
        <v>25</v>
      </c>
      <c r="AS1421">
        <v>10</v>
      </c>
      <c r="AT1421">
        <v>4.28</v>
      </c>
      <c r="AU1421" t="s">
        <v>48</v>
      </c>
    </row>
    <row r="1422" spans="38:47">
      <c r="AL1422" t="s">
        <v>46</v>
      </c>
      <c r="AM1422" t="s">
        <v>53</v>
      </c>
      <c r="AN1422">
        <v>501</v>
      </c>
      <c r="AO1422">
        <v>10</v>
      </c>
      <c r="AP1422" t="s">
        <v>49</v>
      </c>
      <c r="AR1422">
        <v>26</v>
      </c>
      <c r="AS1422">
        <v>10</v>
      </c>
      <c r="AT1422">
        <v>4.3899999999999997</v>
      </c>
      <c r="AU1422" t="s">
        <v>48</v>
      </c>
    </row>
    <row r="1423" spans="38:47">
      <c r="AL1423" t="s">
        <v>46</v>
      </c>
      <c r="AM1423" t="s">
        <v>53</v>
      </c>
      <c r="AN1423">
        <v>501</v>
      </c>
      <c r="AO1423">
        <v>10</v>
      </c>
      <c r="AP1423" t="s">
        <v>49</v>
      </c>
      <c r="AR1423">
        <v>27</v>
      </c>
      <c r="AS1423">
        <v>10</v>
      </c>
      <c r="AT1423">
        <v>4.5199999999999996</v>
      </c>
      <c r="AU1423" t="s">
        <v>48</v>
      </c>
    </row>
    <row r="1424" spans="38:47">
      <c r="AL1424" t="s">
        <v>46</v>
      </c>
      <c r="AM1424" t="s">
        <v>53</v>
      </c>
      <c r="AN1424">
        <v>501</v>
      </c>
      <c r="AO1424">
        <v>10</v>
      </c>
      <c r="AP1424" t="s">
        <v>49</v>
      </c>
      <c r="AR1424">
        <v>28</v>
      </c>
      <c r="AS1424">
        <v>10</v>
      </c>
      <c r="AT1424">
        <v>4.68</v>
      </c>
      <c r="AU1424" t="s">
        <v>48</v>
      </c>
    </row>
    <row r="1425" spans="38:47">
      <c r="AL1425" t="s">
        <v>46</v>
      </c>
      <c r="AM1425" t="s">
        <v>53</v>
      </c>
      <c r="AN1425">
        <v>501</v>
      </c>
      <c r="AO1425">
        <v>10</v>
      </c>
      <c r="AP1425" t="s">
        <v>49</v>
      </c>
      <c r="AR1425">
        <v>29</v>
      </c>
      <c r="AS1425">
        <v>10</v>
      </c>
      <c r="AT1425">
        <v>4.8600000000000003</v>
      </c>
      <c r="AU1425" t="s">
        <v>48</v>
      </c>
    </row>
    <row r="1426" spans="38:47">
      <c r="AL1426" t="s">
        <v>46</v>
      </c>
      <c r="AM1426" t="s">
        <v>53</v>
      </c>
      <c r="AN1426">
        <v>501</v>
      </c>
      <c r="AO1426">
        <v>10</v>
      </c>
      <c r="AP1426" t="s">
        <v>49</v>
      </c>
      <c r="AR1426">
        <v>30</v>
      </c>
      <c r="AS1426">
        <v>10</v>
      </c>
      <c r="AT1426">
        <v>5.07</v>
      </c>
      <c r="AU1426" t="s">
        <v>48</v>
      </c>
    </row>
    <row r="1427" spans="38:47">
      <c r="AL1427" t="s">
        <v>46</v>
      </c>
      <c r="AM1427" t="s">
        <v>53</v>
      </c>
      <c r="AN1427">
        <v>501</v>
      </c>
      <c r="AO1427">
        <v>10</v>
      </c>
      <c r="AP1427" t="s">
        <v>49</v>
      </c>
      <c r="AR1427">
        <v>31</v>
      </c>
      <c r="AS1427">
        <v>10</v>
      </c>
      <c r="AT1427">
        <v>5.32</v>
      </c>
      <c r="AU1427" t="s">
        <v>48</v>
      </c>
    </row>
    <row r="1428" spans="38:47">
      <c r="AL1428" t="s">
        <v>46</v>
      </c>
      <c r="AM1428" t="s">
        <v>53</v>
      </c>
      <c r="AN1428">
        <v>501</v>
      </c>
      <c r="AO1428">
        <v>10</v>
      </c>
      <c r="AP1428" t="s">
        <v>49</v>
      </c>
      <c r="AR1428">
        <v>32</v>
      </c>
      <c r="AS1428">
        <v>10</v>
      </c>
      <c r="AT1428">
        <v>5.61</v>
      </c>
      <c r="AU1428" t="s">
        <v>48</v>
      </c>
    </row>
    <row r="1429" spans="38:47">
      <c r="AL1429" t="s">
        <v>46</v>
      </c>
      <c r="AM1429" t="s">
        <v>53</v>
      </c>
      <c r="AN1429">
        <v>501</v>
      </c>
      <c r="AO1429">
        <v>10</v>
      </c>
      <c r="AP1429" t="s">
        <v>49</v>
      </c>
      <c r="AR1429">
        <v>33</v>
      </c>
      <c r="AS1429">
        <v>10</v>
      </c>
      <c r="AT1429">
        <v>5.95</v>
      </c>
      <c r="AU1429" t="s">
        <v>48</v>
      </c>
    </row>
    <row r="1430" spans="38:47">
      <c r="AL1430" t="s">
        <v>46</v>
      </c>
      <c r="AM1430" t="s">
        <v>53</v>
      </c>
      <c r="AN1430">
        <v>501</v>
      </c>
      <c r="AO1430">
        <v>10</v>
      </c>
      <c r="AP1430" t="s">
        <v>49</v>
      </c>
      <c r="AR1430">
        <v>34</v>
      </c>
      <c r="AS1430">
        <v>10</v>
      </c>
      <c r="AT1430">
        <v>6.34</v>
      </c>
      <c r="AU1430" t="s">
        <v>48</v>
      </c>
    </row>
    <row r="1431" spans="38:47">
      <c r="AL1431" t="s">
        <v>46</v>
      </c>
      <c r="AM1431" t="s">
        <v>53</v>
      </c>
      <c r="AN1431">
        <v>501</v>
      </c>
      <c r="AO1431">
        <v>10</v>
      </c>
      <c r="AP1431" t="s">
        <v>49</v>
      </c>
      <c r="AR1431">
        <v>35</v>
      </c>
      <c r="AS1431">
        <v>10</v>
      </c>
      <c r="AT1431">
        <v>6.79</v>
      </c>
      <c r="AU1431" t="s">
        <v>48</v>
      </c>
    </row>
    <row r="1432" spans="38:47">
      <c r="AL1432" t="s">
        <v>46</v>
      </c>
      <c r="AM1432" t="s">
        <v>53</v>
      </c>
      <c r="AN1432">
        <v>501</v>
      </c>
      <c r="AO1432">
        <v>10</v>
      </c>
      <c r="AP1432" t="s">
        <v>49</v>
      </c>
      <c r="AR1432">
        <v>36</v>
      </c>
      <c r="AS1432">
        <v>10</v>
      </c>
      <c r="AT1432">
        <v>7.29</v>
      </c>
      <c r="AU1432" t="s">
        <v>48</v>
      </c>
    </row>
    <row r="1433" spans="38:47">
      <c r="AL1433" t="s">
        <v>46</v>
      </c>
      <c r="AM1433" t="s">
        <v>53</v>
      </c>
      <c r="AN1433">
        <v>501</v>
      </c>
      <c r="AO1433">
        <v>10</v>
      </c>
      <c r="AP1433" t="s">
        <v>49</v>
      </c>
      <c r="AR1433">
        <v>37</v>
      </c>
      <c r="AS1433">
        <v>10</v>
      </c>
      <c r="AT1433">
        <v>7.85</v>
      </c>
      <c r="AU1433" t="s">
        <v>48</v>
      </c>
    </row>
    <row r="1434" spans="38:47">
      <c r="AL1434" t="s">
        <v>46</v>
      </c>
      <c r="AM1434" t="s">
        <v>53</v>
      </c>
      <c r="AN1434">
        <v>501</v>
      </c>
      <c r="AO1434">
        <v>10</v>
      </c>
      <c r="AP1434" t="s">
        <v>49</v>
      </c>
      <c r="AR1434">
        <v>38</v>
      </c>
      <c r="AS1434">
        <v>10</v>
      </c>
      <c r="AT1434">
        <v>8.4700000000000006</v>
      </c>
      <c r="AU1434" t="s">
        <v>48</v>
      </c>
    </row>
    <row r="1435" spans="38:47">
      <c r="AL1435" t="s">
        <v>46</v>
      </c>
      <c r="AM1435" t="s">
        <v>53</v>
      </c>
      <c r="AN1435">
        <v>501</v>
      </c>
      <c r="AO1435">
        <v>10</v>
      </c>
      <c r="AP1435" t="s">
        <v>49</v>
      </c>
      <c r="AR1435">
        <v>39</v>
      </c>
      <c r="AS1435">
        <v>10</v>
      </c>
      <c r="AT1435">
        <v>9.15</v>
      </c>
      <c r="AU1435" t="s">
        <v>48</v>
      </c>
    </row>
    <row r="1436" spans="38:47">
      <c r="AL1436" t="s">
        <v>46</v>
      </c>
      <c r="AM1436" t="s">
        <v>53</v>
      </c>
      <c r="AN1436">
        <v>501</v>
      </c>
      <c r="AO1436">
        <v>10</v>
      </c>
      <c r="AP1436" t="s">
        <v>49</v>
      </c>
      <c r="AR1436">
        <v>40</v>
      </c>
      <c r="AS1436">
        <v>10</v>
      </c>
      <c r="AT1436">
        <v>9.9</v>
      </c>
      <c r="AU1436" t="s">
        <v>48</v>
      </c>
    </row>
    <row r="1437" spans="38:47">
      <c r="AL1437" t="s">
        <v>46</v>
      </c>
      <c r="AM1437" t="s">
        <v>53</v>
      </c>
      <c r="AN1437">
        <v>501</v>
      </c>
      <c r="AO1437">
        <v>10</v>
      </c>
      <c r="AP1437" t="s">
        <v>49</v>
      </c>
      <c r="AR1437">
        <v>41</v>
      </c>
      <c r="AS1437">
        <v>10</v>
      </c>
      <c r="AT1437">
        <v>10.71</v>
      </c>
      <c r="AU1437" t="s">
        <v>48</v>
      </c>
    </row>
    <row r="1438" spans="38:47">
      <c r="AL1438" t="s">
        <v>46</v>
      </c>
      <c r="AM1438" t="s">
        <v>53</v>
      </c>
      <c r="AN1438">
        <v>501</v>
      </c>
      <c r="AO1438">
        <v>10</v>
      </c>
      <c r="AP1438" t="s">
        <v>49</v>
      </c>
      <c r="AR1438">
        <v>42</v>
      </c>
      <c r="AS1438">
        <v>10</v>
      </c>
      <c r="AT1438">
        <v>11.59</v>
      </c>
      <c r="AU1438" t="s">
        <v>48</v>
      </c>
    </row>
    <row r="1439" spans="38:47">
      <c r="AL1439" t="s">
        <v>46</v>
      </c>
      <c r="AM1439" t="s">
        <v>53</v>
      </c>
      <c r="AN1439">
        <v>501</v>
      </c>
      <c r="AO1439">
        <v>10</v>
      </c>
      <c r="AP1439" t="s">
        <v>49</v>
      </c>
      <c r="AR1439">
        <v>43</v>
      </c>
      <c r="AS1439">
        <v>10</v>
      </c>
      <c r="AT1439">
        <v>12.54</v>
      </c>
      <c r="AU1439" t="s">
        <v>48</v>
      </c>
    </row>
    <row r="1440" spans="38:47">
      <c r="AL1440" t="s">
        <v>46</v>
      </c>
      <c r="AM1440" t="s">
        <v>53</v>
      </c>
      <c r="AN1440">
        <v>501</v>
      </c>
      <c r="AO1440">
        <v>10</v>
      </c>
      <c r="AP1440" t="s">
        <v>49</v>
      </c>
      <c r="AR1440">
        <v>44</v>
      </c>
      <c r="AS1440">
        <v>10</v>
      </c>
      <c r="AT1440">
        <v>13.59</v>
      </c>
      <c r="AU1440" t="s">
        <v>48</v>
      </c>
    </row>
    <row r="1441" spans="38:47">
      <c r="AL1441" t="s">
        <v>46</v>
      </c>
      <c r="AM1441" t="s">
        <v>53</v>
      </c>
      <c r="AN1441">
        <v>501</v>
      </c>
      <c r="AO1441">
        <v>10</v>
      </c>
      <c r="AP1441" t="s">
        <v>49</v>
      </c>
      <c r="AR1441">
        <v>45</v>
      </c>
      <c r="AS1441">
        <v>10</v>
      </c>
      <c r="AT1441">
        <v>14.74</v>
      </c>
      <c r="AU1441" t="s">
        <v>48</v>
      </c>
    </row>
    <row r="1442" spans="38:47">
      <c r="AL1442" t="s">
        <v>46</v>
      </c>
      <c r="AM1442" t="s">
        <v>53</v>
      </c>
      <c r="AN1442">
        <v>501</v>
      </c>
      <c r="AO1442">
        <v>10</v>
      </c>
      <c r="AP1442" t="s">
        <v>49</v>
      </c>
      <c r="AR1442">
        <v>46</v>
      </c>
      <c r="AS1442">
        <v>10</v>
      </c>
      <c r="AT1442">
        <v>16.010000000000002</v>
      </c>
      <c r="AU1442" t="s">
        <v>48</v>
      </c>
    </row>
    <row r="1443" spans="38:47">
      <c r="AL1443" t="s">
        <v>46</v>
      </c>
      <c r="AM1443" t="s">
        <v>53</v>
      </c>
      <c r="AN1443">
        <v>501</v>
      </c>
      <c r="AO1443">
        <v>10</v>
      </c>
      <c r="AP1443" t="s">
        <v>49</v>
      </c>
      <c r="AR1443">
        <v>47</v>
      </c>
      <c r="AS1443">
        <v>10</v>
      </c>
      <c r="AT1443">
        <v>17.420000000000002</v>
      </c>
      <c r="AU1443" t="s">
        <v>48</v>
      </c>
    </row>
    <row r="1444" spans="38:47">
      <c r="AL1444" t="s">
        <v>46</v>
      </c>
      <c r="AM1444" t="s">
        <v>53</v>
      </c>
      <c r="AN1444">
        <v>501</v>
      </c>
      <c r="AO1444">
        <v>10</v>
      </c>
      <c r="AP1444" t="s">
        <v>49</v>
      </c>
      <c r="AR1444">
        <v>48</v>
      </c>
      <c r="AS1444">
        <v>10</v>
      </c>
      <c r="AT1444">
        <v>19.010000000000002</v>
      </c>
      <c r="AU1444" t="s">
        <v>48</v>
      </c>
    </row>
    <row r="1445" spans="38:47">
      <c r="AL1445" t="s">
        <v>46</v>
      </c>
      <c r="AM1445" t="s">
        <v>53</v>
      </c>
      <c r="AN1445">
        <v>501</v>
      </c>
      <c r="AO1445">
        <v>10</v>
      </c>
      <c r="AP1445" t="s">
        <v>49</v>
      </c>
      <c r="AR1445">
        <v>49</v>
      </c>
      <c r="AS1445">
        <v>10</v>
      </c>
      <c r="AT1445">
        <v>20.79</v>
      </c>
      <c r="AU1445" t="s">
        <v>48</v>
      </c>
    </row>
    <row r="1446" spans="38:47">
      <c r="AL1446" t="s">
        <v>46</v>
      </c>
      <c r="AM1446" t="s">
        <v>53</v>
      </c>
      <c r="AN1446">
        <v>501</v>
      </c>
      <c r="AO1446">
        <v>10</v>
      </c>
      <c r="AP1446" t="s">
        <v>49</v>
      </c>
      <c r="AR1446">
        <v>50</v>
      </c>
      <c r="AS1446">
        <v>10</v>
      </c>
      <c r="AT1446">
        <v>22.81</v>
      </c>
      <c r="AU1446" t="s">
        <v>48</v>
      </c>
    </row>
    <row r="1447" spans="38:47">
      <c r="AL1447" t="s">
        <v>46</v>
      </c>
      <c r="AM1447" t="s">
        <v>53</v>
      </c>
      <c r="AN1447">
        <v>501</v>
      </c>
      <c r="AO1447">
        <v>10</v>
      </c>
      <c r="AP1447" t="s">
        <v>49</v>
      </c>
      <c r="AR1447">
        <v>51</v>
      </c>
      <c r="AS1447">
        <v>10</v>
      </c>
      <c r="AT1447">
        <v>25.09</v>
      </c>
      <c r="AU1447" t="s">
        <v>48</v>
      </c>
    </row>
    <row r="1448" spans="38:47">
      <c r="AL1448" t="s">
        <v>46</v>
      </c>
      <c r="AM1448" t="s">
        <v>53</v>
      </c>
      <c r="AN1448">
        <v>501</v>
      </c>
      <c r="AO1448">
        <v>10</v>
      </c>
      <c r="AP1448" t="s">
        <v>49</v>
      </c>
      <c r="AR1448">
        <v>52</v>
      </c>
      <c r="AS1448">
        <v>10</v>
      </c>
      <c r="AT1448">
        <v>27.66</v>
      </c>
      <c r="AU1448" t="s">
        <v>48</v>
      </c>
    </row>
    <row r="1449" spans="38:47">
      <c r="AL1449" t="s">
        <v>46</v>
      </c>
      <c r="AM1449" t="s">
        <v>53</v>
      </c>
      <c r="AN1449">
        <v>501</v>
      </c>
      <c r="AO1449">
        <v>10</v>
      </c>
      <c r="AP1449" t="s">
        <v>49</v>
      </c>
      <c r="AR1449">
        <v>53</v>
      </c>
      <c r="AS1449">
        <v>10</v>
      </c>
      <c r="AT1449">
        <v>30.58</v>
      </c>
      <c r="AU1449" t="s">
        <v>48</v>
      </c>
    </row>
    <row r="1450" spans="38:47">
      <c r="AL1450" t="s">
        <v>46</v>
      </c>
      <c r="AM1450" t="s">
        <v>53</v>
      </c>
      <c r="AN1450">
        <v>501</v>
      </c>
      <c r="AO1450">
        <v>10</v>
      </c>
      <c r="AP1450" t="s">
        <v>49</v>
      </c>
      <c r="AR1450">
        <v>54</v>
      </c>
      <c r="AS1450">
        <v>10</v>
      </c>
      <c r="AT1450">
        <v>33.86</v>
      </c>
      <c r="AU1450" t="s">
        <v>48</v>
      </c>
    </row>
    <row r="1451" spans="38:47">
      <c r="AL1451" t="s">
        <v>46</v>
      </c>
      <c r="AM1451" t="s">
        <v>53</v>
      </c>
      <c r="AN1451">
        <v>501</v>
      </c>
      <c r="AO1451">
        <v>10</v>
      </c>
      <c r="AP1451" t="s">
        <v>49</v>
      </c>
      <c r="AR1451">
        <v>55</v>
      </c>
      <c r="AS1451">
        <v>10</v>
      </c>
      <c r="AT1451">
        <v>37.57</v>
      </c>
      <c r="AU1451" t="s">
        <v>48</v>
      </c>
    </row>
    <row r="1452" spans="38:47">
      <c r="AL1452" t="s">
        <v>46</v>
      </c>
      <c r="AM1452" t="s">
        <v>53</v>
      </c>
      <c r="AN1452">
        <v>501</v>
      </c>
      <c r="AO1452">
        <v>10</v>
      </c>
      <c r="AP1452" t="s">
        <v>49</v>
      </c>
      <c r="AR1452">
        <v>56</v>
      </c>
      <c r="AS1452">
        <v>10</v>
      </c>
      <c r="AT1452">
        <v>41.76</v>
      </c>
      <c r="AU1452" t="s">
        <v>48</v>
      </c>
    </row>
    <row r="1453" spans="38:47">
      <c r="AL1453" t="s">
        <v>46</v>
      </c>
      <c r="AM1453" t="s">
        <v>53</v>
      </c>
      <c r="AN1453">
        <v>501</v>
      </c>
      <c r="AO1453">
        <v>10</v>
      </c>
      <c r="AP1453" t="s">
        <v>49</v>
      </c>
      <c r="AR1453">
        <v>57</v>
      </c>
      <c r="AS1453">
        <v>10</v>
      </c>
      <c r="AT1453">
        <v>46.51</v>
      </c>
      <c r="AU1453" t="s">
        <v>48</v>
      </c>
    </row>
    <row r="1454" spans="38:47">
      <c r="AL1454" t="s">
        <v>46</v>
      </c>
      <c r="AM1454" t="s">
        <v>53</v>
      </c>
      <c r="AN1454">
        <v>501</v>
      </c>
      <c r="AO1454">
        <v>10</v>
      </c>
      <c r="AP1454" t="s">
        <v>49</v>
      </c>
      <c r="AR1454">
        <v>58</v>
      </c>
      <c r="AS1454">
        <v>10</v>
      </c>
      <c r="AT1454">
        <v>51.93</v>
      </c>
      <c r="AU1454" t="s">
        <v>48</v>
      </c>
    </row>
    <row r="1455" spans="38:47">
      <c r="AL1455" t="s">
        <v>46</v>
      </c>
      <c r="AM1455" t="s">
        <v>53</v>
      </c>
      <c r="AN1455">
        <v>501</v>
      </c>
      <c r="AO1455">
        <v>10</v>
      </c>
      <c r="AP1455" t="s">
        <v>49</v>
      </c>
      <c r="AR1455">
        <v>59</v>
      </c>
      <c r="AS1455">
        <v>10</v>
      </c>
      <c r="AT1455">
        <v>58.12</v>
      </c>
      <c r="AU1455" t="s">
        <v>48</v>
      </c>
    </row>
    <row r="1456" spans="38:47">
      <c r="AL1456" t="s">
        <v>46</v>
      </c>
      <c r="AM1456" t="s">
        <v>53</v>
      </c>
      <c r="AN1456">
        <v>501</v>
      </c>
      <c r="AO1456">
        <v>10</v>
      </c>
      <c r="AP1456" t="s">
        <v>49</v>
      </c>
      <c r="AR1456">
        <v>60</v>
      </c>
      <c r="AS1456">
        <v>10</v>
      </c>
      <c r="AT1456">
        <v>65.25</v>
      </c>
      <c r="AU1456" t="s">
        <v>48</v>
      </c>
    </row>
    <row r="1457" spans="38:47">
      <c r="AL1457" t="s">
        <v>46</v>
      </c>
      <c r="AM1457" t="s">
        <v>53</v>
      </c>
      <c r="AN1457">
        <v>501</v>
      </c>
      <c r="AO1457">
        <v>10</v>
      </c>
      <c r="AP1457" t="s">
        <v>49</v>
      </c>
      <c r="AR1457">
        <v>18</v>
      </c>
      <c r="AS1457">
        <v>11</v>
      </c>
      <c r="AT1457">
        <v>3.99</v>
      </c>
      <c r="AU1457" t="s">
        <v>48</v>
      </c>
    </row>
    <row r="1458" spans="38:47">
      <c r="AL1458" t="s">
        <v>46</v>
      </c>
      <c r="AM1458" t="s">
        <v>53</v>
      </c>
      <c r="AN1458">
        <v>501</v>
      </c>
      <c r="AO1458">
        <v>10</v>
      </c>
      <c r="AP1458" t="s">
        <v>49</v>
      </c>
      <c r="AR1458">
        <v>19</v>
      </c>
      <c r="AS1458">
        <v>11</v>
      </c>
      <c r="AT1458">
        <v>4.0999999999999996</v>
      </c>
      <c r="AU1458" t="s">
        <v>48</v>
      </c>
    </row>
    <row r="1459" spans="38:47">
      <c r="AL1459" t="s">
        <v>46</v>
      </c>
      <c r="AM1459" t="s">
        <v>53</v>
      </c>
      <c r="AN1459">
        <v>501</v>
      </c>
      <c r="AO1459">
        <v>10</v>
      </c>
      <c r="AP1459" t="s">
        <v>49</v>
      </c>
      <c r="AR1459">
        <v>20</v>
      </c>
      <c r="AS1459">
        <v>11</v>
      </c>
      <c r="AT1459">
        <v>4.21</v>
      </c>
      <c r="AU1459" t="s">
        <v>48</v>
      </c>
    </row>
    <row r="1460" spans="38:47">
      <c r="AL1460" t="s">
        <v>46</v>
      </c>
      <c r="AM1460" t="s">
        <v>53</v>
      </c>
      <c r="AN1460">
        <v>501</v>
      </c>
      <c r="AO1460">
        <v>10</v>
      </c>
      <c r="AP1460" t="s">
        <v>49</v>
      </c>
      <c r="AR1460">
        <v>21</v>
      </c>
      <c r="AS1460">
        <v>11</v>
      </c>
      <c r="AT1460">
        <v>4.32</v>
      </c>
      <c r="AU1460" t="s">
        <v>48</v>
      </c>
    </row>
    <row r="1461" spans="38:47">
      <c r="AL1461" t="s">
        <v>46</v>
      </c>
      <c r="AM1461" t="s">
        <v>53</v>
      </c>
      <c r="AN1461">
        <v>501</v>
      </c>
      <c r="AO1461">
        <v>10</v>
      </c>
      <c r="AP1461" t="s">
        <v>49</v>
      </c>
      <c r="AR1461">
        <v>22</v>
      </c>
      <c r="AS1461">
        <v>11</v>
      </c>
      <c r="AT1461">
        <v>4.43</v>
      </c>
      <c r="AU1461" t="s">
        <v>48</v>
      </c>
    </row>
    <row r="1462" spans="38:47">
      <c r="AL1462" t="s">
        <v>46</v>
      </c>
      <c r="AM1462" t="s">
        <v>53</v>
      </c>
      <c r="AN1462">
        <v>501</v>
      </c>
      <c r="AO1462">
        <v>10</v>
      </c>
      <c r="AP1462" t="s">
        <v>49</v>
      </c>
      <c r="AR1462">
        <v>23</v>
      </c>
      <c r="AS1462">
        <v>11</v>
      </c>
      <c r="AT1462">
        <v>4.54</v>
      </c>
      <c r="AU1462" t="s">
        <v>48</v>
      </c>
    </row>
    <row r="1463" spans="38:47">
      <c r="AL1463" t="s">
        <v>46</v>
      </c>
      <c r="AM1463" t="s">
        <v>53</v>
      </c>
      <c r="AN1463">
        <v>501</v>
      </c>
      <c r="AO1463">
        <v>10</v>
      </c>
      <c r="AP1463" t="s">
        <v>49</v>
      </c>
      <c r="AR1463">
        <v>24</v>
      </c>
      <c r="AS1463">
        <v>11</v>
      </c>
      <c r="AT1463">
        <v>4.66</v>
      </c>
      <c r="AU1463" t="s">
        <v>48</v>
      </c>
    </row>
    <row r="1464" spans="38:47">
      <c r="AL1464" t="s">
        <v>46</v>
      </c>
      <c r="AM1464" t="s">
        <v>53</v>
      </c>
      <c r="AN1464">
        <v>501</v>
      </c>
      <c r="AO1464">
        <v>10</v>
      </c>
      <c r="AP1464" t="s">
        <v>49</v>
      </c>
      <c r="AR1464">
        <v>25</v>
      </c>
      <c r="AS1464">
        <v>11</v>
      </c>
      <c r="AT1464">
        <v>4.78</v>
      </c>
      <c r="AU1464" t="s">
        <v>48</v>
      </c>
    </row>
    <row r="1465" spans="38:47">
      <c r="AL1465" t="s">
        <v>46</v>
      </c>
      <c r="AM1465" t="s">
        <v>53</v>
      </c>
      <c r="AN1465">
        <v>501</v>
      </c>
      <c r="AO1465">
        <v>10</v>
      </c>
      <c r="AP1465" t="s">
        <v>49</v>
      </c>
      <c r="AR1465">
        <v>26</v>
      </c>
      <c r="AS1465">
        <v>11</v>
      </c>
      <c r="AT1465">
        <v>4.92</v>
      </c>
      <c r="AU1465" t="s">
        <v>48</v>
      </c>
    </row>
    <row r="1466" spans="38:47">
      <c r="AL1466" t="s">
        <v>46</v>
      </c>
      <c r="AM1466" t="s">
        <v>53</v>
      </c>
      <c r="AN1466">
        <v>501</v>
      </c>
      <c r="AO1466">
        <v>10</v>
      </c>
      <c r="AP1466" t="s">
        <v>49</v>
      </c>
      <c r="AR1466">
        <v>27</v>
      </c>
      <c r="AS1466">
        <v>11</v>
      </c>
      <c r="AT1466">
        <v>5.08</v>
      </c>
      <c r="AU1466" t="s">
        <v>48</v>
      </c>
    </row>
    <row r="1467" spans="38:47">
      <c r="AL1467" t="s">
        <v>46</v>
      </c>
      <c r="AM1467" t="s">
        <v>53</v>
      </c>
      <c r="AN1467">
        <v>501</v>
      </c>
      <c r="AO1467">
        <v>10</v>
      </c>
      <c r="AP1467" t="s">
        <v>49</v>
      </c>
      <c r="AR1467">
        <v>28</v>
      </c>
      <c r="AS1467">
        <v>11</v>
      </c>
      <c r="AT1467">
        <v>5.26</v>
      </c>
      <c r="AU1467" t="s">
        <v>48</v>
      </c>
    </row>
    <row r="1468" spans="38:47">
      <c r="AL1468" t="s">
        <v>46</v>
      </c>
      <c r="AM1468" t="s">
        <v>53</v>
      </c>
      <c r="AN1468">
        <v>501</v>
      </c>
      <c r="AO1468">
        <v>10</v>
      </c>
      <c r="AP1468" t="s">
        <v>49</v>
      </c>
      <c r="AR1468">
        <v>29</v>
      </c>
      <c r="AS1468">
        <v>11</v>
      </c>
      <c r="AT1468">
        <v>5.47</v>
      </c>
      <c r="AU1468" t="s">
        <v>48</v>
      </c>
    </row>
    <row r="1469" spans="38:47">
      <c r="AL1469" t="s">
        <v>46</v>
      </c>
      <c r="AM1469" t="s">
        <v>53</v>
      </c>
      <c r="AN1469">
        <v>501</v>
      </c>
      <c r="AO1469">
        <v>10</v>
      </c>
      <c r="AP1469" t="s">
        <v>49</v>
      </c>
      <c r="AR1469">
        <v>30</v>
      </c>
      <c r="AS1469">
        <v>11</v>
      </c>
      <c r="AT1469">
        <v>5.73</v>
      </c>
      <c r="AU1469" t="s">
        <v>48</v>
      </c>
    </row>
    <row r="1470" spans="38:47">
      <c r="AL1470" t="s">
        <v>46</v>
      </c>
      <c r="AM1470" t="s">
        <v>53</v>
      </c>
      <c r="AN1470">
        <v>501</v>
      </c>
      <c r="AO1470">
        <v>10</v>
      </c>
      <c r="AP1470" t="s">
        <v>49</v>
      </c>
      <c r="AR1470">
        <v>31</v>
      </c>
      <c r="AS1470">
        <v>11</v>
      </c>
      <c r="AT1470">
        <v>6.02</v>
      </c>
      <c r="AU1470" t="s">
        <v>48</v>
      </c>
    </row>
    <row r="1471" spans="38:47">
      <c r="AL1471" t="s">
        <v>46</v>
      </c>
      <c r="AM1471" t="s">
        <v>53</v>
      </c>
      <c r="AN1471">
        <v>501</v>
      </c>
      <c r="AO1471">
        <v>10</v>
      </c>
      <c r="AP1471" t="s">
        <v>49</v>
      </c>
      <c r="AR1471">
        <v>32</v>
      </c>
      <c r="AS1471">
        <v>11</v>
      </c>
      <c r="AT1471">
        <v>6.37</v>
      </c>
      <c r="AU1471" t="s">
        <v>48</v>
      </c>
    </row>
    <row r="1472" spans="38:47">
      <c r="AL1472" t="s">
        <v>46</v>
      </c>
      <c r="AM1472" t="s">
        <v>53</v>
      </c>
      <c r="AN1472">
        <v>501</v>
      </c>
      <c r="AO1472">
        <v>10</v>
      </c>
      <c r="AP1472" t="s">
        <v>49</v>
      </c>
      <c r="AR1472">
        <v>33</v>
      </c>
      <c r="AS1472">
        <v>11</v>
      </c>
      <c r="AT1472">
        <v>6.76</v>
      </c>
      <c r="AU1472" t="s">
        <v>48</v>
      </c>
    </row>
    <row r="1473" spans="38:47">
      <c r="AL1473" t="s">
        <v>46</v>
      </c>
      <c r="AM1473" t="s">
        <v>53</v>
      </c>
      <c r="AN1473">
        <v>501</v>
      </c>
      <c r="AO1473">
        <v>10</v>
      </c>
      <c r="AP1473" t="s">
        <v>49</v>
      </c>
      <c r="AR1473">
        <v>34</v>
      </c>
      <c r="AS1473">
        <v>11</v>
      </c>
      <c r="AT1473">
        <v>7.22</v>
      </c>
      <c r="AU1473" t="s">
        <v>48</v>
      </c>
    </row>
    <row r="1474" spans="38:47">
      <c r="AL1474" t="s">
        <v>46</v>
      </c>
      <c r="AM1474" t="s">
        <v>53</v>
      </c>
      <c r="AN1474">
        <v>501</v>
      </c>
      <c r="AO1474">
        <v>10</v>
      </c>
      <c r="AP1474" t="s">
        <v>49</v>
      </c>
      <c r="AR1474">
        <v>35</v>
      </c>
      <c r="AS1474">
        <v>11</v>
      </c>
      <c r="AT1474">
        <v>7.74</v>
      </c>
      <c r="AU1474" t="s">
        <v>48</v>
      </c>
    </row>
    <row r="1475" spans="38:47">
      <c r="AL1475" t="s">
        <v>46</v>
      </c>
      <c r="AM1475" t="s">
        <v>53</v>
      </c>
      <c r="AN1475">
        <v>501</v>
      </c>
      <c r="AO1475">
        <v>10</v>
      </c>
      <c r="AP1475" t="s">
        <v>49</v>
      </c>
      <c r="AR1475">
        <v>36</v>
      </c>
      <c r="AS1475">
        <v>11</v>
      </c>
      <c r="AT1475">
        <v>8.31</v>
      </c>
      <c r="AU1475" t="s">
        <v>48</v>
      </c>
    </row>
    <row r="1476" spans="38:47">
      <c r="AL1476" t="s">
        <v>46</v>
      </c>
      <c r="AM1476" t="s">
        <v>53</v>
      </c>
      <c r="AN1476">
        <v>501</v>
      </c>
      <c r="AO1476">
        <v>10</v>
      </c>
      <c r="AP1476" t="s">
        <v>49</v>
      </c>
      <c r="AR1476">
        <v>37</v>
      </c>
      <c r="AS1476">
        <v>11</v>
      </c>
      <c r="AT1476">
        <v>8.9600000000000009</v>
      </c>
      <c r="AU1476" t="s">
        <v>48</v>
      </c>
    </row>
    <row r="1477" spans="38:47">
      <c r="AL1477" t="s">
        <v>46</v>
      </c>
      <c r="AM1477" t="s">
        <v>53</v>
      </c>
      <c r="AN1477">
        <v>501</v>
      </c>
      <c r="AO1477">
        <v>10</v>
      </c>
      <c r="AP1477" t="s">
        <v>49</v>
      </c>
      <c r="AR1477">
        <v>38</v>
      </c>
      <c r="AS1477">
        <v>11</v>
      </c>
      <c r="AT1477">
        <v>9.67</v>
      </c>
      <c r="AU1477" t="s">
        <v>48</v>
      </c>
    </row>
    <row r="1478" spans="38:47">
      <c r="AL1478" t="s">
        <v>46</v>
      </c>
      <c r="AM1478" t="s">
        <v>53</v>
      </c>
      <c r="AN1478">
        <v>501</v>
      </c>
      <c r="AO1478">
        <v>10</v>
      </c>
      <c r="AP1478" t="s">
        <v>49</v>
      </c>
      <c r="AR1478">
        <v>39</v>
      </c>
      <c r="AS1478">
        <v>11</v>
      </c>
      <c r="AT1478">
        <v>10.44</v>
      </c>
      <c r="AU1478" t="s">
        <v>48</v>
      </c>
    </row>
    <row r="1479" spans="38:47">
      <c r="AL1479" t="s">
        <v>46</v>
      </c>
      <c r="AM1479" t="s">
        <v>53</v>
      </c>
      <c r="AN1479">
        <v>501</v>
      </c>
      <c r="AO1479">
        <v>10</v>
      </c>
      <c r="AP1479" t="s">
        <v>49</v>
      </c>
      <c r="AR1479">
        <v>40</v>
      </c>
      <c r="AS1479">
        <v>11</v>
      </c>
      <c r="AT1479">
        <v>11.29</v>
      </c>
      <c r="AU1479" t="s">
        <v>48</v>
      </c>
    </row>
    <row r="1480" spans="38:47">
      <c r="AL1480" t="s">
        <v>46</v>
      </c>
      <c r="AM1480" t="s">
        <v>53</v>
      </c>
      <c r="AN1480">
        <v>501</v>
      </c>
      <c r="AO1480">
        <v>10</v>
      </c>
      <c r="AP1480" t="s">
        <v>49</v>
      </c>
      <c r="AR1480">
        <v>41</v>
      </c>
      <c r="AS1480">
        <v>11</v>
      </c>
      <c r="AT1480">
        <v>12.22</v>
      </c>
      <c r="AU1480" t="s">
        <v>48</v>
      </c>
    </row>
    <row r="1481" spans="38:47">
      <c r="AL1481" t="s">
        <v>46</v>
      </c>
      <c r="AM1481" t="s">
        <v>53</v>
      </c>
      <c r="AN1481">
        <v>501</v>
      </c>
      <c r="AO1481">
        <v>10</v>
      </c>
      <c r="AP1481" t="s">
        <v>49</v>
      </c>
      <c r="AR1481">
        <v>42</v>
      </c>
      <c r="AS1481">
        <v>11</v>
      </c>
      <c r="AT1481">
        <v>13.23</v>
      </c>
      <c r="AU1481" t="s">
        <v>48</v>
      </c>
    </row>
    <row r="1482" spans="38:47">
      <c r="AL1482" t="s">
        <v>46</v>
      </c>
      <c r="AM1482" t="s">
        <v>53</v>
      </c>
      <c r="AN1482">
        <v>501</v>
      </c>
      <c r="AO1482">
        <v>10</v>
      </c>
      <c r="AP1482" t="s">
        <v>49</v>
      </c>
      <c r="AR1482">
        <v>43</v>
      </c>
      <c r="AS1482">
        <v>11</v>
      </c>
      <c r="AT1482">
        <v>14.33</v>
      </c>
      <c r="AU1482" t="s">
        <v>48</v>
      </c>
    </row>
    <row r="1483" spans="38:47">
      <c r="AL1483" t="s">
        <v>46</v>
      </c>
      <c r="AM1483" t="s">
        <v>53</v>
      </c>
      <c r="AN1483">
        <v>501</v>
      </c>
      <c r="AO1483">
        <v>10</v>
      </c>
      <c r="AP1483" t="s">
        <v>49</v>
      </c>
      <c r="AR1483">
        <v>44</v>
      </c>
      <c r="AS1483">
        <v>11</v>
      </c>
      <c r="AT1483">
        <v>15.53</v>
      </c>
      <c r="AU1483" t="s">
        <v>48</v>
      </c>
    </row>
    <row r="1484" spans="38:47">
      <c r="AL1484" t="s">
        <v>46</v>
      </c>
      <c r="AM1484" t="s">
        <v>53</v>
      </c>
      <c r="AN1484">
        <v>501</v>
      </c>
      <c r="AO1484">
        <v>10</v>
      </c>
      <c r="AP1484" t="s">
        <v>49</v>
      </c>
      <c r="AR1484">
        <v>45</v>
      </c>
      <c r="AS1484">
        <v>11</v>
      </c>
      <c r="AT1484">
        <v>16.86</v>
      </c>
      <c r="AU1484" t="s">
        <v>48</v>
      </c>
    </row>
    <row r="1485" spans="38:47">
      <c r="AL1485" t="s">
        <v>46</v>
      </c>
      <c r="AM1485" t="s">
        <v>53</v>
      </c>
      <c r="AN1485">
        <v>501</v>
      </c>
      <c r="AO1485">
        <v>10</v>
      </c>
      <c r="AP1485" t="s">
        <v>49</v>
      </c>
      <c r="AR1485">
        <v>46</v>
      </c>
      <c r="AS1485">
        <v>11</v>
      </c>
      <c r="AT1485">
        <v>18.34</v>
      </c>
      <c r="AU1485" t="s">
        <v>48</v>
      </c>
    </row>
    <row r="1486" spans="38:47">
      <c r="AL1486" t="s">
        <v>46</v>
      </c>
      <c r="AM1486" t="s">
        <v>53</v>
      </c>
      <c r="AN1486">
        <v>501</v>
      </c>
      <c r="AO1486">
        <v>10</v>
      </c>
      <c r="AP1486" t="s">
        <v>49</v>
      </c>
      <c r="AR1486">
        <v>47</v>
      </c>
      <c r="AS1486">
        <v>11</v>
      </c>
      <c r="AT1486">
        <v>19.98</v>
      </c>
      <c r="AU1486" t="s">
        <v>48</v>
      </c>
    </row>
    <row r="1487" spans="38:47">
      <c r="AL1487" t="s">
        <v>46</v>
      </c>
      <c r="AM1487" t="s">
        <v>53</v>
      </c>
      <c r="AN1487">
        <v>501</v>
      </c>
      <c r="AO1487">
        <v>10</v>
      </c>
      <c r="AP1487" t="s">
        <v>49</v>
      </c>
      <c r="AR1487">
        <v>48</v>
      </c>
      <c r="AS1487">
        <v>11</v>
      </c>
      <c r="AT1487">
        <v>21.83</v>
      </c>
      <c r="AU1487" t="s">
        <v>48</v>
      </c>
    </row>
    <row r="1488" spans="38:47">
      <c r="AL1488" t="s">
        <v>46</v>
      </c>
      <c r="AM1488" t="s">
        <v>53</v>
      </c>
      <c r="AN1488">
        <v>501</v>
      </c>
      <c r="AO1488">
        <v>10</v>
      </c>
      <c r="AP1488" t="s">
        <v>49</v>
      </c>
      <c r="AR1488">
        <v>49</v>
      </c>
      <c r="AS1488">
        <v>11</v>
      </c>
      <c r="AT1488">
        <v>23.9</v>
      </c>
      <c r="AU1488" t="s">
        <v>48</v>
      </c>
    </row>
    <row r="1489" spans="38:47">
      <c r="AL1489" t="s">
        <v>46</v>
      </c>
      <c r="AM1489" t="s">
        <v>53</v>
      </c>
      <c r="AN1489">
        <v>501</v>
      </c>
      <c r="AO1489">
        <v>10</v>
      </c>
      <c r="AP1489" t="s">
        <v>49</v>
      </c>
      <c r="AR1489">
        <v>50</v>
      </c>
      <c r="AS1489">
        <v>11</v>
      </c>
      <c r="AT1489">
        <v>26.25</v>
      </c>
      <c r="AU1489" t="s">
        <v>48</v>
      </c>
    </row>
    <row r="1490" spans="38:47">
      <c r="AL1490" t="s">
        <v>46</v>
      </c>
      <c r="AM1490" t="s">
        <v>53</v>
      </c>
      <c r="AN1490">
        <v>501</v>
      </c>
      <c r="AO1490">
        <v>10</v>
      </c>
      <c r="AP1490" t="s">
        <v>49</v>
      </c>
      <c r="AR1490">
        <v>51</v>
      </c>
      <c r="AS1490">
        <v>11</v>
      </c>
      <c r="AT1490">
        <v>28.9</v>
      </c>
      <c r="AU1490" t="s">
        <v>48</v>
      </c>
    </row>
    <row r="1491" spans="38:47">
      <c r="AL1491" t="s">
        <v>46</v>
      </c>
      <c r="AM1491" t="s">
        <v>53</v>
      </c>
      <c r="AN1491">
        <v>501</v>
      </c>
      <c r="AO1491">
        <v>10</v>
      </c>
      <c r="AP1491" t="s">
        <v>49</v>
      </c>
      <c r="AR1491">
        <v>52</v>
      </c>
      <c r="AS1491">
        <v>11</v>
      </c>
      <c r="AT1491">
        <v>31.89</v>
      </c>
      <c r="AU1491" t="s">
        <v>48</v>
      </c>
    </row>
    <row r="1492" spans="38:47">
      <c r="AL1492" t="s">
        <v>46</v>
      </c>
      <c r="AM1492" t="s">
        <v>53</v>
      </c>
      <c r="AN1492">
        <v>501</v>
      </c>
      <c r="AO1492">
        <v>10</v>
      </c>
      <c r="AP1492" t="s">
        <v>49</v>
      </c>
      <c r="AR1492">
        <v>53</v>
      </c>
      <c r="AS1492">
        <v>11</v>
      </c>
      <c r="AT1492">
        <v>35.270000000000003</v>
      </c>
      <c r="AU1492" t="s">
        <v>48</v>
      </c>
    </row>
    <row r="1493" spans="38:47">
      <c r="AL1493" t="s">
        <v>46</v>
      </c>
      <c r="AM1493" t="s">
        <v>53</v>
      </c>
      <c r="AN1493">
        <v>501</v>
      </c>
      <c r="AO1493">
        <v>10</v>
      </c>
      <c r="AP1493" t="s">
        <v>49</v>
      </c>
      <c r="AR1493">
        <v>54</v>
      </c>
      <c r="AS1493">
        <v>11</v>
      </c>
      <c r="AT1493">
        <v>39.090000000000003</v>
      </c>
      <c r="AU1493" t="s">
        <v>48</v>
      </c>
    </row>
    <row r="1494" spans="38:47">
      <c r="AL1494" t="s">
        <v>46</v>
      </c>
      <c r="AM1494" t="s">
        <v>53</v>
      </c>
      <c r="AN1494">
        <v>501</v>
      </c>
      <c r="AO1494">
        <v>10</v>
      </c>
      <c r="AP1494" t="s">
        <v>49</v>
      </c>
      <c r="AR1494">
        <v>55</v>
      </c>
      <c r="AS1494">
        <v>11</v>
      </c>
      <c r="AT1494">
        <v>43.41</v>
      </c>
      <c r="AU1494" t="s">
        <v>48</v>
      </c>
    </row>
    <row r="1495" spans="38:47">
      <c r="AL1495" t="s">
        <v>46</v>
      </c>
      <c r="AM1495" t="s">
        <v>53</v>
      </c>
      <c r="AN1495">
        <v>501</v>
      </c>
      <c r="AO1495">
        <v>10</v>
      </c>
      <c r="AP1495" t="s">
        <v>49</v>
      </c>
      <c r="AR1495">
        <v>56</v>
      </c>
      <c r="AS1495">
        <v>11</v>
      </c>
      <c r="AT1495">
        <v>48.3</v>
      </c>
      <c r="AU1495" t="s">
        <v>48</v>
      </c>
    </row>
    <row r="1496" spans="38:47">
      <c r="AL1496" t="s">
        <v>46</v>
      </c>
      <c r="AM1496" t="s">
        <v>53</v>
      </c>
      <c r="AN1496">
        <v>501</v>
      </c>
      <c r="AO1496">
        <v>10</v>
      </c>
      <c r="AP1496" t="s">
        <v>49</v>
      </c>
      <c r="AR1496">
        <v>57</v>
      </c>
      <c r="AS1496">
        <v>11</v>
      </c>
      <c r="AT1496">
        <v>53.86</v>
      </c>
      <c r="AU1496" t="s">
        <v>48</v>
      </c>
    </row>
    <row r="1497" spans="38:47">
      <c r="AL1497" t="s">
        <v>46</v>
      </c>
      <c r="AM1497" t="s">
        <v>53</v>
      </c>
      <c r="AN1497">
        <v>501</v>
      </c>
      <c r="AO1497">
        <v>10</v>
      </c>
      <c r="AP1497" t="s">
        <v>49</v>
      </c>
      <c r="AR1497">
        <v>58</v>
      </c>
      <c r="AS1497">
        <v>11</v>
      </c>
      <c r="AT1497">
        <v>60.2</v>
      </c>
      <c r="AU1497" t="s">
        <v>48</v>
      </c>
    </row>
    <row r="1498" spans="38:47">
      <c r="AL1498" t="s">
        <v>46</v>
      </c>
      <c r="AM1498" t="s">
        <v>53</v>
      </c>
      <c r="AN1498">
        <v>501</v>
      </c>
      <c r="AO1498">
        <v>10</v>
      </c>
      <c r="AP1498" t="s">
        <v>49</v>
      </c>
      <c r="AR1498">
        <v>59</v>
      </c>
      <c r="AS1498">
        <v>11</v>
      </c>
      <c r="AT1498">
        <v>67.48</v>
      </c>
      <c r="AU1498" t="s">
        <v>48</v>
      </c>
    </row>
    <row r="1499" spans="38:47">
      <c r="AL1499" t="s">
        <v>46</v>
      </c>
      <c r="AM1499" t="s">
        <v>53</v>
      </c>
      <c r="AN1499">
        <v>501</v>
      </c>
      <c r="AO1499">
        <v>10</v>
      </c>
      <c r="AP1499" t="s">
        <v>49</v>
      </c>
      <c r="AR1499">
        <v>18</v>
      </c>
      <c r="AS1499">
        <v>12</v>
      </c>
      <c r="AT1499">
        <v>4.41</v>
      </c>
      <c r="AU1499" t="s">
        <v>48</v>
      </c>
    </row>
    <row r="1500" spans="38:47">
      <c r="AL1500" t="s">
        <v>46</v>
      </c>
      <c r="AM1500" t="s">
        <v>53</v>
      </c>
      <c r="AN1500">
        <v>501</v>
      </c>
      <c r="AO1500">
        <v>10</v>
      </c>
      <c r="AP1500" t="s">
        <v>49</v>
      </c>
      <c r="AR1500">
        <v>19</v>
      </c>
      <c r="AS1500">
        <v>12</v>
      </c>
      <c r="AT1500">
        <v>4.54</v>
      </c>
      <c r="AU1500" t="s">
        <v>48</v>
      </c>
    </row>
    <row r="1501" spans="38:47">
      <c r="AL1501" t="s">
        <v>46</v>
      </c>
      <c r="AM1501" t="s">
        <v>53</v>
      </c>
      <c r="AN1501">
        <v>501</v>
      </c>
      <c r="AO1501">
        <v>10</v>
      </c>
      <c r="AP1501" t="s">
        <v>49</v>
      </c>
      <c r="AR1501">
        <v>20</v>
      </c>
      <c r="AS1501">
        <v>12</v>
      </c>
      <c r="AT1501">
        <v>4.66</v>
      </c>
      <c r="AU1501" t="s">
        <v>48</v>
      </c>
    </row>
    <row r="1502" spans="38:47">
      <c r="AL1502" t="s">
        <v>46</v>
      </c>
      <c r="AM1502" t="s">
        <v>53</v>
      </c>
      <c r="AN1502">
        <v>501</v>
      </c>
      <c r="AO1502">
        <v>10</v>
      </c>
      <c r="AP1502" t="s">
        <v>49</v>
      </c>
      <c r="AR1502">
        <v>21</v>
      </c>
      <c r="AS1502">
        <v>12</v>
      </c>
      <c r="AT1502">
        <v>4.78</v>
      </c>
      <c r="AU1502" t="s">
        <v>48</v>
      </c>
    </row>
    <row r="1503" spans="38:47">
      <c r="AL1503" t="s">
        <v>46</v>
      </c>
      <c r="AM1503" t="s">
        <v>53</v>
      </c>
      <c r="AN1503">
        <v>501</v>
      </c>
      <c r="AO1503">
        <v>10</v>
      </c>
      <c r="AP1503" t="s">
        <v>49</v>
      </c>
      <c r="AR1503">
        <v>22</v>
      </c>
      <c r="AS1503">
        <v>12</v>
      </c>
      <c r="AT1503">
        <v>4.9000000000000004</v>
      </c>
      <c r="AU1503" t="s">
        <v>48</v>
      </c>
    </row>
    <row r="1504" spans="38:47">
      <c r="AL1504" t="s">
        <v>46</v>
      </c>
      <c r="AM1504" t="s">
        <v>53</v>
      </c>
      <c r="AN1504">
        <v>501</v>
      </c>
      <c r="AO1504">
        <v>10</v>
      </c>
      <c r="AP1504" t="s">
        <v>49</v>
      </c>
      <c r="AR1504">
        <v>23</v>
      </c>
      <c r="AS1504">
        <v>12</v>
      </c>
      <c r="AT1504">
        <v>5.03</v>
      </c>
      <c r="AU1504" t="s">
        <v>48</v>
      </c>
    </row>
    <row r="1505" spans="38:47">
      <c r="AL1505" t="s">
        <v>46</v>
      </c>
      <c r="AM1505" t="s">
        <v>53</v>
      </c>
      <c r="AN1505">
        <v>501</v>
      </c>
      <c r="AO1505">
        <v>10</v>
      </c>
      <c r="AP1505" t="s">
        <v>49</v>
      </c>
      <c r="AR1505">
        <v>24</v>
      </c>
      <c r="AS1505">
        <v>12</v>
      </c>
      <c r="AT1505">
        <v>5.16</v>
      </c>
      <c r="AU1505" t="s">
        <v>48</v>
      </c>
    </row>
    <row r="1506" spans="38:47">
      <c r="AL1506" t="s">
        <v>46</v>
      </c>
      <c r="AM1506" t="s">
        <v>53</v>
      </c>
      <c r="AN1506">
        <v>501</v>
      </c>
      <c r="AO1506">
        <v>10</v>
      </c>
      <c r="AP1506" t="s">
        <v>49</v>
      </c>
      <c r="AR1506">
        <v>25</v>
      </c>
      <c r="AS1506">
        <v>12</v>
      </c>
      <c r="AT1506">
        <v>5.31</v>
      </c>
      <c r="AU1506" t="s">
        <v>48</v>
      </c>
    </row>
    <row r="1507" spans="38:47">
      <c r="AL1507" t="s">
        <v>46</v>
      </c>
      <c r="AM1507" t="s">
        <v>53</v>
      </c>
      <c r="AN1507">
        <v>501</v>
      </c>
      <c r="AO1507">
        <v>10</v>
      </c>
      <c r="AP1507" t="s">
        <v>49</v>
      </c>
      <c r="AR1507">
        <v>26</v>
      </c>
      <c r="AS1507">
        <v>12</v>
      </c>
      <c r="AT1507">
        <v>5.47</v>
      </c>
      <c r="AU1507" t="s">
        <v>48</v>
      </c>
    </row>
    <row r="1508" spans="38:47">
      <c r="AL1508" t="s">
        <v>46</v>
      </c>
      <c r="AM1508" t="s">
        <v>53</v>
      </c>
      <c r="AN1508">
        <v>501</v>
      </c>
      <c r="AO1508">
        <v>10</v>
      </c>
      <c r="AP1508" t="s">
        <v>49</v>
      </c>
      <c r="AR1508">
        <v>27</v>
      </c>
      <c r="AS1508">
        <v>12</v>
      </c>
      <c r="AT1508">
        <v>5.66</v>
      </c>
      <c r="AU1508" t="s">
        <v>48</v>
      </c>
    </row>
    <row r="1509" spans="38:47">
      <c r="AL1509" t="s">
        <v>46</v>
      </c>
      <c r="AM1509" t="s">
        <v>53</v>
      </c>
      <c r="AN1509">
        <v>501</v>
      </c>
      <c r="AO1509">
        <v>10</v>
      </c>
      <c r="AP1509" t="s">
        <v>49</v>
      </c>
      <c r="AR1509">
        <v>28</v>
      </c>
      <c r="AS1509">
        <v>12</v>
      </c>
      <c r="AT1509">
        <v>5.87</v>
      </c>
      <c r="AU1509" t="s">
        <v>48</v>
      </c>
    </row>
    <row r="1510" spans="38:47">
      <c r="AL1510" t="s">
        <v>46</v>
      </c>
      <c r="AM1510" t="s">
        <v>53</v>
      </c>
      <c r="AN1510">
        <v>501</v>
      </c>
      <c r="AO1510">
        <v>10</v>
      </c>
      <c r="AP1510" t="s">
        <v>49</v>
      </c>
      <c r="AR1510">
        <v>29</v>
      </c>
      <c r="AS1510">
        <v>12</v>
      </c>
      <c r="AT1510">
        <v>6.13</v>
      </c>
      <c r="AU1510" t="s">
        <v>48</v>
      </c>
    </row>
    <row r="1511" spans="38:47">
      <c r="AL1511" t="s">
        <v>46</v>
      </c>
      <c r="AM1511" t="s">
        <v>53</v>
      </c>
      <c r="AN1511">
        <v>501</v>
      </c>
      <c r="AO1511">
        <v>10</v>
      </c>
      <c r="AP1511" t="s">
        <v>49</v>
      </c>
      <c r="AR1511">
        <v>30</v>
      </c>
      <c r="AS1511">
        <v>12</v>
      </c>
      <c r="AT1511">
        <v>6.42</v>
      </c>
      <c r="AU1511" t="s">
        <v>48</v>
      </c>
    </row>
    <row r="1512" spans="38:47">
      <c r="AL1512" t="s">
        <v>46</v>
      </c>
      <c r="AM1512" t="s">
        <v>53</v>
      </c>
      <c r="AN1512">
        <v>501</v>
      </c>
      <c r="AO1512">
        <v>10</v>
      </c>
      <c r="AP1512" t="s">
        <v>49</v>
      </c>
      <c r="AR1512">
        <v>31</v>
      </c>
      <c r="AS1512">
        <v>12</v>
      </c>
      <c r="AT1512">
        <v>6.77</v>
      </c>
      <c r="AU1512" t="s">
        <v>48</v>
      </c>
    </row>
    <row r="1513" spans="38:47">
      <c r="AL1513" t="s">
        <v>46</v>
      </c>
      <c r="AM1513" t="s">
        <v>53</v>
      </c>
      <c r="AN1513">
        <v>501</v>
      </c>
      <c r="AO1513">
        <v>10</v>
      </c>
      <c r="AP1513" t="s">
        <v>49</v>
      </c>
      <c r="AR1513">
        <v>32</v>
      </c>
      <c r="AS1513">
        <v>12</v>
      </c>
      <c r="AT1513">
        <v>7.17</v>
      </c>
      <c r="AU1513" t="s">
        <v>48</v>
      </c>
    </row>
    <row r="1514" spans="38:47">
      <c r="AL1514" t="s">
        <v>46</v>
      </c>
      <c r="AM1514" t="s">
        <v>53</v>
      </c>
      <c r="AN1514">
        <v>501</v>
      </c>
      <c r="AO1514">
        <v>10</v>
      </c>
      <c r="AP1514" t="s">
        <v>49</v>
      </c>
      <c r="AR1514">
        <v>33</v>
      </c>
      <c r="AS1514">
        <v>12</v>
      </c>
      <c r="AT1514">
        <v>7.63</v>
      </c>
      <c r="AU1514" t="s">
        <v>48</v>
      </c>
    </row>
    <row r="1515" spans="38:47">
      <c r="AL1515" t="s">
        <v>46</v>
      </c>
      <c r="AM1515" t="s">
        <v>53</v>
      </c>
      <c r="AN1515">
        <v>501</v>
      </c>
      <c r="AO1515">
        <v>10</v>
      </c>
      <c r="AP1515" t="s">
        <v>49</v>
      </c>
      <c r="AR1515">
        <v>34</v>
      </c>
      <c r="AS1515">
        <v>12</v>
      </c>
      <c r="AT1515">
        <v>8.15</v>
      </c>
      <c r="AU1515" t="s">
        <v>48</v>
      </c>
    </row>
    <row r="1516" spans="38:47">
      <c r="AL1516" t="s">
        <v>46</v>
      </c>
      <c r="AM1516" t="s">
        <v>53</v>
      </c>
      <c r="AN1516">
        <v>501</v>
      </c>
      <c r="AO1516">
        <v>10</v>
      </c>
      <c r="AP1516" t="s">
        <v>49</v>
      </c>
      <c r="AR1516">
        <v>35</v>
      </c>
      <c r="AS1516">
        <v>12</v>
      </c>
      <c r="AT1516">
        <v>8.74</v>
      </c>
      <c r="AU1516" t="s">
        <v>48</v>
      </c>
    </row>
    <row r="1517" spans="38:47">
      <c r="AL1517" t="s">
        <v>46</v>
      </c>
      <c r="AM1517" t="s">
        <v>53</v>
      </c>
      <c r="AN1517">
        <v>501</v>
      </c>
      <c r="AO1517">
        <v>10</v>
      </c>
      <c r="AP1517" t="s">
        <v>49</v>
      </c>
      <c r="AR1517">
        <v>36</v>
      </c>
      <c r="AS1517">
        <v>12</v>
      </c>
      <c r="AT1517">
        <v>9.4</v>
      </c>
      <c r="AU1517" t="s">
        <v>48</v>
      </c>
    </row>
    <row r="1518" spans="38:47">
      <c r="AL1518" t="s">
        <v>46</v>
      </c>
      <c r="AM1518" t="s">
        <v>53</v>
      </c>
      <c r="AN1518">
        <v>501</v>
      </c>
      <c r="AO1518">
        <v>10</v>
      </c>
      <c r="AP1518" t="s">
        <v>49</v>
      </c>
      <c r="AR1518">
        <v>37</v>
      </c>
      <c r="AS1518">
        <v>12</v>
      </c>
      <c r="AT1518">
        <v>10.14</v>
      </c>
      <c r="AU1518" t="s">
        <v>48</v>
      </c>
    </row>
    <row r="1519" spans="38:47">
      <c r="AL1519" t="s">
        <v>46</v>
      </c>
      <c r="AM1519" t="s">
        <v>53</v>
      </c>
      <c r="AN1519">
        <v>501</v>
      </c>
      <c r="AO1519">
        <v>10</v>
      </c>
      <c r="AP1519" t="s">
        <v>49</v>
      </c>
      <c r="AR1519">
        <v>38</v>
      </c>
      <c r="AS1519">
        <v>12</v>
      </c>
      <c r="AT1519">
        <v>10.94</v>
      </c>
      <c r="AU1519" t="s">
        <v>48</v>
      </c>
    </row>
    <row r="1520" spans="38:47">
      <c r="AL1520" t="s">
        <v>46</v>
      </c>
      <c r="AM1520" t="s">
        <v>53</v>
      </c>
      <c r="AN1520">
        <v>501</v>
      </c>
      <c r="AO1520">
        <v>10</v>
      </c>
      <c r="AP1520" t="s">
        <v>49</v>
      </c>
      <c r="AR1520">
        <v>39</v>
      </c>
      <c r="AS1520">
        <v>12</v>
      </c>
      <c r="AT1520">
        <v>11.82</v>
      </c>
      <c r="AU1520" t="s">
        <v>48</v>
      </c>
    </row>
    <row r="1521" spans="38:47">
      <c r="AL1521" t="s">
        <v>46</v>
      </c>
      <c r="AM1521" t="s">
        <v>53</v>
      </c>
      <c r="AN1521">
        <v>501</v>
      </c>
      <c r="AO1521">
        <v>10</v>
      </c>
      <c r="AP1521" t="s">
        <v>49</v>
      </c>
      <c r="AR1521">
        <v>40</v>
      </c>
      <c r="AS1521">
        <v>12</v>
      </c>
      <c r="AT1521">
        <v>12.79</v>
      </c>
      <c r="AU1521" t="s">
        <v>48</v>
      </c>
    </row>
    <row r="1522" spans="38:47">
      <c r="AL1522" t="s">
        <v>46</v>
      </c>
      <c r="AM1522" t="s">
        <v>53</v>
      </c>
      <c r="AN1522">
        <v>501</v>
      </c>
      <c r="AO1522">
        <v>10</v>
      </c>
      <c r="AP1522" t="s">
        <v>49</v>
      </c>
      <c r="AR1522">
        <v>41</v>
      </c>
      <c r="AS1522">
        <v>12</v>
      </c>
      <c r="AT1522">
        <v>13.84</v>
      </c>
      <c r="AU1522" t="s">
        <v>48</v>
      </c>
    </row>
    <row r="1523" spans="38:47">
      <c r="AL1523" t="s">
        <v>46</v>
      </c>
      <c r="AM1523" t="s">
        <v>53</v>
      </c>
      <c r="AN1523">
        <v>501</v>
      </c>
      <c r="AO1523">
        <v>10</v>
      </c>
      <c r="AP1523" t="s">
        <v>49</v>
      </c>
      <c r="AR1523">
        <v>42</v>
      </c>
      <c r="AS1523">
        <v>12</v>
      </c>
      <c r="AT1523">
        <v>14.98</v>
      </c>
      <c r="AU1523" t="s">
        <v>48</v>
      </c>
    </row>
    <row r="1524" spans="38:47">
      <c r="AL1524" t="s">
        <v>46</v>
      </c>
      <c r="AM1524" t="s">
        <v>53</v>
      </c>
      <c r="AN1524">
        <v>501</v>
      </c>
      <c r="AO1524">
        <v>10</v>
      </c>
      <c r="AP1524" t="s">
        <v>49</v>
      </c>
      <c r="AR1524">
        <v>43</v>
      </c>
      <c r="AS1524">
        <v>12</v>
      </c>
      <c r="AT1524">
        <v>16.239999999999998</v>
      </c>
      <c r="AU1524" t="s">
        <v>48</v>
      </c>
    </row>
    <row r="1525" spans="38:47">
      <c r="AL1525" t="s">
        <v>46</v>
      </c>
      <c r="AM1525" t="s">
        <v>53</v>
      </c>
      <c r="AN1525">
        <v>501</v>
      </c>
      <c r="AO1525">
        <v>10</v>
      </c>
      <c r="AP1525" t="s">
        <v>49</v>
      </c>
      <c r="AR1525">
        <v>44</v>
      </c>
      <c r="AS1525">
        <v>12</v>
      </c>
      <c r="AT1525">
        <v>17.62</v>
      </c>
      <c r="AU1525" t="s">
        <v>48</v>
      </c>
    </row>
    <row r="1526" spans="38:47">
      <c r="AL1526" t="s">
        <v>46</v>
      </c>
      <c r="AM1526" t="s">
        <v>53</v>
      </c>
      <c r="AN1526">
        <v>501</v>
      </c>
      <c r="AO1526">
        <v>10</v>
      </c>
      <c r="AP1526" t="s">
        <v>49</v>
      </c>
      <c r="AR1526">
        <v>45</v>
      </c>
      <c r="AS1526">
        <v>12</v>
      </c>
      <c r="AT1526">
        <v>19.149999999999999</v>
      </c>
      <c r="AU1526" t="s">
        <v>48</v>
      </c>
    </row>
    <row r="1527" spans="38:47">
      <c r="AL1527" t="s">
        <v>46</v>
      </c>
      <c r="AM1527" t="s">
        <v>53</v>
      </c>
      <c r="AN1527">
        <v>501</v>
      </c>
      <c r="AO1527">
        <v>10</v>
      </c>
      <c r="AP1527" t="s">
        <v>49</v>
      </c>
      <c r="AR1527">
        <v>46</v>
      </c>
      <c r="AS1527">
        <v>12</v>
      </c>
      <c r="AT1527">
        <v>20.85</v>
      </c>
      <c r="AU1527" t="s">
        <v>48</v>
      </c>
    </row>
    <row r="1528" spans="38:47">
      <c r="AL1528" t="s">
        <v>46</v>
      </c>
      <c r="AM1528" t="s">
        <v>53</v>
      </c>
      <c r="AN1528">
        <v>501</v>
      </c>
      <c r="AO1528">
        <v>10</v>
      </c>
      <c r="AP1528" t="s">
        <v>49</v>
      </c>
      <c r="AR1528">
        <v>47</v>
      </c>
      <c r="AS1528">
        <v>12</v>
      </c>
      <c r="AT1528">
        <v>22.75</v>
      </c>
      <c r="AU1528" t="s">
        <v>48</v>
      </c>
    </row>
    <row r="1529" spans="38:47">
      <c r="AL1529" t="s">
        <v>46</v>
      </c>
      <c r="AM1529" t="s">
        <v>53</v>
      </c>
      <c r="AN1529">
        <v>501</v>
      </c>
      <c r="AO1529">
        <v>10</v>
      </c>
      <c r="AP1529" t="s">
        <v>49</v>
      </c>
      <c r="AR1529">
        <v>48</v>
      </c>
      <c r="AS1529">
        <v>12</v>
      </c>
      <c r="AT1529">
        <v>24.88</v>
      </c>
      <c r="AU1529" t="s">
        <v>48</v>
      </c>
    </row>
    <row r="1530" spans="38:47">
      <c r="AL1530" t="s">
        <v>46</v>
      </c>
      <c r="AM1530" t="s">
        <v>53</v>
      </c>
      <c r="AN1530">
        <v>501</v>
      </c>
      <c r="AO1530">
        <v>10</v>
      </c>
      <c r="AP1530" t="s">
        <v>49</v>
      </c>
      <c r="AR1530">
        <v>49</v>
      </c>
      <c r="AS1530">
        <v>12</v>
      </c>
      <c r="AT1530">
        <v>27.28</v>
      </c>
      <c r="AU1530" t="s">
        <v>48</v>
      </c>
    </row>
    <row r="1531" spans="38:47">
      <c r="AL1531" t="s">
        <v>46</v>
      </c>
      <c r="AM1531" t="s">
        <v>53</v>
      </c>
      <c r="AN1531">
        <v>501</v>
      </c>
      <c r="AO1531">
        <v>10</v>
      </c>
      <c r="AP1531" t="s">
        <v>49</v>
      </c>
      <c r="AR1531">
        <v>50</v>
      </c>
      <c r="AS1531">
        <v>12</v>
      </c>
      <c r="AT1531">
        <v>29.99</v>
      </c>
      <c r="AU1531" t="s">
        <v>48</v>
      </c>
    </row>
    <row r="1532" spans="38:47">
      <c r="AL1532" t="s">
        <v>46</v>
      </c>
      <c r="AM1532" t="s">
        <v>53</v>
      </c>
      <c r="AN1532">
        <v>501</v>
      </c>
      <c r="AO1532">
        <v>10</v>
      </c>
      <c r="AP1532" t="s">
        <v>49</v>
      </c>
      <c r="AR1532">
        <v>51</v>
      </c>
      <c r="AS1532">
        <v>12</v>
      </c>
      <c r="AT1532">
        <v>33.049999999999997</v>
      </c>
      <c r="AU1532" t="s">
        <v>48</v>
      </c>
    </row>
    <row r="1533" spans="38:47">
      <c r="AL1533" t="s">
        <v>46</v>
      </c>
      <c r="AM1533" t="s">
        <v>53</v>
      </c>
      <c r="AN1533">
        <v>501</v>
      </c>
      <c r="AO1533">
        <v>10</v>
      </c>
      <c r="AP1533" t="s">
        <v>49</v>
      </c>
      <c r="AR1533">
        <v>52</v>
      </c>
      <c r="AS1533">
        <v>12</v>
      </c>
      <c r="AT1533">
        <v>36.5</v>
      </c>
      <c r="AU1533" t="s">
        <v>48</v>
      </c>
    </row>
    <row r="1534" spans="38:47">
      <c r="AL1534" t="s">
        <v>46</v>
      </c>
      <c r="AM1534" t="s">
        <v>53</v>
      </c>
      <c r="AN1534">
        <v>501</v>
      </c>
      <c r="AO1534">
        <v>10</v>
      </c>
      <c r="AP1534" t="s">
        <v>49</v>
      </c>
      <c r="AR1534">
        <v>53</v>
      </c>
      <c r="AS1534">
        <v>12</v>
      </c>
      <c r="AT1534">
        <v>40.4</v>
      </c>
      <c r="AU1534" t="s">
        <v>48</v>
      </c>
    </row>
    <row r="1535" spans="38:47">
      <c r="AL1535" t="s">
        <v>46</v>
      </c>
      <c r="AM1535" t="s">
        <v>53</v>
      </c>
      <c r="AN1535">
        <v>501</v>
      </c>
      <c r="AO1535">
        <v>10</v>
      </c>
      <c r="AP1535" t="s">
        <v>49</v>
      </c>
      <c r="AR1535">
        <v>54</v>
      </c>
      <c r="AS1535">
        <v>12</v>
      </c>
      <c r="AT1535">
        <v>44.81</v>
      </c>
      <c r="AU1535" t="s">
        <v>48</v>
      </c>
    </row>
    <row r="1536" spans="38:47">
      <c r="AL1536" t="s">
        <v>46</v>
      </c>
      <c r="AM1536" t="s">
        <v>53</v>
      </c>
      <c r="AN1536">
        <v>501</v>
      </c>
      <c r="AO1536">
        <v>10</v>
      </c>
      <c r="AP1536" t="s">
        <v>49</v>
      </c>
      <c r="AR1536">
        <v>55</v>
      </c>
      <c r="AS1536">
        <v>12</v>
      </c>
      <c r="AT1536">
        <v>49.8</v>
      </c>
      <c r="AU1536" t="s">
        <v>48</v>
      </c>
    </row>
    <row r="1537" spans="38:47">
      <c r="AL1537" t="s">
        <v>46</v>
      </c>
      <c r="AM1537" t="s">
        <v>53</v>
      </c>
      <c r="AN1537">
        <v>501</v>
      </c>
      <c r="AO1537">
        <v>10</v>
      </c>
      <c r="AP1537" t="s">
        <v>49</v>
      </c>
      <c r="AR1537">
        <v>56</v>
      </c>
      <c r="AS1537">
        <v>12</v>
      </c>
      <c r="AT1537">
        <v>55.48</v>
      </c>
      <c r="AU1537" t="s">
        <v>48</v>
      </c>
    </row>
    <row r="1538" spans="38:47">
      <c r="AL1538" t="s">
        <v>46</v>
      </c>
      <c r="AM1538" t="s">
        <v>53</v>
      </c>
      <c r="AN1538">
        <v>501</v>
      </c>
      <c r="AO1538">
        <v>10</v>
      </c>
      <c r="AP1538" t="s">
        <v>49</v>
      </c>
      <c r="AR1538">
        <v>57</v>
      </c>
      <c r="AS1538">
        <v>12</v>
      </c>
      <c r="AT1538">
        <v>61.94</v>
      </c>
      <c r="AU1538" t="s">
        <v>48</v>
      </c>
    </row>
    <row r="1539" spans="38:47">
      <c r="AL1539" t="s">
        <v>46</v>
      </c>
      <c r="AM1539" t="s">
        <v>53</v>
      </c>
      <c r="AN1539">
        <v>501</v>
      </c>
      <c r="AO1539">
        <v>10</v>
      </c>
      <c r="AP1539" t="s">
        <v>49</v>
      </c>
      <c r="AR1539">
        <v>58</v>
      </c>
      <c r="AS1539">
        <v>12</v>
      </c>
      <c r="AT1539">
        <v>69.34</v>
      </c>
      <c r="AU1539" t="s">
        <v>48</v>
      </c>
    </row>
    <row r="1540" spans="38:47">
      <c r="AL1540" t="s">
        <v>46</v>
      </c>
      <c r="AM1540" t="s">
        <v>53</v>
      </c>
      <c r="AN1540">
        <v>501</v>
      </c>
      <c r="AO1540">
        <v>10</v>
      </c>
      <c r="AP1540" t="s">
        <v>49</v>
      </c>
      <c r="AR1540">
        <v>18</v>
      </c>
      <c r="AS1540">
        <v>13</v>
      </c>
      <c r="AT1540">
        <v>4.8499999999999996</v>
      </c>
      <c r="AU1540" t="s">
        <v>48</v>
      </c>
    </row>
    <row r="1541" spans="38:47">
      <c r="AL1541" t="s">
        <v>46</v>
      </c>
      <c r="AM1541" t="s">
        <v>53</v>
      </c>
      <c r="AN1541">
        <v>501</v>
      </c>
      <c r="AO1541">
        <v>10</v>
      </c>
      <c r="AP1541" t="s">
        <v>49</v>
      </c>
      <c r="AR1541">
        <v>19</v>
      </c>
      <c r="AS1541">
        <v>13</v>
      </c>
      <c r="AT1541">
        <v>4.9800000000000004</v>
      </c>
      <c r="AU1541" t="s">
        <v>48</v>
      </c>
    </row>
    <row r="1542" spans="38:47">
      <c r="AL1542" t="s">
        <v>46</v>
      </c>
      <c r="AM1542" t="s">
        <v>53</v>
      </c>
      <c r="AN1542">
        <v>501</v>
      </c>
      <c r="AO1542">
        <v>10</v>
      </c>
      <c r="AP1542" t="s">
        <v>49</v>
      </c>
      <c r="AR1542">
        <v>20</v>
      </c>
      <c r="AS1542">
        <v>13</v>
      </c>
      <c r="AT1542">
        <v>5.12</v>
      </c>
      <c r="AU1542" t="s">
        <v>48</v>
      </c>
    </row>
    <row r="1543" spans="38:47">
      <c r="AL1543" t="s">
        <v>46</v>
      </c>
      <c r="AM1543" t="s">
        <v>53</v>
      </c>
      <c r="AN1543">
        <v>501</v>
      </c>
      <c r="AO1543">
        <v>10</v>
      </c>
      <c r="AP1543" t="s">
        <v>49</v>
      </c>
      <c r="AR1543">
        <v>21</v>
      </c>
      <c r="AS1543">
        <v>13</v>
      </c>
      <c r="AT1543">
        <v>5.25</v>
      </c>
      <c r="AU1543" t="s">
        <v>48</v>
      </c>
    </row>
    <row r="1544" spans="38:47">
      <c r="AL1544" t="s">
        <v>46</v>
      </c>
      <c r="AM1544" t="s">
        <v>53</v>
      </c>
      <c r="AN1544">
        <v>501</v>
      </c>
      <c r="AO1544">
        <v>10</v>
      </c>
      <c r="AP1544" t="s">
        <v>49</v>
      </c>
      <c r="AR1544">
        <v>22</v>
      </c>
      <c r="AS1544">
        <v>13</v>
      </c>
      <c r="AT1544">
        <v>5.39</v>
      </c>
      <c r="AU1544" t="s">
        <v>48</v>
      </c>
    </row>
    <row r="1545" spans="38:47">
      <c r="AL1545" t="s">
        <v>46</v>
      </c>
      <c r="AM1545" t="s">
        <v>53</v>
      </c>
      <c r="AN1545">
        <v>501</v>
      </c>
      <c r="AO1545">
        <v>10</v>
      </c>
      <c r="AP1545" t="s">
        <v>49</v>
      </c>
      <c r="AR1545">
        <v>23</v>
      </c>
      <c r="AS1545">
        <v>13</v>
      </c>
      <c r="AT1545">
        <v>5.53</v>
      </c>
      <c r="AU1545" t="s">
        <v>48</v>
      </c>
    </row>
    <row r="1546" spans="38:47">
      <c r="AL1546" t="s">
        <v>46</v>
      </c>
      <c r="AM1546" t="s">
        <v>53</v>
      </c>
      <c r="AN1546">
        <v>501</v>
      </c>
      <c r="AO1546">
        <v>10</v>
      </c>
      <c r="AP1546" t="s">
        <v>49</v>
      </c>
      <c r="AR1546">
        <v>24</v>
      </c>
      <c r="AS1546">
        <v>13</v>
      </c>
      <c r="AT1546">
        <v>5.68</v>
      </c>
      <c r="AU1546" t="s">
        <v>48</v>
      </c>
    </row>
    <row r="1547" spans="38:47">
      <c r="AL1547" t="s">
        <v>46</v>
      </c>
      <c r="AM1547" t="s">
        <v>53</v>
      </c>
      <c r="AN1547">
        <v>501</v>
      </c>
      <c r="AO1547">
        <v>10</v>
      </c>
      <c r="AP1547" t="s">
        <v>49</v>
      </c>
      <c r="AR1547">
        <v>25</v>
      </c>
      <c r="AS1547">
        <v>13</v>
      </c>
      <c r="AT1547">
        <v>5.85</v>
      </c>
      <c r="AU1547" t="s">
        <v>48</v>
      </c>
    </row>
    <row r="1548" spans="38:47">
      <c r="AL1548" t="s">
        <v>46</v>
      </c>
      <c r="AM1548" t="s">
        <v>53</v>
      </c>
      <c r="AN1548">
        <v>501</v>
      </c>
      <c r="AO1548">
        <v>10</v>
      </c>
      <c r="AP1548" t="s">
        <v>49</v>
      </c>
      <c r="AR1548">
        <v>26</v>
      </c>
      <c r="AS1548">
        <v>13</v>
      </c>
      <c r="AT1548">
        <v>6.05</v>
      </c>
      <c r="AU1548" t="s">
        <v>48</v>
      </c>
    </row>
    <row r="1549" spans="38:47">
      <c r="AL1549" t="s">
        <v>46</v>
      </c>
      <c r="AM1549" t="s">
        <v>53</v>
      </c>
      <c r="AN1549">
        <v>501</v>
      </c>
      <c r="AO1549">
        <v>10</v>
      </c>
      <c r="AP1549" t="s">
        <v>49</v>
      </c>
      <c r="AR1549">
        <v>27</v>
      </c>
      <c r="AS1549">
        <v>13</v>
      </c>
      <c r="AT1549">
        <v>6.27</v>
      </c>
      <c r="AU1549" t="s">
        <v>48</v>
      </c>
    </row>
    <row r="1550" spans="38:47">
      <c r="AL1550" t="s">
        <v>46</v>
      </c>
      <c r="AM1550" t="s">
        <v>53</v>
      </c>
      <c r="AN1550">
        <v>501</v>
      </c>
      <c r="AO1550">
        <v>10</v>
      </c>
      <c r="AP1550" t="s">
        <v>49</v>
      </c>
      <c r="AR1550">
        <v>28</v>
      </c>
      <c r="AS1550">
        <v>13</v>
      </c>
      <c r="AT1550">
        <v>6.52</v>
      </c>
      <c r="AU1550" t="s">
        <v>48</v>
      </c>
    </row>
    <row r="1551" spans="38:47">
      <c r="AL1551" t="s">
        <v>46</v>
      </c>
      <c r="AM1551" t="s">
        <v>53</v>
      </c>
      <c r="AN1551">
        <v>501</v>
      </c>
      <c r="AO1551">
        <v>10</v>
      </c>
      <c r="AP1551" t="s">
        <v>49</v>
      </c>
      <c r="AR1551">
        <v>29</v>
      </c>
      <c r="AS1551">
        <v>13</v>
      </c>
      <c r="AT1551">
        <v>6.82</v>
      </c>
      <c r="AU1551" t="s">
        <v>48</v>
      </c>
    </row>
    <row r="1552" spans="38:47">
      <c r="AL1552" t="s">
        <v>46</v>
      </c>
      <c r="AM1552" t="s">
        <v>53</v>
      </c>
      <c r="AN1552">
        <v>501</v>
      </c>
      <c r="AO1552">
        <v>10</v>
      </c>
      <c r="AP1552" t="s">
        <v>49</v>
      </c>
      <c r="AR1552">
        <v>30</v>
      </c>
      <c r="AS1552">
        <v>13</v>
      </c>
      <c r="AT1552">
        <v>7.16</v>
      </c>
      <c r="AU1552" t="s">
        <v>48</v>
      </c>
    </row>
    <row r="1553" spans="38:47">
      <c r="AL1553" t="s">
        <v>46</v>
      </c>
      <c r="AM1553" t="s">
        <v>53</v>
      </c>
      <c r="AN1553">
        <v>501</v>
      </c>
      <c r="AO1553">
        <v>10</v>
      </c>
      <c r="AP1553" t="s">
        <v>49</v>
      </c>
      <c r="AR1553">
        <v>31</v>
      </c>
      <c r="AS1553">
        <v>13</v>
      </c>
      <c r="AT1553">
        <v>7.56</v>
      </c>
      <c r="AU1553" t="s">
        <v>48</v>
      </c>
    </row>
    <row r="1554" spans="38:47">
      <c r="AL1554" t="s">
        <v>46</v>
      </c>
      <c r="AM1554" t="s">
        <v>53</v>
      </c>
      <c r="AN1554">
        <v>501</v>
      </c>
      <c r="AO1554">
        <v>10</v>
      </c>
      <c r="AP1554" t="s">
        <v>49</v>
      </c>
      <c r="AR1554">
        <v>32</v>
      </c>
      <c r="AS1554">
        <v>13</v>
      </c>
      <c r="AT1554">
        <v>8.02</v>
      </c>
      <c r="AU1554" t="s">
        <v>48</v>
      </c>
    </row>
    <row r="1555" spans="38:47">
      <c r="AL1555" t="s">
        <v>46</v>
      </c>
      <c r="AM1555" t="s">
        <v>53</v>
      </c>
      <c r="AN1555">
        <v>501</v>
      </c>
      <c r="AO1555">
        <v>10</v>
      </c>
      <c r="AP1555" t="s">
        <v>49</v>
      </c>
      <c r="AR1555">
        <v>33</v>
      </c>
      <c r="AS1555">
        <v>13</v>
      </c>
      <c r="AT1555">
        <v>8.5500000000000007</v>
      </c>
      <c r="AU1555" t="s">
        <v>48</v>
      </c>
    </row>
    <row r="1556" spans="38:47">
      <c r="AL1556" t="s">
        <v>46</v>
      </c>
      <c r="AM1556" t="s">
        <v>53</v>
      </c>
      <c r="AN1556">
        <v>501</v>
      </c>
      <c r="AO1556">
        <v>10</v>
      </c>
      <c r="AP1556" t="s">
        <v>49</v>
      </c>
      <c r="AR1556">
        <v>34</v>
      </c>
      <c r="AS1556">
        <v>13</v>
      </c>
      <c r="AT1556">
        <v>9.15</v>
      </c>
      <c r="AU1556" t="s">
        <v>48</v>
      </c>
    </row>
    <row r="1557" spans="38:47">
      <c r="AL1557" t="s">
        <v>46</v>
      </c>
      <c r="AM1557" t="s">
        <v>53</v>
      </c>
      <c r="AN1557">
        <v>501</v>
      </c>
      <c r="AO1557">
        <v>10</v>
      </c>
      <c r="AP1557" t="s">
        <v>49</v>
      </c>
      <c r="AR1557">
        <v>35</v>
      </c>
      <c r="AS1557">
        <v>13</v>
      </c>
      <c r="AT1557">
        <v>9.82</v>
      </c>
      <c r="AU1557" t="s">
        <v>48</v>
      </c>
    </row>
    <row r="1558" spans="38:47">
      <c r="AL1558" t="s">
        <v>46</v>
      </c>
      <c r="AM1558" t="s">
        <v>53</v>
      </c>
      <c r="AN1558">
        <v>501</v>
      </c>
      <c r="AO1558">
        <v>10</v>
      </c>
      <c r="AP1558" t="s">
        <v>49</v>
      </c>
      <c r="AR1558">
        <v>36</v>
      </c>
      <c r="AS1558">
        <v>13</v>
      </c>
      <c r="AT1558">
        <v>10.57</v>
      </c>
      <c r="AU1558" t="s">
        <v>48</v>
      </c>
    </row>
    <row r="1559" spans="38:47">
      <c r="AL1559" t="s">
        <v>46</v>
      </c>
      <c r="AM1559" t="s">
        <v>53</v>
      </c>
      <c r="AN1559">
        <v>501</v>
      </c>
      <c r="AO1559">
        <v>10</v>
      </c>
      <c r="AP1559" t="s">
        <v>49</v>
      </c>
      <c r="AR1559">
        <v>37</v>
      </c>
      <c r="AS1559">
        <v>13</v>
      </c>
      <c r="AT1559">
        <v>11.39</v>
      </c>
      <c r="AU1559" t="s">
        <v>48</v>
      </c>
    </row>
    <row r="1560" spans="38:47">
      <c r="AL1560" t="s">
        <v>46</v>
      </c>
      <c r="AM1560" t="s">
        <v>53</v>
      </c>
      <c r="AN1560">
        <v>501</v>
      </c>
      <c r="AO1560">
        <v>10</v>
      </c>
      <c r="AP1560" t="s">
        <v>49</v>
      </c>
      <c r="AR1560">
        <v>38</v>
      </c>
      <c r="AS1560">
        <v>13</v>
      </c>
      <c r="AT1560">
        <v>12.3</v>
      </c>
      <c r="AU1560" t="s">
        <v>48</v>
      </c>
    </row>
    <row r="1561" spans="38:47">
      <c r="AL1561" t="s">
        <v>46</v>
      </c>
      <c r="AM1561" t="s">
        <v>53</v>
      </c>
      <c r="AN1561">
        <v>501</v>
      </c>
      <c r="AO1561">
        <v>10</v>
      </c>
      <c r="AP1561" t="s">
        <v>49</v>
      </c>
      <c r="AR1561">
        <v>39</v>
      </c>
      <c r="AS1561">
        <v>13</v>
      </c>
      <c r="AT1561">
        <v>13.29</v>
      </c>
      <c r="AU1561" t="s">
        <v>48</v>
      </c>
    </row>
    <row r="1562" spans="38:47">
      <c r="AL1562" t="s">
        <v>46</v>
      </c>
      <c r="AM1562" t="s">
        <v>53</v>
      </c>
      <c r="AN1562">
        <v>501</v>
      </c>
      <c r="AO1562">
        <v>10</v>
      </c>
      <c r="AP1562" t="s">
        <v>49</v>
      </c>
      <c r="AR1562">
        <v>40</v>
      </c>
      <c r="AS1562">
        <v>13</v>
      </c>
      <c r="AT1562">
        <v>14.38</v>
      </c>
      <c r="AU1562" t="s">
        <v>48</v>
      </c>
    </row>
    <row r="1563" spans="38:47">
      <c r="AL1563" t="s">
        <v>46</v>
      </c>
      <c r="AM1563" t="s">
        <v>53</v>
      </c>
      <c r="AN1563">
        <v>501</v>
      </c>
      <c r="AO1563">
        <v>10</v>
      </c>
      <c r="AP1563" t="s">
        <v>49</v>
      </c>
      <c r="AR1563">
        <v>41</v>
      </c>
      <c r="AS1563">
        <v>13</v>
      </c>
      <c r="AT1563">
        <v>15.57</v>
      </c>
      <c r="AU1563" t="s">
        <v>48</v>
      </c>
    </row>
    <row r="1564" spans="38:47">
      <c r="AL1564" t="s">
        <v>46</v>
      </c>
      <c r="AM1564" t="s">
        <v>53</v>
      </c>
      <c r="AN1564">
        <v>501</v>
      </c>
      <c r="AO1564">
        <v>10</v>
      </c>
      <c r="AP1564" t="s">
        <v>49</v>
      </c>
      <c r="AR1564">
        <v>42</v>
      </c>
      <c r="AS1564">
        <v>13</v>
      </c>
      <c r="AT1564">
        <v>16.87</v>
      </c>
      <c r="AU1564" t="s">
        <v>48</v>
      </c>
    </row>
    <row r="1565" spans="38:47">
      <c r="AL1565" t="s">
        <v>46</v>
      </c>
      <c r="AM1565" t="s">
        <v>53</v>
      </c>
      <c r="AN1565">
        <v>501</v>
      </c>
      <c r="AO1565">
        <v>10</v>
      </c>
      <c r="AP1565" t="s">
        <v>49</v>
      </c>
      <c r="AR1565">
        <v>43</v>
      </c>
      <c r="AS1565">
        <v>13</v>
      </c>
      <c r="AT1565">
        <v>18.3</v>
      </c>
      <c r="AU1565" t="s">
        <v>48</v>
      </c>
    </row>
    <row r="1566" spans="38:47">
      <c r="AL1566" t="s">
        <v>46</v>
      </c>
      <c r="AM1566" t="s">
        <v>53</v>
      </c>
      <c r="AN1566">
        <v>501</v>
      </c>
      <c r="AO1566">
        <v>10</v>
      </c>
      <c r="AP1566" t="s">
        <v>49</v>
      </c>
      <c r="AR1566">
        <v>44</v>
      </c>
      <c r="AS1566">
        <v>13</v>
      </c>
      <c r="AT1566">
        <v>19.88</v>
      </c>
      <c r="AU1566" t="s">
        <v>48</v>
      </c>
    </row>
    <row r="1567" spans="38:47">
      <c r="AL1567" t="s">
        <v>46</v>
      </c>
      <c r="AM1567" t="s">
        <v>53</v>
      </c>
      <c r="AN1567">
        <v>501</v>
      </c>
      <c r="AO1567">
        <v>10</v>
      </c>
      <c r="AP1567" t="s">
        <v>49</v>
      </c>
      <c r="AR1567">
        <v>45</v>
      </c>
      <c r="AS1567">
        <v>13</v>
      </c>
      <c r="AT1567">
        <v>21.63</v>
      </c>
      <c r="AU1567" t="s">
        <v>48</v>
      </c>
    </row>
    <row r="1568" spans="38:47">
      <c r="AL1568" t="s">
        <v>46</v>
      </c>
      <c r="AM1568" t="s">
        <v>53</v>
      </c>
      <c r="AN1568">
        <v>501</v>
      </c>
      <c r="AO1568">
        <v>10</v>
      </c>
      <c r="AP1568" t="s">
        <v>49</v>
      </c>
      <c r="AR1568">
        <v>46</v>
      </c>
      <c r="AS1568">
        <v>13</v>
      </c>
      <c r="AT1568">
        <v>23.58</v>
      </c>
      <c r="AU1568" t="s">
        <v>48</v>
      </c>
    </row>
    <row r="1569" spans="38:47">
      <c r="AL1569" t="s">
        <v>46</v>
      </c>
      <c r="AM1569" t="s">
        <v>53</v>
      </c>
      <c r="AN1569">
        <v>501</v>
      </c>
      <c r="AO1569">
        <v>10</v>
      </c>
      <c r="AP1569" t="s">
        <v>49</v>
      </c>
      <c r="AR1569">
        <v>47</v>
      </c>
      <c r="AS1569">
        <v>13</v>
      </c>
      <c r="AT1569">
        <v>25.76</v>
      </c>
      <c r="AU1569" t="s">
        <v>48</v>
      </c>
    </row>
    <row r="1570" spans="38:47">
      <c r="AL1570" t="s">
        <v>46</v>
      </c>
      <c r="AM1570" t="s">
        <v>53</v>
      </c>
      <c r="AN1570">
        <v>501</v>
      </c>
      <c r="AO1570">
        <v>10</v>
      </c>
      <c r="AP1570" t="s">
        <v>49</v>
      </c>
      <c r="AR1570">
        <v>48</v>
      </c>
      <c r="AS1570">
        <v>13</v>
      </c>
      <c r="AT1570">
        <v>28.2</v>
      </c>
      <c r="AU1570" t="s">
        <v>48</v>
      </c>
    </row>
    <row r="1571" spans="38:47">
      <c r="AL1571" t="s">
        <v>46</v>
      </c>
      <c r="AM1571" t="s">
        <v>53</v>
      </c>
      <c r="AN1571">
        <v>501</v>
      </c>
      <c r="AO1571">
        <v>10</v>
      </c>
      <c r="AP1571" t="s">
        <v>49</v>
      </c>
      <c r="AR1571">
        <v>49</v>
      </c>
      <c r="AS1571">
        <v>13</v>
      </c>
      <c r="AT1571">
        <v>30.96</v>
      </c>
      <c r="AU1571" t="s">
        <v>48</v>
      </c>
    </row>
    <row r="1572" spans="38:47">
      <c r="AL1572" t="s">
        <v>46</v>
      </c>
      <c r="AM1572" t="s">
        <v>53</v>
      </c>
      <c r="AN1572">
        <v>501</v>
      </c>
      <c r="AO1572">
        <v>10</v>
      </c>
      <c r="AP1572" t="s">
        <v>49</v>
      </c>
      <c r="AR1572">
        <v>50</v>
      </c>
      <c r="AS1572">
        <v>13</v>
      </c>
      <c r="AT1572">
        <v>34.06</v>
      </c>
      <c r="AU1572" t="s">
        <v>48</v>
      </c>
    </row>
    <row r="1573" spans="38:47">
      <c r="AL1573" t="s">
        <v>46</v>
      </c>
      <c r="AM1573" t="s">
        <v>53</v>
      </c>
      <c r="AN1573">
        <v>501</v>
      </c>
      <c r="AO1573">
        <v>10</v>
      </c>
      <c r="AP1573" t="s">
        <v>49</v>
      </c>
      <c r="AR1573">
        <v>51</v>
      </c>
      <c r="AS1573">
        <v>13</v>
      </c>
      <c r="AT1573">
        <v>37.56</v>
      </c>
      <c r="AU1573" t="s">
        <v>48</v>
      </c>
    </row>
    <row r="1574" spans="38:47">
      <c r="AL1574" t="s">
        <v>46</v>
      </c>
      <c r="AM1574" t="s">
        <v>53</v>
      </c>
      <c r="AN1574">
        <v>501</v>
      </c>
      <c r="AO1574">
        <v>10</v>
      </c>
      <c r="AP1574" t="s">
        <v>49</v>
      </c>
      <c r="AR1574">
        <v>52</v>
      </c>
      <c r="AS1574">
        <v>13</v>
      </c>
      <c r="AT1574">
        <v>41.52</v>
      </c>
      <c r="AU1574" t="s">
        <v>48</v>
      </c>
    </row>
    <row r="1575" spans="38:47">
      <c r="AL1575" t="s">
        <v>46</v>
      </c>
      <c r="AM1575" t="s">
        <v>53</v>
      </c>
      <c r="AN1575">
        <v>501</v>
      </c>
      <c r="AO1575">
        <v>10</v>
      </c>
      <c r="AP1575" t="s">
        <v>49</v>
      </c>
      <c r="AR1575">
        <v>53</v>
      </c>
      <c r="AS1575">
        <v>13</v>
      </c>
      <c r="AT1575">
        <v>46</v>
      </c>
      <c r="AU1575" t="s">
        <v>48</v>
      </c>
    </row>
    <row r="1576" spans="38:47">
      <c r="AL1576" t="s">
        <v>46</v>
      </c>
      <c r="AM1576" t="s">
        <v>53</v>
      </c>
      <c r="AN1576">
        <v>501</v>
      </c>
      <c r="AO1576">
        <v>10</v>
      </c>
      <c r="AP1576" t="s">
        <v>49</v>
      </c>
      <c r="AR1576">
        <v>54</v>
      </c>
      <c r="AS1576">
        <v>13</v>
      </c>
      <c r="AT1576">
        <v>51.07</v>
      </c>
      <c r="AU1576" t="s">
        <v>48</v>
      </c>
    </row>
    <row r="1577" spans="38:47">
      <c r="AL1577" t="s">
        <v>46</v>
      </c>
      <c r="AM1577" t="s">
        <v>53</v>
      </c>
      <c r="AN1577">
        <v>501</v>
      </c>
      <c r="AO1577">
        <v>10</v>
      </c>
      <c r="AP1577" t="s">
        <v>49</v>
      </c>
      <c r="AR1577">
        <v>55</v>
      </c>
      <c r="AS1577">
        <v>13</v>
      </c>
      <c r="AT1577">
        <v>56.83</v>
      </c>
      <c r="AU1577" t="s">
        <v>48</v>
      </c>
    </row>
    <row r="1578" spans="38:47">
      <c r="AL1578" t="s">
        <v>46</v>
      </c>
      <c r="AM1578" t="s">
        <v>53</v>
      </c>
      <c r="AN1578">
        <v>501</v>
      </c>
      <c r="AO1578">
        <v>10</v>
      </c>
      <c r="AP1578" t="s">
        <v>49</v>
      </c>
      <c r="AR1578">
        <v>56</v>
      </c>
      <c r="AS1578">
        <v>13</v>
      </c>
      <c r="AT1578">
        <v>63.38</v>
      </c>
      <c r="AU1578" t="s">
        <v>48</v>
      </c>
    </row>
    <row r="1579" spans="38:47">
      <c r="AL1579" t="s">
        <v>46</v>
      </c>
      <c r="AM1579" t="s">
        <v>53</v>
      </c>
      <c r="AN1579">
        <v>501</v>
      </c>
      <c r="AO1579">
        <v>10</v>
      </c>
      <c r="AP1579" t="s">
        <v>49</v>
      </c>
      <c r="AR1579">
        <v>57</v>
      </c>
      <c r="AS1579">
        <v>13</v>
      </c>
      <c r="AT1579">
        <v>70.86</v>
      </c>
      <c r="AU1579" t="s">
        <v>48</v>
      </c>
    </row>
    <row r="1580" spans="38:47">
      <c r="AL1580" t="s">
        <v>46</v>
      </c>
      <c r="AM1580" t="s">
        <v>53</v>
      </c>
      <c r="AN1580">
        <v>501</v>
      </c>
      <c r="AO1580">
        <v>10</v>
      </c>
      <c r="AP1580" t="s">
        <v>49</v>
      </c>
      <c r="AR1580">
        <v>18</v>
      </c>
      <c r="AS1580">
        <v>14</v>
      </c>
      <c r="AT1580">
        <v>5.29</v>
      </c>
      <c r="AU1580" t="s">
        <v>48</v>
      </c>
    </row>
    <row r="1581" spans="38:47">
      <c r="AL1581" t="s">
        <v>46</v>
      </c>
      <c r="AM1581" t="s">
        <v>53</v>
      </c>
      <c r="AN1581">
        <v>501</v>
      </c>
      <c r="AO1581">
        <v>10</v>
      </c>
      <c r="AP1581" t="s">
        <v>49</v>
      </c>
      <c r="AR1581">
        <v>19</v>
      </c>
      <c r="AS1581">
        <v>14</v>
      </c>
      <c r="AT1581">
        <v>5.44</v>
      </c>
      <c r="AU1581" t="s">
        <v>48</v>
      </c>
    </row>
    <row r="1582" spans="38:47">
      <c r="AL1582" t="s">
        <v>46</v>
      </c>
      <c r="AM1582" t="s">
        <v>53</v>
      </c>
      <c r="AN1582">
        <v>501</v>
      </c>
      <c r="AO1582">
        <v>10</v>
      </c>
      <c r="AP1582" t="s">
        <v>49</v>
      </c>
      <c r="AR1582">
        <v>20</v>
      </c>
      <c r="AS1582">
        <v>14</v>
      </c>
      <c r="AT1582">
        <v>5.59</v>
      </c>
      <c r="AU1582" t="s">
        <v>48</v>
      </c>
    </row>
    <row r="1583" spans="38:47">
      <c r="AL1583" t="s">
        <v>46</v>
      </c>
      <c r="AM1583" t="s">
        <v>53</v>
      </c>
      <c r="AN1583">
        <v>501</v>
      </c>
      <c r="AO1583">
        <v>10</v>
      </c>
      <c r="AP1583" t="s">
        <v>49</v>
      </c>
      <c r="AR1583">
        <v>21</v>
      </c>
      <c r="AS1583">
        <v>14</v>
      </c>
      <c r="AT1583">
        <v>5.74</v>
      </c>
      <c r="AU1583" t="s">
        <v>48</v>
      </c>
    </row>
    <row r="1584" spans="38:47">
      <c r="AL1584" t="s">
        <v>46</v>
      </c>
      <c r="AM1584" t="s">
        <v>53</v>
      </c>
      <c r="AN1584">
        <v>501</v>
      </c>
      <c r="AO1584">
        <v>10</v>
      </c>
      <c r="AP1584" t="s">
        <v>49</v>
      </c>
      <c r="AR1584">
        <v>22</v>
      </c>
      <c r="AS1584">
        <v>14</v>
      </c>
      <c r="AT1584">
        <v>5.89</v>
      </c>
      <c r="AU1584" t="s">
        <v>48</v>
      </c>
    </row>
    <row r="1585" spans="38:47">
      <c r="AL1585" t="s">
        <v>46</v>
      </c>
      <c r="AM1585" t="s">
        <v>53</v>
      </c>
      <c r="AN1585">
        <v>501</v>
      </c>
      <c r="AO1585">
        <v>10</v>
      </c>
      <c r="AP1585" t="s">
        <v>49</v>
      </c>
      <c r="AR1585">
        <v>23</v>
      </c>
      <c r="AS1585">
        <v>14</v>
      </c>
      <c r="AT1585">
        <v>6.05</v>
      </c>
      <c r="AU1585" t="s">
        <v>48</v>
      </c>
    </row>
    <row r="1586" spans="38:47">
      <c r="AL1586" t="s">
        <v>46</v>
      </c>
      <c r="AM1586" t="s">
        <v>53</v>
      </c>
      <c r="AN1586">
        <v>501</v>
      </c>
      <c r="AO1586">
        <v>10</v>
      </c>
      <c r="AP1586" t="s">
        <v>49</v>
      </c>
      <c r="AR1586">
        <v>24</v>
      </c>
      <c r="AS1586">
        <v>14</v>
      </c>
      <c r="AT1586">
        <v>6.23</v>
      </c>
      <c r="AU1586" t="s">
        <v>48</v>
      </c>
    </row>
    <row r="1587" spans="38:47">
      <c r="AL1587" t="s">
        <v>46</v>
      </c>
      <c r="AM1587" t="s">
        <v>53</v>
      </c>
      <c r="AN1587">
        <v>501</v>
      </c>
      <c r="AO1587">
        <v>10</v>
      </c>
      <c r="AP1587" t="s">
        <v>49</v>
      </c>
      <c r="AR1587">
        <v>25</v>
      </c>
      <c r="AS1587">
        <v>14</v>
      </c>
      <c r="AT1587">
        <v>6.43</v>
      </c>
      <c r="AU1587" t="s">
        <v>48</v>
      </c>
    </row>
    <row r="1588" spans="38:47">
      <c r="AL1588" t="s">
        <v>46</v>
      </c>
      <c r="AM1588" t="s">
        <v>53</v>
      </c>
      <c r="AN1588">
        <v>501</v>
      </c>
      <c r="AO1588">
        <v>10</v>
      </c>
      <c r="AP1588" t="s">
        <v>49</v>
      </c>
      <c r="AR1588">
        <v>26</v>
      </c>
      <c r="AS1588">
        <v>14</v>
      </c>
      <c r="AT1588">
        <v>6.65</v>
      </c>
      <c r="AU1588" t="s">
        <v>48</v>
      </c>
    </row>
    <row r="1589" spans="38:47">
      <c r="AL1589" t="s">
        <v>46</v>
      </c>
      <c r="AM1589" t="s">
        <v>53</v>
      </c>
      <c r="AN1589">
        <v>501</v>
      </c>
      <c r="AO1589">
        <v>10</v>
      </c>
      <c r="AP1589" t="s">
        <v>49</v>
      </c>
      <c r="AR1589">
        <v>27</v>
      </c>
      <c r="AS1589">
        <v>14</v>
      </c>
      <c r="AT1589">
        <v>6.91</v>
      </c>
      <c r="AU1589" t="s">
        <v>48</v>
      </c>
    </row>
    <row r="1590" spans="38:47">
      <c r="AL1590" t="s">
        <v>46</v>
      </c>
      <c r="AM1590" t="s">
        <v>53</v>
      </c>
      <c r="AN1590">
        <v>501</v>
      </c>
      <c r="AO1590">
        <v>10</v>
      </c>
      <c r="AP1590" t="s">
        <v>49</v>
      </c>
      <c r="AR1590">
        <v>28</v>
      </c>
      <c r="AS1590">
        <v>14</v>
      </c>
      <c r="AT1590">
        <v>7.2</v>
      </c>
      <c r="AU1590" t="s">
        <v>48</v>
      </c>
    </row>
    <row r="1591" spans="38:47">
      <c r="AL1591" t="s">
        <v>46</v>
      </c>
      <c r="AM1591" t="s">
        <v>53</v>
      </c>
      <c r="AN1591">
        <v>501</v>
      </c>
      <c r="AO1591">
        <v>10</v>
      </c>
      <c r="AP1591" t="s">
        <v>49</v>
      </c>
      <c r="AR1591">
        <v>29</v>
      </c>
      <c r="AS1591">
        <v>14</v>
      </c>
      <c r="AT1591">
        <v>7.55</v>
      </c>
      <c r="AU1591" t="s">
        <v>48</v>
      </c>
    </row>
    <row r="1592" spans="38:47">
      <c r="AL1592" t="s">
        <v>46</v>
      </c>
      <c r="AM1592" t="s">
        <v>53</v>
      </c>
      <c r="AN1592">
        <v>501</v>
      </c>
      <c r="AO1592">
        <v>10</v>
      </c>
      <c r="AP1592" t="s">
        <v>49</v>
      </c>
      <c r="AR1592">
        <v>30</v>
      </c>
      <c r="AS1592">
        <v>14</v>
      </c>
      <c r="AT1592">
        <v>7.95</v>
      </c>
      <c r="AU1592" t="s">
        <v>48</v>
      </c>
    </row>
    <row r="1593" spans="38:47">
      <c r="AL1593" t="s">
        <v>46</v>
      </c>
      <c r="AM1593" t="s">
        <v>53</v>
      </c>
      <c r="AN1593">
        <v>501</v>
      </c>
      <c r="AO1593">
        <v>10</v>
      </c>
      <c r="AP1593" t="s">
        <v>49</v>
      </c>
      <c r="AR1593">
        <v>31</v>
      </c>
      <c r="AS1593">
        <v>14</v>
      </c>
      <c r="AT1593">
        <v>8.41</v>
      </c>
      <c r="AU1593" t="s">
        <v>48</v>
      </c>
    </row>
    <row r="1594" spans="38:47">
      <c r="AL1594" t="s">
        <v>46</v>
      </c>
      <c r="AM1594" t="s">
        <v>53</v>
      </c>
      <c r="AN1594">
        <v>501</v>
      </c>
      <c r="AO1594">
        <v>10</v>
      </c>
      <c r="AP1594" t="s">
        <v>49</v>
      </c>
      <c r="AR1594">
        <v>32</v>
      </c>
      <c r="AS1594">
        <v>14</v>
      </c>
      <c r="AT1594">
        <v>8.94</v>
      </c>
      <c r="AU1594" t="s">
        <v>48</v>
      </c>
    </row>
    <row r="1595" spans="38:47">
      <c r="AL1595" t="s">
        <v>46</v>
      </c>
      <c r="AM1595" t="s">
        <v>53</v>
      </c>
      <c r="AN1595">
        <v>501</v>
      </c>
      <c r="AO1595">
        <v>10</v>
      </c>
      <c r="AP1595" t="s">
        <v>49</v>
      </c>
      <c r="AR1595">
        <v>33</v>
      </c>
      <c r="AS1595">
        <v>14</v>
      </c>
      <c r="AT1595">
        <v>9.5299999999999994</v>
      </c>
      <c r="AU1595" t="s">
        <v>48</v>
      </c>
    </row>
    <row r="1596" spans="38:47">
      <c r="AL1596" t="s">
        <v>46</v>
      </c>
      <c r="AM1596" t="s">
        <v>53</v>
      </c>
      <c r="AN1596">
        <v>501</v>
      </c>
      <c r="AO1596">
        <v>10</v>
      </c>
      <c r="AP1596" t="s">
        <v>49</v>
      </c>
      <c r="AR1596">
        <v>34</v>
      </c>
      <c r="AS1596">
        <v>14</v>
      </c>
      <c r="AT1596">
        <v>10.210000000000001</v>
      </c>
      <c r="AU1596" t="s">
        <v>48</v>
      </c>
    </row>
    <row r="1597" spans="38:47">
      <c r="AL1597" t="s">
        <v>46</v>
      </c>
      <c r="AM1597" t="s">
        <v>53</v>
      </c>
      <c r="AN1597">
        <v>501</v>
      </c>
      <c r="AO1597">
        <v>10</v>
      </c>
      <c r="AP1597" t="s">
        <v>49</v>
      </c>
      <c r="AR1597">
        <v>35</v>
      </c>
      <c r="AS1597">
        <v>14</v>
      </c>
      <c r="AT1597">
        <v>10.97</v>
      </c>
      <c r="AU1597" t="s">
        <v>48</v>
      </c>
    </row>
    <row r="1598" spans="38:47">
      <c r="AL1598" t="s">
        <v>46</v>
      </c>
      <c r="AM1598" t="s">
        <v>53</v>
      </c>
      <c r="AN1598">
        <v>501</v>
      </c>
      <c r="AO1598">
        <v>10</v>
      </c>
      <c r="AP1598" t="s">
        <v>49</v>
      </c>
      <c r="AR1598">
        <v>36</v>
      </c>
      <c r="AS1598">
        <v>14</v>
      </c>
      <c r="AT1598">
        <v>11.8</v>
      </c>
      <c r="AU1598" t="s">
        <v>48</v>
      </c>
    </row>
    <row r="1599" spans="38:47">
      <c r="AL1599" t="s">
        <v>46</v>
      </c>
      <c r="AM1599" t="s">
        <v>53</v>
      </c>
      <c r="AN1599">
        <v>501</v>
      </c>
      <c r="AO1599">
        <v>10</v>
      </c>
      <c r="AP1599" t="s">
        <v>49</v>
      </c>
      <c r="AR1599">
        <v>37</v>
      </c>
      <c r="AS1599">
        <v>14</v>
      </c>
      <c r="AT1599">
        <v>12.73</v>
      </c>
      <c r="AU1599" t="s">
        <v>48</v>
      </c>
    </row>
    <row r="1600" spans="38:47">
      <c r="AL1600" t="s">
        <v>46</v>
      </c>
      <c r="AM1600" t="s">
        <v>53</v>
      </c>
      <c r="AN1600">
        <v>501</v>
      </c>
      <c r="AO1600">
        <v>10</v>
      </c>
      <c r="AP1600" t="s">
        <v>49</v>
      </c>
      <c r="AR1600">
        <v>38</v>
      </c>
      <c r="AS1600">
        <v>14</v>
      </c>
      <c r="AT1600">
        <v>13.75</v>
      </c>
      <c r="AU1600" t="s">
        <v>48</v>
      </c>
    </row>
    <row r="1601" spans="38:47">
      <c r="AL1601" t="s">
        <v>46</v>
      </c>
      <c r="AM1601" t="s">
        <v>53</v>
      </c>
      <c r="AN1601">
        <v>501</v>
      </c>
      <c r="AO1601">
        <v>10</v>
      </c>
      <c r="AP1601" t="s">
        <v>49</v>
      </c>
      <c r="AR1601">
        <v>39</v>
      </c>
      <c r="AS1601">
        <v>14</v>
      </c>
      <c r="AT1601">
        <v>14.87</v>
      </c>
      <c r="AU1601" t="s">
        <v>48</v>
      </c>
    </row>
    <row r="1602" spans="38:47">
      <c r="AL1602" t="s">
        <v>46</v>
      </c>
      <c r="AM1602" t="s">
        <v>53</v>
      </c>
      <c r="AN1602">
        <v>501</v>
      </c>
      <c r="AO1602">
        <v>10</v>
      </c>
      <c r="AP1602" t="s">
        <v>49</v>
      </c>
      <c r="AR1602">
        <v>40</v>
      </c>
      <c r="AS1602">
        <v>14</v>
      </c>
      <c r="AT1602">
        <v>16.09</v>
      </c>
      <c r="AU1602" t="s">
        <v>48</v>
      </c>
    </row>
    <row r="1603" spans="38:47">
      <c r="AL1603" t="s">
        <v>46</v>
      </c>
      <c r="AM1603" t="s">
        <v>53</v>
      </c>
      <c r="AN1603">
        <v>501</v>
      </c>
      <c r="AO1603">
        <v>10</v>
      </c>
      <c r="AP1603" t="s">
        <v>49</v>
      </c>
      <c r="AR1603">
        <v>41</v>
      </c>
      <c r="AS1603">
        <v>14</v>
      </c>
      <c r="AT1603">
        <v>17.43</v>
      </c>
      <c r="AU1603" t="s">
        <v>48</v>
      </c>
    </row>
    <row r="1604" spans="38:47">
      <c r="AL1604" t="s">
        <v>46</v>
      </c>
      <c r="AM1604" t="s">
        <v>53</v>
      </c>
      <c r="AN1604">
        <v>501</v>
      </c>
      <c r="AO1604">
        <v>10</v>
      </c>
      <c r="AP1604" t="s">
        <v>49</v>
      </c>
      <c r="AR1604">
        <v>42</v>
      </c>
      <c r="AS1604">
        <v>14</v>
      </c>
      <c r="AT1604">
        <v>18.899999999999999</v>
      </c>
      <c r="AU1604" t="s">
        <v>48</v>
      </c>
    </row>
    <row r="1605" spans="38:47">
      <c r="AL1605" t="s">
        <v>46</v>
      </c>
      <c r="AM1605" t="s">
        <v>53</v>
      </c>
      <c r="AN1605">
        <v>501</v>
      </c>
      <c r="AO1605">
        <v>10</v>
      </c>
      <c r="AP1605" t="s">
        <v>49</v>
      </c>
      <c r="AR1605">
        <v>43</v>
      </c>
      <c r="AS1605">
        <v>14</v>
      </c>
      <c r="AT1605">
        <v>20.53</v>
      </c>
      <c r="AU1605" t="s">
        <v>48</v>
      </c>
    </row>
    <row r="1606" spans="38:47">
      <c r="AL1606" t="s">
        <v>46</v>
      </c>
      <c r="AM1606" t="s">
        <v>53</v>
      </c>
      <c r="AN1606">
        <v>501</v>
      </c>
      <c r="AO1606">
        <v>10</v>
      </c>
      <c r="AP1606" t="s">
        <v>49</v>
      </c>
      <c r="AR1606">
        <v>44</v>
      </c>
      <c r="AS1606">
        <v>14</v>
      </c>
      <c r="AT1606">
        <v>22.32</v>
      </c>
      <c r="AU1606" t="s">
        <v>48</v>
      </c>
    </row>
    <row r="1607" spans="38:47">
      <c r="AL1607" t="s">
        <v>46</v>
      </c>
      <c r="AM1607" t="s">
        <v>53</v>
      </c>
      <c r="AN1607">
        <v>501</v>
      </c>
      <c r="AO1607">
        <v>10</v>
      </c>
      <c r="AP1607" t="s">
        <v>49</v>
      </c>
      <c r="AR1607">
        <v>45</v>
      </c>
      <c r="AS1607">
        <v>14</v>
      </c>
      <c r="AT1607">
        <v>24.31</v>
      </c>
      <c r="AU1607" t="s">
        <v>48</v>
      </c>
    </row>
    <row r="1608" spans="38:47">
      <c r="AL1608" t="s">
        <v>46</v>
      </c>
      <c r="AM1608" t="s">
        <v>53</v>
      </c>
      <c r="AN1608">
        <v>501</v>
      </c>
      <c r="AO1608">
        <v>10</v>
      </c>
      <c r="AP1608" t="s">
        <v>49</v>
      </c>
      <c r="AR1608">
        <v>46</v>
      </c>
      <c r="AS1608">
        <v>14</v>
      </c>
      <c r="AT1608">
        <v>26.53</v>
      </c>
      <c r="AU1608" t="s">
        <v>48</v>
      </c>
    </row>
    <row r="1609" spans="38:47">
      <c r="AL1609" t="s">
        <v>46</v>
      </c>
      <c r="AM1609" t="s">
        <v>53</v>
      </c>
      <c r="AN1609">
        <v>501</v>
      </c>
      <c r="AO1609">
        <v>10</v>
      </c>
      <c r="AP1609" t="s">
        <v>49</v>
      </c>
      <c r="AR1609">
        <v>47</v>
      </c>
      <c r="AS1609">
        <v>14</v>
      </c>
      <c r="AT1609">
        <v>29.02</v>
      </c>
      <c r="AU1609" t="s">
        <v>48</v>
      </c>
    </row>
    <row r="1610" spans="38:47">
      <c r="AL1610" t="s">
        <v>46</v>
      </c>
      <c r="AM1610" t="s">
        <v>53</v>
      </c>
      <c r="AN1610">
        <v>501</v>
      </c>
      <c r="AO1610">
        <v>10</v>
      </c>
      <c r="AP1610" t="s">
        <v>49</v>
      </c>
      <c r="AR1610">
        <v>48</v>
      </c>
      <c r="AS1610">
        <v>14</v>
      </c>
      <c r="AT1610">
        <v>31.81</v>
      </c>
      <c r="AU1610" t="s">
        <v>48</v>
      </c>
    </row>
    <row r="1611" spans="38:47">
      <c r="AL1611" t="s">
        <v>46</v>
      </c>
      <c r="AM1611" t="s">
        <v>53</v>
      </c>
      <c r="AN1611">
        <v>501</v>
      </c>
      <c r="AO1611">
        <v>10</v>
      </c>
      <c r="AP1611" t="s">
        <v>49</v>
      </c>
      <c r="AR1611">
        <v>49</v>
      </c>
      <c r="AS1611">
        <v>14</v>
      </c>
      <c r="AT1611">
        <v>34.950000000000003</v>
      </c>
      <c r="AU1611" t="s">
        <v>48</v>
      </c>
    </row>
    <row r="1612" spans="38:47">
      <c r="AL1612" t="s">
        <v>46</v>
      </c>
      <c r="AM1612" t="s">
        <v>53</v>
      </c>
      <c r="AN1612">
        <v>501</v>
      </c>
      <c r="AO1612">
        <v>10</v>
      </c>
      <c r="AP1612" t="s">
        <v>49</v>
      </c>
      <c r="AR1612">
        <v>50</v>
      </c>
      <c r="AS1612">
        <v>14</v>
      </c>
      <c r="AT1612">
        <v>38.49</v>
      </c>
      <c r="AU1612" t="s">
        <v>48</v>
      </c>
    </row>
    <row r="1613" spans="38:47">
      <c r="AL1613" t="s">
        <v>46</v>
      </c>
      <c r="AM1613" t="s">
        <v>53</v>
      </c>
      <c r="AN1613">
        <v>501</v>
      </c>
      <c r="AO1613">
        <v>10</v>
      </c>
      <c r="AP1613" t="s">
        <v>49</v>
      </c>
      <c r="AR1613">
        <v>51</v>
      </c>
      <c r="AS1613">
        <v>14</v>
      </c>
      <c r="AT1613">
        <v>42.49</v>
      </c>
      <c r="AU1613" t="s">
        <v>48</v>
      </c>
    </row>
    <row r="1614" spans="38:47">
      <c r="AL1614" t="s">
        <v>46</v>
      </c>
      <c r="AM1614" t="s">
        <v>53</v>
      </c>
      <c r="AN1614">
        <v>501</v>
      </c>
      <c r="AO1614">
        <v>10</v>
      </c>
      <c r="AP1614" t="s">
        <v>49</v>
      </c>
      <c r="AR1614">
        <v>52</v>
      </c>
      <c r="AS1614">
        <v>14</v>
      </c>
      <c r="AT1614">
        <v>47.01</v>
      </c>
      <c r="AU1614" t="s">
        <v>48</v>
      </c>
    </row>
    <row r="1615" spans="38:47">
      <c r="AL1615" t="s">
        <v>46</v>
      </c>
      <c r="AM1615" t="s">
        <v>53</v>
      </c>
      <c r="AN1615">
        <v>501</v>
      </c>
      <c r="AO1615">
        <v>10</v>
      </c>
      <c r="AP1615" t="s">
        <v>49</v>
      </c>
      <c r="AR1615">
        <v>53</v>
      </c>
      <c r="AS1615">
        <v>14</v>
      </c>
      <c r="AT1615">
        <v>52.13</v>
      </c>
      <c r="AU1615" t="s">
        <v>48</v>
      </c>
    </row>
    <row r="1616" spans="38:47">
      <c r="AL1616" t="s">
        <v>46</v>
      </c>
      <c r="AM1616" t="s">
        <v>53</v>
      </c>
      <c r="AN1616">
        <v>501</v>
      </c>
      <c r="AO1616">
        <v>10</v>
      </c>
      <c r="AP1616" t="s">
        <v>49</v>
      </c>
      <c r="AR1616">
        <v>54</v>
      </c>
      <c r="AS1616">
        <v>14</v>
      </c>
      <c r="AT1616">
        <v>57.94</v>
      </c>
      <c r="AU1616" t="s">
        <v>48</v>
      </c>
    </row>
    <row r="1617" spans="38:47">
      <c r="AL1617" t="s">
        <v>46</v>
      </c>
      <c r="AM1617" t="s">
        <v>53</v>
      </c>
      <c r="AN1617">
        <v>501</v>
      </c>
      <c r="AO1617">
        <v>10</v>
      </c>
      <c r="AP1617" t="s">
        <v>49</v>
      </c>
      <c r="AR1617">
        <v>55</v>
      </c>
      <c r="AS1617">
        <v>14</v>
      </c>
      <c r="AT1617">
        <v>64.56</v>
      </c>
      <c r="AU1617" t="s">
        <v>48</v>
      </c>
    </row>
    <row r="1618" spans="38:47">
      <c r="AL1618" t="s">
        <v>46</v>
      </c>
      <c r="AM1618" t="s">
        <v>53</v>
      </c>
      <c r="AN1618">
        <v>501</v>
      </c>
      <c r="AO1618">
        <v>10</v>
      </c>
      <c r="AP1618" t="s">
        <v>49</v>
      </c>
      <c r="AR1618">
        <v>56</v>
      </c>
      <c r="AS1618">
        <v>14</v>
      </c>
      <c r="AT1618">
        <v>72.099999999999994</v>
      </c>
      <c r="AU1618" t="s">
        <v>48</v>
      </c>
    </row>
    <row r="1619" spans="38:47">
      <c r="AL1619" t="s">
        <v>46</v>
      </c>
      <c r="AM1619" t="s">
        <v>53</v>
      </c>
      <c r="AN1619">
        <v>501</v>
      </c>
      <c r="AO1619">
        <v>10</v>
      </c>
      <c r="AP1619" t="s">
        <v>49</v>
      </c>
      <c r="AR1619">
        <v>18</v>
      </c>
      <c r="AS1619">
        <v>15</v>
      </c>
      <c r="AT1619">
        <v>5.75</v>
      </c>
      <c r="AU1619" t="s">
        <v>48</v>
      </c>
    </row>
    <row r="1620" spans="38:47">
      <c r="AL1620" t="s">
        <v>46</v>
      </c>
      <c r="AM1620" t="s">
        <v>53</v>
      </c>
      <c r="AN1620">
        <v>501</v>
      </c>
      <c r="AO1620">
        <v>10</v>
      </c>
      <c r="AP1620" t="s">
        <v>49</v>
      </c>
      <c r="AR1620">
        <v>19</v>
      </c>
      <c r="AS1620">
        <v>15</v>
      </c>
      <c r="AT1620">
        <v>5.91</v>
      </c>
      <c r="AU1620" t="s">
        <v>48</v>
      </c>
    </row>
    <row r="1621" spans="38:47">
      <c r="AL1621" t="s">
        <v>46</v>
      </c>
      <c r="AM1621" t="s">
        <v>53</v>
      </c>
      <c r="AN1621">
        <v>501</v>
      </c>
      <c r="AO1621">
        <v>10</v>
      </c>
      <c r="AP1621" t="s">
        <v>49</v>
      </c>
      <c r="AR1621">
        <v>20</v>
      </c>
      <c r="AS1621">
        <v>15</v>
      </c>
      <c r="AT1621">
        <v>6.07</v>
      </c>
      <c r="AU1621" t="s">
        <v>48</v>
      </c>
    </row>
    <row r="1622" spans="38:47">
      <c r="AL1622" t="s">
        <v>46</v>
      </c>
      <c r="AM1622" t="s">
        <v>53</v>
      </c>
      <c r="AN1622">
        <v>501</v>
      </c>
      <c r="AO1622">
        <v>10</v>
      </c>
      <c r="AP1622" t="s">
        <v>49</v>
      </c>
      <c r="AR1622">
        <v>21</v>
      </c>
      <c r="AS1622">
        <v>15</v>
      </c>
      <c r="AT1622">
        <v>6.24</v>
      </c>
      <c r="AU1622" t="s">
        <v>48</v>
      </c>
    </row>
    <row r="1623" spans="38:47">
      <c r="AL1623" t="s">
        <v>46</v>
      </c>
      <c r="AM1623" t="s">
        <v>53</v>
      </c>
      <c r="AN1623">
        <v>501</v>
      </c>
      <c r="AO1623">
        <v>10</v>
      </c>
      <c r="AP1623" t="s">
        <v>49</v>
      </c>
      <c r="AR1623">
        <v>22</v>
      </c>
      <c r="AS1623">
        <v>15</v>
      </c>
      <c r="AT1623">
        <v>6.41</v>
      </c>
      <c r="AU1623" t="s">
        <v>48</v>
      </c>
    </row>
    <row r="1624" spans="38:47">
      <c r="AL1624" t="s">
        <v>46</v>
      </c>
      <c r="AM1624" t="s">
        <v>53</v>
      </c>
      <c r="AN1624">
        <v>501</v>
      </c>
      <c r="AO1624">
        <v>10</v>
      </c>
      <c r="AP1624" t="s">
        <v>49</v>
      </c>
      <c r="AR1624">
        <v>23</v>
      </c>
      <c r="AS1624">
        <v>15</v>
      </c>
      <c r="AT1624">
        <v>6.6</v>
      </c>
      <c r="AU1624" t="s">
        <v>48</v>
      </c>
    </row>
    <row r="1625" spans="38:47">
      <c r="AL1625" t="s">
        <v>46</v>
      </c>
      <c r="AM1625" t="s">
        <v>53</v>
      </c>
      <c r="AN1625">
        <v>501</v>
      </c>
      <c r="AO1625">
        <v>10</v>
      </c>
      <c r="AP1625" t="s">
        <v>49</v>
      </c>
      <c r="AR1625">
        <v>24</v>
      </c>
      <c r="AS1625">
        <v>15</v>
      </c>
      <c r="AT1625">
        <v>6.8</v>
      </c>
      <c r="AU1625" t="s">
        <v>48</v>
      </c>
    </row>
    <row r="1626" spans="38:47">
      <c r="AL1626" t="s">
        <v>46</v>
      </c>
      <c r="AM1626" t="s">
        <v>53</v>
      </c>
      <c r="AN1626">
        <v>501</v>
      </c>
      <c r="AO1626">
        <v>10</v>
      </c>
      <c r="AP1626" t="s">
        <v>49</v>
      </c>
      <c r="AR1626">
        <v>25</v>
      </c>
      <c r="AS1626">
        <v>15</v>
      </c>
      <c r="AT1626">
        <v>7.03</v>
      </c>
      <c r="AU1626" t="s">
        <v>48</v>
      </c>
    </row>
    <row r="1627" spans="38:47">
      <c r="AL1627" t="s">
        <v>46</v>
      </c>
      <c r="AM1627" t="s">
        <v>53</v>
      </c>
      <c r="AN1627">
        <v>501</v>
      </c>
      <c r="AO1627">
        <v>10</v>
      </c>
      <c r="AP1627" t="s">
        <v>49</v>
      </c>
      <c r="AR1627">
        <v>26</v>
      </c>
      <c r="AS1627">
        <v>15</v>
      </c>
      <c r="AT1627">
        <v>7.29</v>
      </c>
      <c r="AU1627" t="s">
        <v>48</v>
      </c>
    </row>
    <row r="1628" spans="38:47">
      <c r="AL1628" t="s">
        <v>46</v>
      </c>
      <c r="AM1628" t="s">
        <v>53</v>
      </c>
      <c r="AN1628">
        <v>501</v>
      </c>
      <c r="AO1628">
        <v>10</v>
      </c>
      <c r="AP1628" t="s">
        <v>49</v>
      </c>
      <c r="AR1628">
        <v>27</v>
      </c>
      <c r="AS1628">
        <v>15</v>
      </c>
      <c r="AT1628">
        <v>7.59</v>
      </c>
      <c r="AU1628" t="s">
        <v>48</v>
      </c>
    </row>
    <row r="1629" spans="38:47">
      <c r="AL1629" t="s">
        <v>46</v>
      </c>
      <c r="AM1629" t="s">
        <v>53</v>
      </c>
      <c r="AN1629">
        <v>501</v>
      </c>
      <c r="AO1629">
        <v>10</v>
      </c>
      <c r="AP1629" t="s">
        <v>49</v>
      </c>
      <c r="AR1629">
        <v>28</v>
      </c>
      <c r="AS1629">
        <v>15</v>
      </c>
      <c r="AT1629">
        <v>7.93</v>
      </c>
      <c r="AU1629" t="s">
        <v>48</v>
      </c>
    </row>
    <row r="1630" spans="38:47">
      <c r="AL1630" t="s">
        <v>46</v>
      </c>
      <c r="AM1630" t="s">
        <v>53</v>
      </c>
      <c r="AN1630">
        <v>501</v>
      </c>
      <c r="AO1630">
        <v>10</v>
      </c>
      <c r="AP1630" t="s">
        <v>49</v>
      </c>
      <c r="AR1630">
        <v>29</v>
      </c>
      <c r="AS1630">
        <v>15</v>
      </c>
      <c r="AT1630">
        <v>8.33</v>
      </c>
      <c r="AU1630" t="s">
        <v>48</v>
      </c>
    </row>
    <row r="1631" spans="38:47">
      <c r="AL1631" t="s">
        <v>46</v>
      </c>
      <c r="AM1631" t="s">
        <v>53</v>
      </c>
      <c r="AN1631">
        <v>501</v>
      </c>
      <c r="AO1631">
        <v>10</v>
      </c>
      <c r="AP1631" t="s">
        <v>49</v>
      </c>
      <c r="AR1631">
        <v>30</v>
      </c>
      <c r="AS1631">
        <v>15</v>
      </c>
      <c r="AT1631">
        <v>8.7799999999999994</v>
      </c>
      <c r="AU1631" t="s">
        <v>48</v>
      </c>
    </row>
    <row r="1632" spans="38:47">
      <c r="AL1632" t="s">
        <v>46</v>
      </c>
      <c r="AM1632" t="s">
        <v>53</v>
      </c>
      <c r="AN1632">
        <v>501</v>
      </c>
      <c r="AO1632">
        <v>10</v>
      </c>
      <c r="AP1632" t="s">
        <v>49</v>
      </c>
      <c r="AR1632">
        <v>31</v>
      </c>
      <c r="AS1632">
        <v>15</v>
      </c>
      <c r="AT1632">
        <v>9.31</v>
      </c>
      <c r="AU1632" t="s">
        <v>48</v>
      </c>
    </row>
    <row r="1633" spans="38:47">
      <c r="AL1633" t="s">
        <v>46</v>
      </c>
      <c r="AM1633" t="s">
        <v>53</v>
      </c>
      <c r="AN1633">
        <v>501</v>
      </c>
      <c r="AO1633">
        <v>10</v>
      </c>
      <c r="AP1633" t="s">
        <v>49</v>
      </c>
      <c r="AR1633">
        <v>32</v>
      </c>
      <c r="AS1633">
        <v>15</v>
      </c>
      <c r="AT1633">
        <v>9.91</v>
      </c>
      <c r="AU1633" t="s">
        <v>48</v>
      </c>
    </row>
    <row r="1634" spans="38:47">
      <c r="AL1634" t="s">
        <v>46</v>
      </c>
      <c r="AM1634" t="s">
        <v>53</v>
      </c>
      <c r="AN1634">
        <v>501</v>
      </c>
      <c r="AO1634">
        <v>10</v>
      </c>
      <c r="AP1634" t="s">
        <v>49</v>
      </c>
      <c r="AR1634">
        <v>33</v>
      </c>
      <c r="AS1634">
        <v>15</v>
      </c>
      <c r="AT1634">
        <v>10.58</v>
      </c>
      <c r="AU1634" t="s">
        <v>48</v>
      </c>
    </row>
    <row r="1635" spans="38:47">
      <c r="AL1635" t="s">
        <v>46</v>
      </c>
      <c r="AM1635" t="s">
        <v>53</v>
      </c>
      <c r="AN1635">
        <v>501</v>
      </c>
      <c r="AO1635">
        <v>10</v>
      </c>
      <c r="AP1635" t="s">
        <v>49</v>
      </c>
      <c r="AR1635">
        <v>34</v>
      </c>
      <c r="AS1635">
        <v>15</v>
      </c>
      <c r="AT1635">
        <v>11.34</v>
      </c>
      <c r="AU1635" t="s">
        <v>48</v>
      </c>
    </row>
    <row r="1636" spans="38:47">
      <c r="AL1636" t="s">
        <v>46</v>
      </c>
      <c r="AM1636" t="s">
        <v>53</v>
      </c>
      <c r="AN1636">
        <v>501</v>
      </c>
      <c r="AO1636">
        <v>10</v>
      </c>
      <c r="AP1636" t="s">
        <v>49</v>
      </c>
      <c r="AR1636">
        <v>35</v>
      </c>
      <c r="AS1636">
        <v>15</v>
      </c>
      <c r="AT1636">
        <v>12.19</v>
      </c>
      <c r="AU1636" t="s">
        <v>48</v>
      </c>
    </row>
    <row r="1637" spans="38:47">
      <c r="AL1637" t="s">
        <v>46</v>
      </c>
      <c r="AM1637" t="s">
        <v>53</v>
      </c>
      <c r="AN1637">
        <v>501</v>
      </c>
      <c r="AO1637">
        <v>10</v>
      </c>
      <c r="AP1637" t="s">
        <v>49</v>
      </c>
      <c r="AR1637">
        <v>36</v>
      </c>
      <c r="AS1637">
        <v>15</v>
      </c>
      <c r="AT1637">
        <v>13.13</v>
      </c>
      <c r="AU1637" t="s">
        <v>48</v>
      </c>
    </row>
    <row r="1638" spans="38:47">
      <c r="AL1638" t="s">
        <v>46</v>
      </c>
      <c r="AM1638" t="s">
        <v>53</v>
      </c>
      <c r="AN1638">
        <v>501</v>
      </c>
      <c r="AO1638">
        <v>10</v>
      </c>
      <c r="AP1638" t="s">
        <v>49</v>
      </c>
      <c r="AR1638">
        <v>37</v>
      </c>
      <c r="AS1638">
        <v>15</v>
      </c>
      <c r="AT1638">
        <v>14.16</v>
      </c>
      <c r="AU1638" t="s">
        <v>48</v>
      </c>
    </row>
    <row r="1639" spans="38:47">
      <c r="AL1639" t="s">
        <v>46</v>
      </c>
      <c r="AM1639" t="s">
        <v>53</v>
      </c>
      <c r="AN1639">
        <v>501</v>
      </c>
      <c r="AO1639">
        <v>10</v>
      </c>
      <c r="AP1639" t="s">
        <v>49</v>
      </c>
      <c r="AR1639">
        <v>38</v>
      </c>
      <c r="AS1639">
        <v>15</v>
      </c>
      <c r="AT1639">
        <v>15.3</v>
      </c>
      <c r="AU1639" t="s">
        <v>48</v>
      </c>
    </row>
    <row r="1640" spans="38:47">
      <c r="AL1640" t="s">
        <v>46</v>
      </c>
      <c r="AM1640" t="s">
        <v>53</v>
      </c>
      <c r="AN1640">
        <v>501</v>
      </c>
      <c r="AO1640">
        <v>10</v>
      </c>
      <c r="AP1640" t="s">
        <v>49</v>
      </c>
      <c r="AR1640">
        <v>39</v>
      </c>
      <c r="AS1640">
        <v>15</v>
      </c>
      <c r="AT1640">
        <v>16.55</v>
      </c>
      <c r="AU1640" t="s">
        <v>48</v>
      </c>
    </row>
    <row r="1641" spans="38:47">
      <c r="AL1641" t="s">
        <v>46</v>
      </c>
      <c r="AM1641" t="s">
        <v>53</v>
      </c>
      <c r="AN1641">
        <v>501</v>
      </c>
      <c r="AO1641">
        <v>10</v>
      </c>
      <c r="AP1641" t="s">
        <v>49</v>
      </c>
      <c r="AR1641">
        <v>40</v>
      </c>
      <c r="AS1641">
        <v>15</v>
      </c>
      <c r="AT1641">
        <v>17.920000000000002</v>
      </c>
      <c r="AU1641" t="s">
        <v>48</v>
      </c>
    </row>
    <row r="1642" spans="38:47">
      <c r="AL1642" t="s">
        <v>46</v>
      </c>
      <c r="AM1642" t="s">
        <v>53</v>
      </c>
      <c r="AN1642">
        <v>501</v>
      </c>
      <c r="AO1642">
        <v>10</v>
      </c>
      <c r="AP1642" t="s">
        <v>49</v>
      </c>
      <c r="AR1642">
        <v>41</v>
      </c>
      <c r="AS1642">
        <v>15</v>
      </c>
      <c r="AT1642">
        <v>19.43</v>
      </c>
      <c r="AU1642" t="s">
        <v>48</v>
      </c>
    </row>
    <row r="1643" spans="38:47">
      <c r="AL1643" t="s">
        <v>46</v>
      </c>
      <c r="AM1643" t="s">
        <v>53</v>
      </c>
      <c r="AN1643">
        <v>501</v>
      </c>
      <c r="AO1643">
        <v>10</v>
      </c>
      <c r="AP1643" t="s">
        <v>49</v>
      </c>
      <c r="AR1643">
        <v>42</v>
      </c>
      <c r="AS1643">
        <v>15</v>
      </c>
      <c r="AT1643">
        <v>21.09</v>
      </c>
      <c r="AU1643" t="s">
        <v>48</v>
      </c>
    </row>
    <row r="1644" spans="38:47">
      <c r="AL1644" t="s">
        <v>46</v>
      </c>
      <c r="AM1644" t="s">
        <v>53</v>
      </c>
      <c r="AN1644">
        <v>501</v>
      </c>
      <c r="AO1644">
        <v>10</v>
      </c>
      <c r="AP1644" t="s">
        <v>49</v>
      </c>
      <c r="AR1644">
        <v>43</v>
      </c>
      <c r="AS1644">
        <v>15</v>
      </c>
      <c r="AT1644">
        <v>22.92</v>
      </c>
      <c r="AU1644" t="s">
        <v>48</v>
      </c>
    </row>
    <row r="1645" spans="38:47">
      <c r="AL1645" t="s">
        <v>46</v>
      </c>
      <c r="AM1645" t="s">
        <v>53</v>
      </c>
      <c r="AN1645">
        <v>501</v>
      </c>
      <c r="AO1645">
        <v>10</v>
      </c>
      <c r="AP1645" t="s">
        <v>49</v>
      </c>
      <c r="AR1645">
        <v>44</v>
      </c>
      <c r="AS1645">
        <v>15</v>
      </c>
      <c r="AT1645">
        <v>24.96</v>
      </c>
      <c r="AU1645" t="s">
        <v>48</v>
      </c>
    </row>
    <row r="1646" spans="38:47">
      <c r="AL1646" t="s">
        <v>46</v>
      </c>
      <c r="AM1646" t="s">
        <v>53</v>
      </c>
      <c r="AN1646">
        <v>501</v>
      </c>
      <c r="AO1646">
        <v>10</v>
      </c>
      <c r="AP1646" t="s">
        <v>49</v>
      </c>
      <c r="AR1646">
        <v>45</v>
      </c>
      <c r="AS1646">
        <v>15</v>
      </c>
      <c r="AT1646">
        <v>27.22</v>
      </c>
      <c r="AU1646" t="s">
        <v>48</v>
      </c>
    </row>
    <row r="1647" spans="38:47">
      <c r="AL1647" t="s">
        <v>46</v>
      </c>
      <c r="AM1647" t="s">
        <v>53</v>
      </c>
      <c r="AN1647">
        <v>501</v>
      </c>
      <c r="AO1647">
        <v>10</v>
      </c>
      <c r="AP1647" t="s">
        <v>49</v>
      </c>
      <c r="AR1647">
        <v>46</v>
      </c>
      <c r="AS1647">
        <v>15</v>
      </c>
      <c r="AT1647">
        <v>29.74</v>
      </c>
      <c r="AU1647" t="s">
        <v>48</v>
      </c>
    </row>
    <row r="1648" spans="38:47">
      <c r="AL1648" t="s">
        <v>46</v>
      </c>
      <c r="AM1648" t="s">
        <v>53</v>
      </c>
      <c r="AN1648">
        <v>501</v>
      </c>
      <c r="AO1648">
        <v>10</v>
      </c>
      <c r="AP1648" t="s">
        <v>49</v>
      </c>
      <c r="AR1648">
        <v>47</v>
      </c>
      <c r="AS1648">
        <v>15</v>
      </c>
      <c r="AT1648">
        <v>32.56</v>
      </c>
      <c r="AU1648" t="s">
        <v>48</v>
      </c>
    </row>
    <row r="1649" spans="38:47">
      <c r="AL1649" t="s">
        <v>46</v>
      </c>
      <c r="AM1649" t="s">
        <v>53</v>
      </c>
      <c r="AN1649">
        <v>501</v>
      </c>
      <c r="AO1649">
        <v>10</v>
      </c>
      <c r="AP1649" t="s">
        <v>49</v>
      </c>
      <c r="AR1649">
        <v>48</v>
      </c>
      <c r="AS1649">
        <v>15</v>
      </c>
      <c r="AT1649">
        <v>35.729999999999997</v>
      </c>
      <c r="AU1649" t="s">
        <v>48</v>
      </c>
    </row>
    <row r="1650" spans="38:47">
      <c r="AL1650" t="s">
        <v>46</v>
      </c>
      <c r="AM1650" t="s">
        <v>53</v>
      </c>
      <c r="AN1650">
        <v>501</v>
      </c>
      <c r="AO1650">
        <v>10</v>
      </c>
      <c r="AP1650" t="s">
        <v>49</v>
      </c>
      <c r="AR1650">
        <v>49</v>
      </c>
      <c r="AS1650">
        <v>15</v>
      </c>
      <c r="AT1650">
        <v>39.29</v>
      </c>
      <c r="AU1650" t="s">
        <v>48</v>
      </c>
    </row>
    <row r="1651" spans="38:47">
      <c r="AL1651" t="s">
        <v>46</v>
      </c>
      <c r="AM1651" t="s">
        <v>53</v>
      </c>
      <c r="AN1651">
        <v>501</v>
      </c>
      <c r="AO1651">
        <v>10</v>
      </c>
      <c r="AP1651" t="s">
        <v>49</v>
      </c>
      <c r="AR1651">
        <v>50</v>
      </c>
      <c r="AS1651">
        <v>15</v>
      </c>
      <c r="AT1651">
        <v>43.32</v>
      </c>
      <c r="AU1651" t="s">
        <v>48</v>
      </c>
    </row>
    <row r="1652" spans="38:47">
      <c r="AL1652" t="s">
        <v>46</v>
      </c>
      <c r="AM1652" t="s">
        <v>53</v>
      </c>
      <c r="AN1652">
        <v>501</v>
      </c>
      <c r="AO1652">
        <v>10</v>
      </c>
      <c r="AP1652" t="s">
        <v>49</v>
      </c>
      <c r="AR1652">
        <v>51</v>
      </c>
      <c r="AS1652">
        <v>15</v>
      </c>
      <c r="AT1652">
        <v>47.86</v>
      </c>
      <c r="AU1652" t="s">
        <v>48</v>
      </c>
    </row>
    <row r="1653" spans="38:47">
      <c r="AL1653" t="s">
        <v>46</v>
      </c>
      <c r="AM1653" t="s">
        <v>53</v>
      </c>
      <c r="AN1653">
        <v>501</v>
      </c>
      <c r="AO1653">
        <v>10</v>
      </c>
      <c r="AP1653" t="s">
        <v>49</v>
      </c>
      <c r="AR1653">
        <v>52</v>
      </c>
      <c r="AS1653">
        <v>15</v>
      </c>
      <c r="AT1653">
        <v>53.02</v>
      </c>
      <c r="AU1653" t="s">
        <v>48</v>
      </c>
    </row>
    <row r="1654" spans="38:47">
      <c r="AL1654" t="s">
        <v>46</v>
      </c>
      <c r="AM1654" t="s">
        <v>53</v>
      </c>
      <c r="AN1654">
        <v>501</v>
      </c>
      <c r="AO1654">
        <v>10</v>
      </c>
      <c r="AP1654" t="s">
        <v>49</v>
      </c>
      <c r="AR1654">
        <v>53</v>
      </c>
      <c r="AS1654">
        <v>15</v>
      </c>
      <c r="AT1654">
        <v>58.86</v>
      </c>
      <c r="AU1654" t="s">
        <v>48</v>
      </c>
    </row>
    <row r="1655" spans="38:47">
      <c r="AL1655" t="s">
        <v>46</v>
      </c>
      <c r="AM1655" t="s">
        <v>53</v>
      </c>
      <c r="AN1655">
        <v>501</v>
      </c>
      <c r="AO1655">
        <v>10</v>
      </c>
      <c r="AP1655" t="s">
        <v>49</v>
      </c>
      <c r="AR1655">
        <v>54</v>
      </c>
      <c r="AS1655">
        <v>15</v>
      </c>
      <c r="AT1655">
        <v>65.510000000000005</v>
      </c>
      <c r="AU1655" t="s">
        <v>48</v>
      </c>
    </row>
    <row r="1656" spans="38:47">
      <c r="AL1656" t="s">
        <v>46</v>
      </c>
      <c r="AM1656" t="s">
        <v>53</v>
      </c>
      <c r="AN1656">
        <v>501</v>
      </c>
      <c r="AO1656">
        <v>10</v>
      </c>
      <c r="AP1656" t="s">
        <v>49</v>
      </c>
      <c r="AR1656">
        <v>55</v>
      </c>
      <c r="AS1656">
        <v>15</v>
      </c>
      <c r="AT1656">
        <v>73.08</v>
      </c>
      <c r="AU1656" t="s">
        <v>48</v>
      </c>
    </row>
    <row r="1657" spans="38:47">
      <c r="AL1657" t="s">
        <v>46</v>
      </c>
      <c r="AM1657" t="s">
        <v>53</v>
      </c>
      <c r="AN1657">
        <v>501</v>
      </c>
      <c r="AO1657">
        <v>10</v>
      </c>
      <c r="AP1657" t="s">
        <v>49</v>
      </c>
      <c r="AR1657">
        <v>18</v>
      </c>
      <c r="AS1657">
        <v>16</v>
      </c>
      <c r="AT1657">
        <v>6.22</v>
      </c>
      <c r="AU1657" t="s">
        <v>48</v>
      </c>
    </row>
    <row r="1658" spans="38:47">
      <c r="AL1658" t="s">
        <v>46</v>
      </c>
      <c r="AM1658" t="s">
        <v>53</v>
      </c>
      <c r="AN1658">
        <v>501</v>
      </c>
      <c r="AO1658">
        <v>10</v>
      </c>
      <c r="AP1658" t="s">
        <v>49</v>
      </c>
      <c r="AR1658">
        <v>19</v>
      </c>
      <c r="AS1658">
        <v>16</v>
      </c>
      <c r="AT1658">
        <v>6.39</v>
      </c>
      <c r="AU1658" t="s">
        <v>48</v>
      </c>
    </row>
    <row r="1659" spans="38:47">
      <c r="AL1659" t="s">
        <v>46</v>
      </c>
      <c r="AM1659" t="s">
        <v>53</v>
      </c>
      <c r="AN1659">
        <v>501</v>
      </c>
      <c r="AO1659">
        <v>10</v>
      </c>
      <c r="AP1659" t="s">
        <v>49</v>
      </c>
      <c r="AR1659">
        <v>20</v>
      </c>
      <c r="AS1659">
        <v>16</v>
      </c>
      <c r="AT1659">
        <v>6.57</v>
      </c>
      <c r="AU1659" t="s">
        <v>48</v>
      </c>
    </row>
    <row r="1660" spans="38:47">
      <c r="AL1660" t="s">
        <v>46</v>
      </c>
      <c r="AM1660" t="s">
        <v>53</v>
      </c>
      <c r="AN1660">
        <v>501</v>
      </c>
      <c r="AO1660">
        <v>10</v>
      </c>
      <c r="AP1660" t="s">
        <v>49</v>
      </c>
      <c r="AR1660">
        <v>21</v>
      </c>
      <c r="AS1660">
        <v>16</v>
      </c>
      <c r="AT1660">
        <v>6.76</v>
      </c>
      <c r="AU1660" t="s">
        <v>48</v>
      </c>
    </row>
    <row r="1661" spans="38:47">
      <c r="AL1661" t="s">
        <v>46</v>
      </c>
      <c r="AM1661" t="s">
        <v>53</v>
      </c>
      <c r="AN1661">
        <v>501</v>
      </c>
      <c r="AO1661">
        <v>10</v>
      </c>
      <c r="AP1661" t="s">
        <v>49</v>
      </c>
      <c r="AR1661">
        <v>22</v>
      </c>
      <c r="AS1661">
        <v>16</v>
      </c>
      <c r="AT1661">
        <v>6.95</v>
      </c>
      <c r="AU1661" t="s">
        <v>48</v>
      </c>
    </row>
    <row r="1662" spans="38:47">
      <c r="AL1662" t="s">
        <v>46</v>
      </c>
      <c r="AM1662" t="s">
        <v>53</v>
      </c>
      <c r="AN1662">
        <v>501</v>
      </c>
      <c r="AO1662">
        <v>10</v>
      </c>
      <c r="AP1662" t="s">
        <v>49</v>
      </c>
      <c r="AR1662">
        <v>23</v>
      </c>
      <c r="AS1662">
        <v>16</v>
      </c>
      <c r="AT1662">
        <v>7.16</v>
      </c>
      <c r="AU1662" t="s">
        <v>48</v>
      </c>
    </row>
    <row r="1663" spans="38:47">
      <c r="AL1663" t="s">
        <v>46</v>
      </c>
      <c r="AM1663" t="s">
        <v>53</v>
      </c>
      <c r="AN1663">
        <v>501</v>
      </c>
      <c r="AO1663">
        <v>10</v>
      </c>
      <c r="AP1663" t="s">
        <v>49</v>
      </c>
      <c r="AR1663">
        <v>24</v>
      </c>
      <c r="AS1663">
        <v>16</v>
      </c>
      <c r="AT1663">
        <v>7.4</v>
      </c>
      <c r="AU1663" t="s">
        <v>48</v>
      </c>
    </row>
    <row r="1664" spans="38:47">
      <c r="AL1664" t="s">
        <v>46</v>
      </c>
      <c r="AM1664" t="s">
        <v>53</v>
      </c>
      <c r="AN1664">
        <v>501</v>
      </c>
      <c r="AO1664">
        <v>10</v>
      </c>
      <c r="AP1664" t="s">
        <v>49</v>
      </c>
      <c r="AR1664">
        <v>25</v>
      </c>
      <c r="AS1664">
        <v>16</v>
      </c>
      <c r="AT1664">
        <v>7.66</v>
      </c>
      <c r="AU1664" t="s">
        <v>48</v>
      </c>
    </row>
    <row r="1665" spans="38:47">
      <c r="AL1665" t="s">
        <v>46</v>
      </c>
      <c r="AM1665" t="s">
        <v>53</v>
      </c>
      <c r="AN1665">
        <v>501</v>
      </c>
      <c r="AO1665">
        <v>10</v>
      </c>
      <c r="AP1665" t="s">
        <v>49</v>
      </c>
      <c r="AR1665">
        <v>26</v>
      </c>
      <c r="AS1665">
        <v>16</v>
      </c>
      <c r="AT1665">
        <v>7.96</v>
      </c>
      <c r="AU1665" t="s">
        <v>48</v>
      </c>
    </row>
    <row r="1666" spans="38:47">
      <c r="AL1666" t="s">
        <v>46</v>
      </c>
      <c r="AM1666" t="s">
        <v>53</v>
      </c>
      <c r="AN1666">
        <v>501</v>
      </c>
      <c r="AO1666">
        <v>10</v>
      </c>
      <c r="AP1666" t="s">
        <v>49</v>
      </c>
      <c r="AR1666">
        <v>27</v>
      </c>
      <c r="AS1666">
        <v>16</v>
      </c>
      <c r="AT1666">
        <v>8.3000000000000007</v>
      </c>
      <c r="AU1666" t="s">
        <v>48</v>
      </c>
    </row>
    <row r="1667" spans="38:47">
      <c r="AL1667" t="s">
        <v>46</v>
      </c>
      <c r="AM1667" t="s">
        <v>53</v>
      </c>
      <c r="AN1667">
        <v>501</v>
      </c>
      <c r="AO1667">
        <v>10</v>
      </c>
      <c r="AP1667" t="s">
        <v>49</v>
      </c>
      <c r="AR1667">
        <v>28</v>
      </c>
      <c r="AS1667">
        <v>16</v>
      </c>
      <c r="AT1667">
        <v>8.6999999999999993</v>
      </c>
      <c r="AU1667" t="s">
        <v>48</v>
      </c>
    </row>
    <row r="1668" spans="38:47">
      <c r="AL1668" t="s">
        <v>46</v>
      </c>
      <c r="AM1668" t="s">
        <v>53</v>
      </c>
      <c r="AN1668">
        <v>501</v>
      </c>
      <c r="AO1668">
        <v>10</v>
      </c>
      <c r="AP1668" t="s">
        <v>49</v>
      </c>
      <c r="AR1668">
        <v>29</v>
      </c>
      <c r="AS1668">
        <v>16</v>
      </c>
      <c r="AT1668">
        <v>9.15</v>
      </c>
      <c r="AU1668" t="s">
        <v>48</v>
      </c>
    </row>
    <row r="1669" spans="38:47">
      <c r="AL1669" t="s">
        <v>46</v>
      </c>
      <c r="AM1669" t="s">
        <v>53</v>
      </c>
      <c r="AN1669">
        <v>501</v>
      </c>
      <c r="AO1669">
        <v>10</v>
      </c>
      <c r="AP1669" t="s">
        <v>49</v>
      </c>
      <c r="AR1669">
        <v>30</v>
      </c>
      <c r="AS1669">
        <v>16</v>
      </c>
      <c r="AT1669">
        <v>9.67</v>
      </c>
      <c r="AU1669" t="s">
        <v>48</v>
      </c>
    </row>
    <row r="1670" spans="38:47">
      <c r="AL1670" t="s">
        <v>46</v>
      </c>
      <c r="AM1670" t="s">
        <v>53</v>
      </c>
      <c r="AN1670">
        <v>501</v>
      </c>
      <c r="AO1670">
        <v>10</v>
      </c>
      <c r="AP1670" t="s">
        <v>49</v>
      </c>
      <c r="AR1670">
        <v>31</v>
      </c>
      <c r="AS1670">
        <v>16</v>
      </c>
      <c r="AT1670">
        <v>10.27</v>
      </c>
      <c r="AU1670" t="s">
        <v>48</v>
      </c>
    </row>
    <row r="1671" spans="38:47">
      <c r="AL1671" t="s">
        <v>46</v>
      </c>
      <c r="AM1671" t="s">
        <v>53</v>
      </c>
      <c r="AN1671">
        <v>501</v>
      </c>
      <c r="AO1671">
        <v>10</v>
      </c>
      <c r="AP1671" t="s">
        <v>49</v>
      </c>
      <c r="AR1671">
        <v>32</v>
      </c>
      <c r="AS1671">
        <v>16</v>
      </c>
      <c r="AT1671">
        <v>10.94</v>
      </c>
      <c r="AU1671" t="s">
        <v>48</v>
      </c>
    </row>
    <row r="1672" spans="38:47">
      <c r="AL1672" t="s">
        <v>46</v>
      </c>
      <c r="AM1672" t="s">
        <v>53</v>
      </c>
      <c r="AN1672">
        <v>501</v>
      </c>
      <c r="AO1672">
        <v>10</v>
      </c>
      <c r="AP1672" t="s">
        <v>49</v>
      </c>
      <c r="AR1672">
        <v>33</v>
      </c>
      <c r="AS1672">
        <v>16</v>
      </c>
      <c r="AT1672">
        <v>11.7</v>
      </c>
      <c r="AU1672" t="s">
        <v>48</v>
      </c>
    </row>
    <row r="1673" spans="38:47">
      <c r="AL1673" t="s">
        <v>46</v>
      </c>
      <c r="AM1673" t="s">
        <v>53</v>
      </c>
      <c r="AN1673">
        <v>501</v>
      </c>
      <c r="AO1673">
        <v>10</v>
      </c>
      <c r="AP1673" t="s">
        <v>49</v>
      </c>
      <c r="AR1673">
        <v>34</v>
      </c>
      <c r="AS1673">
        <v>16</v>
      </c>
      <c r="AT1673">
        <v>12.55</v>
      </c>
      <c r="AU1673" t="s">
        <v>48</v>
      </c>
    </row>
    <row r="1674" spans="38:47">
      <c r="AL1674" t="s">
        <v>46</v>
      </c>
      <c r="AM1674" t="s">
        <v>53</v>
      </c>
      <c r="AN1674">
        <v>501</v>
      </c>
      <c r="AO1674">
        <v>10</v>
      </c>
      <c r="AP1674" t="s">
        <v>49</v>
      </c>
      <c r="AR1674">
        <v>35</v>
      </c>
      <c r="AS1674">
        <v>16</v>
      </c>
      <c r="AT1674">
        <v>13.49</v>
      </c>
      <c r="AU1674" t="s">
        <v>48</v>
      </c>
    </row>
    <row r="1675" spans="38:47">
      <c r="AL1675" t="s">
        <v>46</v>
      </c>
      <c r="AM1675" t="s">
        <v>53</v>
      </c>
      <c r="AN1675">
        <v>501</v>
      </c>
      <c r="AO1675">
        <v>10</v>
      </c>
      <c r="AP1675" t="s">
        <v>49</v>
      </c>
      <c r="AR1675">
        <v>36</v>
      </c>
      <c r="AS1675">
        <v>16</v>
      </c>
      <c r="AT1675">
        <v>14.54</v>
      </c>
      <c r="AU1675" t="s">
        <v>48</v>
      </c>
    </row>
    <row r="1676" spans="38:47">
      <c r="AL1676" t="s">
        <v>46</v>
      </c>
      <c r="AM1676" t="s">
        <v>53</v>
      </c>
      <c r="AN1676">
        <v>501</v>
      </c>
      <c r="AO1676">
        <v>10</v>
      </c>
      <c r="AP1676" t="s">
        <v>49</v>
      </c>
      <c r="AR1676">
        <v>37</v>
      </c>
      <c r="AS1676">
        <v>16</v>
      </c>
      <c r="AT1676">
        <v>15.69</v>
      </c>
      <c r="AU1676" t="s">
        <v>48</v>
      </c>
    </row>
    <row r="1677" spans="38:47">
      <c r="AL1677" t="s">
        <v>46</v>
      </c>
      <c r="AM1677" t="s">
        <v>53</v>
      </c>
      <c r="AN1677">
        <v>501</v>
      </c>
      <c r="AO1677">
        <v>10</v>
      </c>
      <c r="AP1677" t="s">
        <v>49</v>
      </c>
      <c r="AR1677">
        <v>38</v>
      </c>
      <c r="AS1677">
        <v>16</v>
      </c>
      <c r="AT1677">
        <v>16.96</v>
      </c>
      <c r="AU1677" t="s">
        <v>48</v>
      </c>
    </row>
    <row r="1678" spans="38:47">
      <c r="AL1678" t="s">
        <v>46</v>
      </c>
      <c r="AM1678" t="s">
        <v>53</v>
      </c>
      <c r="AN1678">
        <v>501</v>
      </c>
      <c r="AO1678">
        <v>10</v>
      </c>
      <c r="AP1678" t="s">
        <v>49</v>
      </c>
      <c r="AR1678">
        <v>39</v>
      </c>
      <c r="AS1678">
        <v>16</v>
      </c>
      <c r="AT1678">
        <v>18.350000000000001</v>
      </c>
      <c r="AU1678" t="s">
        <v>48</v>
      </c>
    </row>
    <row r="1679" spans="38:47">
      <c r="AL1679" t="s">
        <v>46</v>
      </c>
      <c r="AM1679" t="s">
        <v>53</v>
      </c>
      <c r="AN1679">
        <v>501</v>
      </c>
      <c r="AO1679">
        <v>10</v>
      </c>
      <c r="AP1679" t="s">
        <v>49</v>
      </c>
      <c r="AR1679">
        <v>40</v>
      </c>
      <c r="AS1679">
        <v>16</v>
      </c>
      <c r="AT1679">
        <v>19.89</v>
      </c>
      <c r="AU1679" t="s">
        <v>48</v>
      </c>
    </row>
    <row r="1680" spans="38:47">
      <c r="AL1680" t="s">
        <v>46</v>
      </c>
      <c r="AM1680" t="s">
        <v>53</v>
      </c>
      <c r="AN1680">
        <v>501</v>
      </c>
      <c r="AO1680">
        <v>10</v>
      </c>
      <c r="AP1680" t="s">
        <v>49</v>
      </c>
      <c r="AR1680">
        <v>41</v>
      </c>
      <c r="AS1680">
        <v>16</v>
      </c>
      <c r="AT1680">
        <v>21.58</v>
      </c>
      <c r="AU1680" t="s">
        <v>48</v>
      </c>
    </row>
    <row r="1681" spans="38:47">
      <c r="AL1681" t="s">
        <v>46</v>
      </c>
      <c r="AM1681" t="s">
        <v>53</v>
      </c>
      <c r="AN1681">
        <v>501</v>
      </c>
      <c r="AO1681">
        <v>10</v>
      </c>
      <c r="AP1681" t="s">
        <v>49</v>
      </c>
      <c r="AR1681">
        <v>42</v>
      </c>
      <c r="AS1681">
        <v>16</v>
      </c>
      <c r="AT1681">
        <v>23.45</v>
      </c>
      <c r="AU1681" t="s">
        <v>48</v>
      </c>
    </row>
    <row r="1682" spans="38:47">
      <c r="AL1682" t="s">
        <v>46</v>
      </c>
      <c r="AM1682" t="s">
        <v>53</v>
      </c>
      <c r="AN1682">
        <v>501</v>
      </c>
      <c r="AO1682">
        <v>10</v>
      </c>
      <c r="AP1682" t="s">
        <v>49</v>
      </c>
      <c r="AR1682">
        <v>43</v>
      </c>
      <c r="AS1682">
        <v>16</v>
      </c>
      <c r="AT1682">
        <v>25.52</v>
      </c>
      <c r="AU1682" t="s">
        <v>48</v>
      </c>
    </row>
    <row r="1683" spans="38:47">
      <c r="AL1683" t="s">
        <v>46</v>
      </c>
      <c r="AM1683" t="s">
        <v>53</v>
      </c>
      <c r="AN1683">
        <v>501</v>
      </c>
      <c r="AO1683">
        <v>10</v>
      </c>
      <c r="AP1683" t="s">
        <v>49</v>
      </c>
      <c r="AR1683">
        <v>44</v>
      </c>
      <c r="AS1683">
        <v>16</v>
      </c>
      <c r="AT1683">
        <v>27.81</v>
      </c>
      <c r="AU1683" t="s">
        <v>48</v>
      </c>
    </row>
    <row r="1684" spans="38:47">
      <c r="AL1684" t="s">
        <v>46</v>
      </c>
      <c r="AM1684" t="s">
        <v>53</v>
      </c>
      <c r="AN1684">
        <v>501</v>
      </c>
      <c r="AO1684">
        <v>10</v>
      </c>
      <c r="AP1684" t="s">
        <v>49</v>
      </c>
      <c r="AR1684">
        <v>45</v>
      </c>
      <c r="AS1684">
        <v>16</v>
      </c>
      <c r="AT1684">
        <v>30.36</v>
      </c>
      <c r="AU1684" t="s">
        <v>48</v>
      </c>
    </row>
    <row r="1685" spans="38:47">
      <c r="AL1685" t="s">
        <v>46</v>
      </c>
      <c r="AM1685" t="s">
        <v>53</v>
      </c>
      <c r="AN1685">
        <v>501</v>
      </c>
      <c r="AO1685">
        <v>10</v>
      </c>
      <c r="AP1685" t="s">
        <v>49</v>
      </c>
      <c r="AR1685">
        <v>46</v>
      </c>
      <c r="AS1685">
        <v>16</v>
      </c>
      <c r="AT1685">
        <v>33.22</v>
      </c>
      <c r="AU1685" t="s">
        <v>48</v>
      </c>
    </row>
    <row r="1686" spans="38:47">
      <c r="AL1686" t="s">
        <v>46</v>
      </c>
      <c r="AM1686" t="s">
        <v>53</v>
      </c>
      <c r="AN1686">
        <v>501</v>
      </c>
      <c r="AO1686">
        <v>10</v>
      </c>
      <c r="AP1686" t="s">
        <v>49</v>
      </c>
      <c r="AR1686">
        <v>47</v>
      </c>
      <c r="AS1686">
        <v>16</v>
      </c>
      <c r="AT1686">
        <v>36.409999999999997</v>
      </c>
      <c r="AU1686" t="s">
        <v>48</v>
      </c>
    </row>
    <row r="1687" spans="38:47">
      <c r="AL1687" t="s">
        <v>46</v>
      </c>
      <c r="AM1687" t="s">
        <v>53</v>
      </c>
      <c r="AN1687">
        <v>501</v>
      </c>
      <c r="AO1687">
        <v>10</v>
      </c>
      <c r="AP1687" t="s">
        <v>49</v>
      </c>
      <c r="AR1687">
        <v>48</v>
      </c>
      <c r="AS1687">
        <v>16</v>
      </c>
      <c r="AT1687">
        <v>39.99</v>
      </c>
      <c r="AU1687" t="s">
        <v>48</v>
      </c>
    </row>
    <row r="1688" spans="38:47">
      <c r="AL1688" t="s">
        <v>46</v>
      </c>
      <c r="AM1688" t="s">
        <v>53</v>
      </c>
      <c r="AN1688">
        <v>501</v>
      </c>
      <c r="AO1688">
        <v>10</v>
      </c>
      <c r="AP1688" t="s">
        <v>49</v>
      </c>
      <c r="AR1688">
        <v>49</v>
      </c>
      <c r="AS1688">
        <v>16</v>
      </c>
      <c r="AT1688">
        <v>44.03</v>
      </c>
      <c r="AU1688" t="s">
        <v>48</v>
      </c>
    </row>
    <row r="1689" spans="38:47">
      <c r="AL1689" t="s">
        <v>46</v>
      </c>
      <c r="AM1689" t="s">
        <v>53</v>
      </c>
      <c r="AN1689">
        <v>501</v>
      </c>
      <c r="AO1689">
        <v>10</v>
      </c>
      <c r="AP1689" t="s">
        <v>49</v>
      </c>
      <c r="AR1689">
        <v>50</v>
      </c>
      <c r="AS1689">
        <v>16</v>
      </c>
      <c r="AT1689">
        <v>48.59</v>
      </c>
      <c r="AU1689" t="s">
        <v>48</v>
      </c>
    </row>
    <row r="1690" spans="38:47">
      <c r="AL1690" t="s">
        <v>46</v>
      </c>
      <c r="AM1690" t="s">
        <v>53</v>
      </c>
      <c r="AN1690">
        <v>501</v>
      </c>
      <c r="AO1690">
        <v>10</v>
      </c>
      <c r="AP1690" t="s">
        <v>49</v>
      </c>
      <c r="AR1690">
        <v>51</v>
      </c>
      <c r="AS1690">
        <v>16</v>
      </c>
      <c r="AT1690">
        <v>53.75</v>
      </c>
      <c r="AU1690" t="s">
        <v>48</v>
      </c>
    </row>
    <row r="1691" spans="38:47">
      <c r="AL1691" t="s">
        <v>46</v>
      </c>
      <c r="AM1691" t="s">
        <v>53</v>
      </c>
      <c r="AN1691">
        <v>501</v>
      </c>
      <c r="AO1691">
        <v>10</v>
      </c>
      <c r="AP1691" t="s">
        <v>49</v>
      </c>
      <c r="AR1691">
        <v>52</v>
      </c>
      <c r="AS1691">
        <v>16</v>
      </c>
      <c r="AT1691">
        <v>59.61</v>
      </c>
      <c r="AU1691" t="s">
        <v>48</v>
      </c>
    </row>
    <row r="1692" spans="38:47">
      <c r="AL1692" t="s">
        <v>46</v>
      </c>
      <c r="AM1692" t="s">
        <v>53</v>
      </c>
      <c r="AN1692">
        <v>501</v>
      </c>
      <c r="AO1692">
        <v>10</v>
      </c>
      <c r="AP1692" t="s">
        <v>49</v>
      </c>
      <c r="AR1692">
        <v>53</v>
      </c>
      <c r="AS1692">
        <v>16</v>
      </c>
      <c r="AT1692">
        <v>66.260000000000005</v>
      </c>
      <c r="AU1692" t="s">
        <v>48</v>
      </c>
    </row>
    <row r="1693" spans="38:47">
      <c r="AL1693" t="s">
        <v>46</v>
      </c>
      <c r="AM1693" t="s">
        <v>53</v>
      </c>
      <c r="AN1693">
        <v>501</v>
      </c>
      <c r="AO1693">
        <v>10</v>
      </c>
      <c r="AP1693" t="s">
        <v>49</v>
      </c>
      <c r="AR1693">
        <v>54</v>
      </c>
      <c r="AS1693">
        <v>16</v>
      </c>
      <c r="AT1693">
        <v>73.84</v>
      </c>
      <c r="AU1693" t="s">
        <v>48</v>
      </c>
    </row>
    <row r="1694" spans="38:47">
      <c r="AL1694" t="s">
        <v>46</v>
      </c>
      <c r="AM1694" t="s">
        <v>53</v>
      </c>
      <c r="AN1694">
        <v>501</v>
      </c>
      <c r="AO1694">
        <v>10</v>
      </c>
      <c r="AP1694" t="s">
        <v>49</v>
      </c>
      <c r="AR1694">
        <v>18</v>
      </c>
      <c r="AS1694">
        <v>17</v>
      </c>
      <c r="AT1694">
        <v>6.69</v>
      </c>
      <c r="AU1694" t="s">
        <v>48</v>
      </c>
    </row>
    <row r="1695" spans="38:47">
      <c r="AL1695" t="s">
        <v>46</v>
      </c>
      <c r="AM1695" t="s">
        <v>53</v>
      </c>
      <c r="AN1695">
        <v>501</v>
      </c>
      <c r="AO1695">
        <v>10</v>
      </c>
      <c r="AP1695" t="s">
        <v>49</v>
      </c>
      <c r="AR1695">
        <v>19</v>
      </c>
      <c r="AS1695">
        <v>17</v>
      </c>
      <c r="AT1695">
        <v>6.89</v>
      </c>
      <c r="AU1695" t="s">
        <v>48</v>
      </c>
    </row>
    <row r="1696" spans="38:47">
      <c r="AL1696" t="s">
        <v>46</v>
      </c>
      <c r="AM1696" t="s">
        <v>53</v>
      </c>
      <c r="AN1696">
        <v>501</v>
      </c>
      <c r="AO1696">
        <v>10</v>
      </c>
      <c r="AP1696" t="s">
        <v>49</v>
      </c>
      <c r="AR1696">
        <v>20</v>
      </c>
      <c r="AS1696">
        <v>17</v>
      </c>
      <c r="AT1696">
        <v>7.09</v>
      </c>
      <c r="AU1696" t="s">
        <v>48</v>
      </c>
    </row>
    <row r="1697" spans="38:47">
      <c r="AL1697" t="s">
        <v>46</v>
      </c>
      <c r="AM1697" t="s">
        <v>53</v>
      </c>
      <c r="AN1697">
        <v>501</v>
      </c>
      <c r="AO1697">
        <v>10</v>
      </c>
      <c r="AP1697" t="s">
        <v>49</v>
      </c>
      <c r="AR1697">
        <v>21</v>
      </c>
      <c r="AS1697">
        <v>17</v>
      </c>
      <c r="AT1697">
        <v>7.29</v>
      </c>
      <c r="AU1697" t="s">
        <v>48</v>
      </c>
    </row>
    <row r="1698" spans="38:47">
      <c r="AL1698" t="s">
        <v>46</v>
      </c>
      <c r="AM1698" t="s">
        <v>53</v>
      </c>
      <c r="AN1698">
        <v>501</v>
      </c>
      <c r="AO1698">
        <v>10</v>
      </c>
      <c r="AP1698" t="s">
        <v>49</v>
      </c>
      <c r="AR1698">
        <v>22</v>
      </c>
      <c r="AS1698">
        <v>17</v>
      </c>
      <c r="AT1698">
        <v>7.51</v>
      </c>
      <c r="AU1698" t="s">
        <v>48</v>
      </c>
    </row>
    <row r="1699" spans="38:47">
      <c r="AL1699" t="s">
        <v>46</v>
      </c>
      <c r="AM1699" t="s">
        <v>53</v>
      </c>
      <c r="AN1699">
        <v>501</v>
      </c>
      <c r="AO1699">
        <v>10</v>
      </c>
      <c r="AP1699" t="s">
        <v>49</v>
      </c>
      <c r="AR1699">
        <v>23</v>
      </c>
      <c r="AS1699">
        <v>17</v>
      </c>
      <c r="AT1699">
        <v>7.75</v>
      </c>
      <c r="AU1699" t="s">
        <v>48</v>
      </c>
    </row>
    <row r="1700" spans="38:47">
      <c r="AL1700" t="s">
        <v>46</v>
      </c>
      <c r="AM1700" t="s">
        <v>53</v>
      </c>
      <c r="AN1700">
        <v>501</v>
      </c>
      <c r="AO1700">
        <v>10</v>
      </c>
      <c r="AP1700" t="s">
        <v>49</v>
      </c>
      <c r="AR1700">
        <v>24</v>
      </c>
      <c r="AS1700">
        <v>17</v>
      </c>
      <c r="AT1700">
        <v>8.02</v>
      </c>
      <c r="AU1700" t="s">
        <v>48</v>
      </c>
    </row>
    <row r="1701" spans="38:47">
      <c r="AL1701" t="s">
        <v>46</v>
      </c>
      <c r="AM1701" t="s">
        <v>53</v>
      </c>
      <c r="AN1701">
        <v>501</v>
      </c>
      <c r="AO1701">
        <v>10</v>
      </c>
      <c r="AP1701" t="s">
        <v>49</v>
      </c>
      <c r="AR1701">
        <v>25</v>
      </c>
      <c r="AS1701">
        <v>17</v>
      </c>
      <c r="AT1701">
        <v>8.33</v>
      </c>
      <c r="AU1701" t="s">
        <v>48</v>
      </c>
    </row>
    <row r="1702" spans="38:47">
      <c r="AL1702" t="s">
        <v>46</v>
      </c>
      <c r="AM1702" t="s">
        <v>53</v>
      </c>
      <c r="AN1702">
        <v>501</v>
      </c>
      <c r="AO1702">
        <v>10</v>
      </c>
      <c r="AP1702" t="s">
        <v>49</v>
      </c>
      <c r="AR1702">
        <v>26</v>
      </c>
      <c r="AS1702">
        <v>17</v>
      </c>
      <c r="AT1702">
        <v>8.67</v>
      </c>
      <c r="AU1702" t="s">
        <v>48</v>
      </c>
    </row>
    <row r="1703" spans="38:47">
      <c r="AL1703" t="s">
        <v>46</v>
      </c>
      <c r="AM1703" t="s">
        <v>53</v>
      </c>
      <c r="AN1703">
        <v>501</v>
      </c>
      <c r="AO1703">
        <v>10</v>
      </c>
      <c r="AP1703" t="s">
        <v>49</v>
      </c>
      <c r="AR1703">
        <v>27</v>
      </c>
      <c r="AS1703">
        <v>17</v>
      </c>
      <c r="AT1703">
        <v>9.06</v>
      </c>
      <c r="AU1703" t="s">
        <v>48</v>
      </c>
    </row>
    <row r="1704" spans="38:47">
      <c r="AL1704" t="s">
        <v>46</v>
      </c>
      <c r="AM1704" t="s">
        <v>53</v>
      </c>
      <c r="AN1704">
        <v>501</v>
      </c>
      <c r="AO1704">
        <v>10</v>
      </c>
      <c r="AP1704" t="s">
        <v>49</v>
      </c>
      <c r="AR1704">
        <v>28</v>
      </c>
      <c r="AS1704">
        <v>17</v>
      </c>
      <c r="AT1704">
        <v>9.51</v>
      </c>
      <c r="AU1704" t="s">
        <v>48</v>
      </c>
    </row>
    <row r="1705" spans="38:47">
      <c r="AL1705" t="s">
        <v>46</v>
      </c>
      <c r="AM1705" t="s">
        <v>53</v>
      </c>
      <c r="AN1705">
        <v>501</v>
      </c>
      <c r="AO1705">
        <v>10</v>
      </c>
      <c r="AP1705" t="s">
        <v>49</v>
      </c>
      <c r="AR1705">
        <v>29</v>
      </c>
      <c r="AS1705">
        <v>17</v>
      </c>
      <c r="AT1705">
        <v>10.029999999999999</v>
      </c>
      <c r="AU1705" t="s">
        <v>48</v>
      </c>
    </row>
    <row r="1706" spans="38:47">
      <c r="AL1706" t="s">
        <v>46</v>
      </c>
      <c r="AM1706" t="s">
        <v>53</v>
      </c>
      <c r="AN1706">
        <v>501</v>
      </c>
      <c r="AO1706">
        <v>10</v>
      </c>
      <c r="AP1706" t="s">
        <v>49</v>
      </c>
      <c r="AR1706">
        <v>30</v>
      </c>
      <c r="AS1706">
        <v>17</v>
      </c>
      <c r="AT1706">
        <v>10.62</v>
      </c>
      <c r="AU1706" t="s">
        <v>48</v>
      </c>
    </row>
    <row r="1707" spans="38:47">
      <c r="AL1707" t="s">
        <v>46</v>
      </c>
      <c r="AM1707" t="s">
        <v>53</v>
      </c>
      <c r="AN1707">
        <v>501</v>
      </c>
      <c r="AO1707">
        <v>10</v>
      </c>
      <c r="AP1707" t="s">
        <v>49</v>
      </c>
      <c r="AR1707">
        <v>31</v>
      </c>
      <c r="AS1707">
        <v>17</v>
      </c>
      <c r="AT1707">
        <v>11.28</v>
      </c>
      <c r="AU1707" t="s">
        <v>48</v>
      </c>
    </row>
    <row r="1708" spans="38:47">
      <c r="AL1708" t="s">
        <v>46</v>
      </c>
      <c r="AM1708" t="s">
        <v>53</v>
      </c>
      <c r="AN1708">
        <v>501</v>
      </c>
      <c r="AO1708">
        <v>10</v>
      </c>
      <c r="AP1708" t="s">
        <v>49</v>
      </c>
      <c r="AR1708">
        <v>32</v>
      </c>
      <c r="AS1708">
        <v>17</v>
      </c>
      <c r="AT1708">
        <v>12.04</v>
      </c>
      <c r="AU1708" t="s">
        <v>48</v>
      </c>
    </row>
    <row r="1709" spans="38:47">
      <c r="AL1709" t="s">
        <v>46</v>
      </c>
      <c r="AM1709" t="s">
        <v>53</v>
      </c>
      <c r="AN1709">
        <v>501</v>
      </c>
      <c r="AO1709">
        <v>10</v>
      </c>
      <c r="AP1709" t="s">
        <v>49</v>
      </c>
      <c r="AR1709">
        <v>33</v>
      </c>
      <c r="AS1709">
        <v>17</v>
      </c>
      <c r="AT1709">
        <v>12.88</v>
      </c>
      <c r="AU1709" t="s">
        <v>48</v>
      </c>
    </row>
    <row r="1710" spans="38:47">
      <c r="AL1710" t="s">
        <v>46</v>
      </c>
      <c r="AM1710" t="s">
        <v>53</v>
      </c>
      <c r="AN1710">
        <v>501</v>
      </c>
      <c r="AO1710">
        <v>10</v>
      </c>
      <c r="AP1710" t="s">
        <v>49</v>
      </c>
      <c r="AR1710">
        <v>34</v>
      </c>
      <c r="AS1710">
        <v>17</v>
      </c>
      <c r="AT1710">
        <v>13.83</v>
      </c>
      <c r="AU1710" t="s">
        <v>48</v>
      </c>
    </row>
    <row r="1711" spans="38:47">
      <c r="AL1711" t="s">
        <v>46</v>
      </c>
      <c r="AM1711" t="s">
        <v>53</v>
      </c>
      <c r="AN1711">
        <v>501</v>
      </c>
      <c r="AO1711">
        <v>10</v>
      </c>
      <c r="AP1711" t="s">
        <v>49</v>
      </c>
      <c r="AR1711">
        <v>35</v>
      </c>
      <c r="AS1711">
        <v>17</v>
      </c>
      <c r="AT1711">
        <v>14.88</v>
      </c>
      <c r="AU1711" t="s">
        <v>48</v>
      </c>
    </row>
    <row r="1712" spans="38:47">
      <c r="AL1712" t="s">
        <v>46</v>
      </c>
      <c r="AM1712" t="s">
        <v>53</v>
      </c>
      <c r="AN1712">
        <v>501</v>
      </c>
      <c r="AO1712">
        <v>10</v>
      </c>
      <c r="AP1712" t="s">
        <v>49</v>
      </c>
      <c r="AR1712">
        <v>36</v>
      </c>
      <c r="AS1712">
        <v>17</v>
      </c>
      <c r="AT1712">
        <v>16.04</v>
      </c>
      <c r="AU1712" t="s">
        <v>48</v>
      </c>
    </row>
    <row r="1713" spans="38:47">
      <c r="AL1713" t="s">
        <v>46</v>
      </c>
      <c r="AM1713" t="s">
        <v>53</v>
      </c>
      <c r="AN1713">
        <v>501</v>
      </c>
      <c r="AO1713">
        <v>10</v>
      </c>
      <c r="AP1713" t="s">
        <v>49</v>
      </c>
      <c r="AR1713">
        <v>37</v>
      </c>
      <c r="AS1713">
        <v>17</v>
      </c>
      <c r="AT1713">
        <v>17.32</v>
      </c>
      <c r="AU1713" t="s">
        <v>48</v>
      </c>
    </row>
    <row r="1714" spans="38:47">
      <c r="AL1714" t="s">
        <v>46</v>
      </c>
      <c r="AM1714" t="s">
        <v>53</v>
      </c>
      <c r="AN1714">
        <v>501</v>
      </c>
      <c r="AO1714">
        <v>10</v>
      </c>
      <c r="AP1714" t="s">
        <v>49</v>
      </c>
      <c r="AR1714">
        <v>38</v>
      </c>
      <c r="AS1714">
        <v>17</v>
      </c>
      <c r="AT1714">
        <v>18.739999999999998</v>
      </c>
      <c r="AU1714" t="s">
        <v>48</v>
      </c>
    </row>
    <row r="1715" spans="38:47">
      <c r="AL1715" t="s">
        <v>46</v>
      </c>
      <c r="AM1715" t="s">
        <v>53</v>
      </c>
      <c r="AN1715">
        <v>501</v>
      </c>
      <c r="AO1715">
        <v>10</v>
      </c>
      <c r="AP1715" t="s">
        <v>49</v>
      </c>
      <c r="AR1715">
        <v>39</v>
      </c>
      <c r="AS1715">
        <v>17</v>
      </c>
      <c r="AT1715">
        <v>20.29</v>
      </c>
      <c r="AU1715" t="s">
        <v>48</v>
      </c>
    </row>
    <row r="1716" spans="38:47">
      <c r="AL1716" t="s">
        <v>46</v>
      </c>
      <c r="AM1716" t="s">
        <v>53</v>
      </c>
      <c r="AN1716">
        <v>501</v>
      </c>
      <c r="AO1716">
        <v>10</v>
      </c>
      <c r="AP1716" t="s">
        <v>49</v>
      </c>
      <c r="AR1716">
        <v>40</v>
      </c>
      <c r="AS1716">
        <v>17</v>
      </c>
      <c r="AT1716">
        <v>22.01</v>
      </c>
      <c r="AU1716" t="s">
        <v>48</v>
      </c>
    </row>
    <row r="1717" spans="38:47">
      <c r="AL1717" t="s">
        <v>46</v>
      </c>
      <c r="AM1717" t="s">
        <v>53</v>
      </c>
      <c r="AN1717">
        <v>501</v>
      </c>
      <c r="AO1717">
        <v>10</v>
      </c>
      <c r="AP1717" t="s">
        <v>49</v>
      </c>
      <c r="AR1717">
        <v>41</v>
      </c>
      <c r="AS1717">
        <v>17</v>
      </c>
      <c r="AT1717">
        <v>23.9</v>
      </c>
      <c r="AU1717" t="s">
        <v>48</v>
      </c>
    </row>
    <row r="1718" spans="38:47">
      <c r="AL1718" t="s">
        <v>46</v>
      </c>
      <c r="AM1718" t="s">
        <v>53</v>
      </c>
      <c r="AN1718">
        <v>501</v>
      </c>
      <c r="AO1718">
        <v>10</v>
      </c>
      <c r="AP1718" t="s">
        <v>49</v>
      </c>
      <c r="AR1718">
        <v>42</v>
      </c>
      <c r="AS1718">
        <v>17</v>
      </c>
      <c r="AT1718">
        <v>26</v>
      </c>
      <c r="AU1718" t="s">
        <v>48</v>
      </c>
    </row>
    <row r="1719" spans="38:47">
      <c r="AL1719" t="s">
        <v>46</v>
      </c>
      <c r="AM1719" t="s">
        <v>53</v>
      </c>
      <c r="AN1719">
        <v>501</v>
      </c>
      <c r="AO1719">
        <v>10</v>
      </c>
      <c r="AP1719" t="s">
        <v>49</v>
      </c>
      <c r="AR1719">
        <v>43</v>
      </c>
      <c r="AS1719">
        <v>17</v>
      </c>
      <c r="AT1719">
        <v>28.32</v>
      </c>
      <c r="AU1719" t="s">
        <v>48</v>
      </c>
    </row>
    <row r="1720" spans="38:47">
      <c r="AL1720" t="s">
        <v>46</v>
      </c>
      <c r="AM1720" t="s">
        <v>53</v>
      </c>
      <c r="AN1720">
        <v>501</v>
      </c>
      <c r="AO1720">
        <v>10</v>
      </c>
      <c r="AP1720" t="s">
        <v>49</v>
      </c>
      <c r="AR1720">
        <v>44</v>
      </c>
      <c r="AS1720">
        <v>17</v>
      </c>
      <c r="AT1720">
        <v>30.9</v>
      </c>
      <c r="AU1720" t="s">
        <v>48</v>
      </c>
    </row>
    <row r="1721" spans="38:47">
      <c r="AL1721" t="s">
        <v>46</v>
      </c>
      <c r="AM1721" t="s">
        <v>53</v>
      </c>
      <c r="AN1721">
        <v>501</v>
      </c>
      <c r="AO1721">
        <v>10</v>
      </c>
      <c r="AP1721" t="s">
        <v>49</v>
      </c>
      <c r="AR1721">
        <v>45</v>
      </c>
      <c r="AS1721">
        <v>17</v>
      </c>
      <c r="AT1721">
        <v>33.78</v>
      </c>
      <c r="AU1721" t="s">
        <v>48</v>
      </c>
    </row>
    <row r="1722" spans="38:47">
      <c r="AL1722" t="s">
        <v>46</v>
      </c>
      <c r="AM1722" t="s">
        <v>53</v>
      </c>
      <c r="AN1722">
        <v>501</v>
      </c>
      <c r="AO1722">
        <v>10</v>
      </c>
      <c r="AP1722" t="s">
        <v>49</v>
      </c>
      <c r="AR1722">
        <v>46</v>
      </c>
      <c r="AS1722">
        <v>17</v>
      </c>
      <c r="AT1722">
        <v>36.99</v>
      </c>
      <c r="AU1722" t="s">
        <v>48</v>
      </c>
    </row>
    <row r="1723" spans="38:47">
      <c r="AL1723" t="s">
        <v>46</v>
      </c>
      <c r="AM1723" t="s">
        <v>53</v>
      </c>
      <c r="AN1723">
        <v>501</v>
      </c>
      <c r="AO1723">
        <v>10</v>
      </c>
      <c r="AP1723" t="s">
        <v>49</v>
      </c>
      <c r="AR1723">
        <v>47</v>
      </c>
      <c r="AS1723">
        <v>17</v>
      </c>
      <c r="AT1723">
        <v>40.590000000000003</v>
      </c>
      <c r="AU1723" t="s">
        <v>48</v>
      </c>
    </row>
    <row r="1724" spans="38:47">
      <c r="AL1724" t="s">
        <v>46</v>
      </c>
      <c r="AM1724" t="s">
        <v>53</v>
      </c>
      <c r="AN1724">
        <v>501</v>
      </c>
      <c r="AO1724">
        <v>10</v>
      </c>
      <c r="AP1724" t="s">
        <v>49</v>
      </c>
      <c r="AR1724">
        <v>48</v>
      </c>
      <c r="AS1724">
        <v>17</v>
      </c>
      <c r="AT1724">
        <v>44.64</v>
      </c>
      <c r="AU1724" t="s">
        <v>48</v>
      </c>
    </row>
    <row r="1725" spans="38:47">
      <c r="AL1725" t="s">
        <v>46</v>
      </c>
      <c r="AM1725" t="s">
        <v>53</v>
      </c>
      <c r="AN1725">
        <v>501</v>
      </c>
      <c r="AO1725">
        <v>10</v>
      </c>
      <c r="AP1725" t="s">
        <v>49</v>
      </c>
      <c r="AR1725">
        <v>49</v>
      </c>
      <c r="AS1725">
        <v>17</v>
      </c>
      <c r="AT1725">
        <v>49.2</v>
      </c>
      <c r="AU1725" t="s">
        <v>48</v>
      </c>
    </row>
    <row r="1726" spans="38:47">
      <c r="AL1726" t="s">
        <v>46</v>
      </c>
      <c r="AM1726" t="s">
        <v>53</v>
      </c>
      <c r="AN1726">
        <v>501</v>
      </c>
      <c r="AO1726">
        <v>10</v>
      </c>
      <c r="AP1726" t="s">
        <v>49</v>
      </c>
      <c r="AR1726">
        <v>50</v>
      </c>
      <c r="AS1726">
        <v>17</v>
      </c>
      <c r="AT1726">
        <v>54.36</v>
      </c>
      <c r="AU1726" t="s">
        <v>48</v>
      </c>
    </row>
    <row r="1727" spans="38:47">
      <c r="AL1727" t="s">
        <v>46</v>
      </c>
      <c r="AM1727" t="s">
        <v>53</v>
      </c>
      <c r="AN1727">
        <v>501</v>
      </c>
      <c r="AO1727">
        <v>10</v>
      </c>
      <c r="AP1727" t="s">
        <v>49</v>
      </c>
      <c r="AR1727">
        <v>51</v>
      </c>
      <c r="AS1727">
        <v>17</v>
      </c>
      <c r="AT1727">
        <v>60.21</v>
      </c>
      <c r="AU1727" t="s">
        <v>48</v>
      </c>
    </row>
    <row r="1728" spans="38:47">
      <c r="AL1728" t="s">
        <v>46</v>
      </c>
      <c r="AM1728" t="s">
        <v>53</v>
      </c>
      <c r="AN1728">
        <v>501</v>
      </c>
      <c r="AO1728">
        <v>10</v>
      </c>
      <c r="AP1728" t="s">
        <v>49</v>
      </c>
      <c r="AR1728">
        <v>52</v>
      </c>
      <c r="AS1728">
        <v>17</v>
      </c>
      <c r="AT1728">
        <v>66.849999999999994</v>
      </c>
      <c r="AU1728" t="s">
        <v>48</v>
      </c>
    </row>
    <row r="1729" spans="38:47">
      <c r="AL1729" t="s">
        <v>46</v>
      </c>
      <c r="AM1729" t="s">
        <v>53</v>
      </c>
      <c r="AN1729">
        <v>501</v>
      </c>
      <c r="AO1729">
        <v>10</v>
      </c>
      <c r="AP1729" t="s">
        <v>49</v>
      </c>
      <c r="AR1729">
        <v>53</v>
      </c>
      <c r="AS1729">
        <v>17</v>
      </c>
      <c r="AT1729">
        <v>74.41</v>
      </c>
      <c r="AU1729" t="s">
        <v>48</v>
      </c>
    </row>
    <row r="1730" spans="38:47">
      <c r="AL1730" t="s">
        <v>46</v>
      </c>
      <c r="AM1730" t="s">
        <v>53</v>
      </c>
      <c r="AN1730">
        <v>501</v>
      </c>
      <c r="AO1730">
        <v>10</v>
      </c>
      <c r="AP1730" t="s">
        <v>49</v>
      </c>
      <c r="AR1730">
        <v>18</v>
      </c>
      <c r="AS1730">
        <v>18</v>
      </c>
      <c r="AT1730">
        <v>7.19</v>
      </c>
      <c r="AU1730" t="s">
        <v>48</v>
      </c>
    </row>
    <row r="1731" spans="38:47">
      <c r="AL1731" t="s">
        <v>46</v>
      </c>
      <c r="AM1731" t="s">
        <v>53</v>
      </c>
      <c r="AN1731">
        <v>501</v>
      </c>
      <c r="AO1731">
        <v>10</v>
      </c>
      <c r="AP1731" t="s">
        <v>49</v>
      </c>
      <c r="AR1731">
        <v>19</v>
      </c>
      <c r="AS1731">
        <v>18</v>
      </c>
      <c r="AT1731">
        <v>7.4</v>
      </c>
      <c r="AU1731" t="s">
        <v>48</v>
      </c>
    </row>
    <row r="1732" spans="38:47">
      <c r="AL1732" t="s">
        <v>46</v>
      </c>
      <c r="AM1732" t="s">
        <v>53</v>
      </c>
      <c r="AN1732">
        <v>501</v>
      </c>
      <c r="AO1732">
        <v>10</v>
      </c>
      <c r="AP1732" t="s">
        <v>49</v>
      </c>
      <c r="AR1732">
        <v>20</v>
      </c>
      <c r="AS1732">
        <v>18</v>
      </c>
      <c r="AT1732">
        <v>7.62</v>
      </c>
      <c r="AU1732" t="s">
        <v>48</v>
      </c>
    </row>
    <row r="1733" spans="38:47">
      <c r="AL1733" t="s">
        <v>46</v>
      </c>
      <c r="AM1733" t="s">
        <v>53</v>
      </c>
      <c r="AN1733">
        <v>501</v>
      </c>
      <c r="AO1733">
        <v>10</v>
      </c>
      <c r="AP1733" t="s">
        <v>49</v>
      </c>
      <c r="AR1733">
        <v>21</v>
      </c>
      <c r="AS1733">
        <v>18</v>
      </c>
      <c r="AT1733">
        <v>7.85</v>
      </c>
      <c r="AU1733" t="s">
        <v>48</v>
      </c>
    </row>
    <row r="1734" spans="38:47">
      <c r="AL1734" t="s">
        <v>46</v>
      </c>
      <c r="AM1734" t="s">
        <v>53</v>
      </c>
      <c r="AN1734">
        <v>501</v>
      </c>
      <c r="AO1734">
        <v>10</v>
      </c>
      <c r="AP1734" t="s">
        <v>49</v>
      </c>
      <c r="AR1734">
        <v>22</v>
      </c>
      <c r="AS1734">
        <v>18</v>
      </c>
      <c r="AT1734">
        <v>8.1</v>
      </c>
      <c r="AU1734" t="s">
        <v>48</v>
      </c>
    </row>
    <row r="1735" spans="38:47">
      <c r="AL1735" t="s">
        <v>46</v>
      </c>
      <c r="AM1735" t="s">
        <v>53</v>
      </c>
      <c r="AN1735">
        <v>501</v>
      </c>
      <c r="AO1735">
        <v>10</v>
      </c>
      <c r="AP1735" t="s">
        <v>49</v>
      </c>
      <c r="AR1735">
        <v>23</v>
      </c>
      <c r="AS1735">
        <v>18</v>
      </c>
      <c r="AT1735">
        <v>8.3800000000000008</v>
      </c>
      <c r="AU1735" t="s">
        <v>48</v>
      </c>
    </row>
    <row r="1736" spans="38:47">
      <c r="AL1736" t="s">
        <v>46</v>
      </c>
      <c r="AM1736" t="s">
        <v>53</v>
      </c>
      <c r="AN1736">
        <v>501</v>
      </c>
      <c r="AO1736">
        <v>10</v>
      </c>
      <c r="AP1736" t="s">
        <v>49</v>
      </c>
      <c r="AR1736">
        <v>24</v>
      </c>
      <c r="AS1736">
        <v>18</v>
      </c>
      <c r="AT1736">
        <v>8.68</v>
      </c>
      <c r="AU1736" t="s">
        <v>48</v>
      </c>
    </row>
    <row r="1737" spans="38:47">
      <c r="AL1737" t="s">
        <v>46</v>
      </c>
      <c r="AM1737" t="s">
        <v>53</v>
      </c>
      <c r="AN1737">
        <v>501</v>
      </c>
      <c r="AO1737">
        <v>10</v>
      </c>
      <c r="AP1737" t="s">
        <v>49</v>
      </c>
      <c r="AR1737">
        <v>25</v>
      </c>
      <c r="AS1737">
        <v>18</v>
      </c>
      <c r="AT1737">
        <v>9.0299999999999994</v>
      </c>
      <c r="AU1737" t="s">
        <v>48</v>
      </c>
    </row>
    <row r="1738" spans="38:47">
      <c r="AL1738" t="s">
        <v>46</v>
      </c>
      <c r="AM1738" t="s">
        <v>53</v>
      </c>
      <c r="AN1738">
        <v>501</v>
      </c>
      <c r="AO1738">
        <v>10</v>
      </c>
      <c r="AP1738" t="s">
        <v>49</v>
      </c>
      <c r="AR1738">
        <v>26</v>
      </c>
      <c r="AS1738">
        <v>18</v>
      </c>
      <c r="AT1738">
        <v>9.42</v>
      </c>
      <c r="AU1738" t="s">
        <v>48</v>
      </c>
    </row>
    <row r="1739" spans="38:47">
      <c r="AL1739" t="s">
        <v>46</v>
      </c>
      <c r="AM1739" t="s">
        <v>53</v>
      </c>
      <c r="AN1739">
        <v>501</v>
      </c>
      <c r="AO1739">
        <v>10</v>
      </c>
      <c r="AP1739" t="s">
        <v>49</v>
      </c>
      <c r="AR1739">
        <v>27</v>
      </c>
      <c r="AS1739">
        <v>18</v>
      </c>
      <c r="AT1739">
        <v>9.8699999999999992</v>
      </c>
      <c r="AU1739" t="s">
        <v>48</v>
      </c>
    </row>
    <row r="1740" spans="38:47">
      <c r="AL1740" t="s">
        <v>46</v>
      </c>
      <c r="AM1740" t="s">
        <v>53</v>
      </c>
      <c r="AN1740">
        <v>501</v>
      </c>
      <c r="AO1740">
        <v>10</v>
      </c>
      <c r="AP1740" t="s">
        <v>49</v>
      </c>
      <c r="AR1740">
        <v>28</v>
      </c>
      <c r="AS1740">
        <v>18</v>
      </c>
      <c r="AT1740">
        <v>10.38</v>
      </c>
      <c r="AU1740" t="s">
        <v>48</v>
      </c>
    </row>
    <row r="1741" spans="38:47">
      <c r="AL1741" t="s">
        <v>46</v>
      </c>
      <c r="AM1741" t="s">
        <v>53</v>
      </c>
      <c r="AN1741">
        <v>501</v>
      </c>
      <c r="AO1741">
        <v>10</v>
      </c>
      <c r="AP1741" t="s">
        <v>49</v>
      </c>
      <c r="AR1741">
        <v>29</v>
      </c>
      <c r="AS1741">
        <v>18</v>
      </c>
      <c r="AT1741">
        <v>10.96</v>
      </c>
      <c r="AU1741" t="s">
        <v>48</v>
      </c>
    </row>
    <row r="1742" spans="38:47">
      <c r="AL1742" t="s">
        <v>46</v>
      </c>
      <c r="AM1742" t="s">
        <v>53</v>
      </c>
      <c r="AN1742">
        <v>501</v>
      </c>
      <c r="AO1742">
        <v>10</v>
      </c>
      <c r="AP1742" t="s">
        <v>49</v>
      </c>
      <c r="AR1742">
        <v>30</v>
      </c>
      <c r="AS1742">
        <v>18</v>
      </c>
      <c r="AT1742">
        <v>11.62</v>
      </c>
      <c r="AU1742" t="s">
        <v>48</v>
      </c>
    </row>
    <row r="1743" spans="38:47">
      <c r="AL1743" t="s">
        <v>46</v>
      </c>
      <c r="AM1743" t="s">
        <v>53</v>
      </c>
      <c r="AN1743">
        <v>501</v>
      </c>
      <c r="AO1743">
        <v>10</v>
      </c>
      <c r="AP1743" t="s">
        <v>49</v>
      </c>
      <c r="AR1743">
        <v>31</v>
      </c>
      <c r="AS1743">
        <v>18</v>
      </c>
      <c r="AT1743">
        <v>12.37</v>
      </c>
      <c r="AU1743" t="s">
        <v>48</v>
      </c>
    </row>
    <row r="1744" spans="38:47">
      <c r="AL1744" t="s">
        <v>46</v>
      </c>
      <c r="AM1744" t="s">
        <v>53</v>
      </c>
      <c r="AN1744">
        <v>501</v>
      </c>
      <c r="AO1744">
        <v>10</v>
      </c>
      <c r="AP1744" t="s">
        <v>49</v>
      </c>
      <c r="AR1744">
        <v>32</v>
      </c>
      <c r="AS1744">
        <v>18</v>
      </c>
      <c r="AT1744">
        <v>13.21</v>
      </c>
      <c r="AU1744" t="s">
        <v>48</v>
      </c>
    </row>
    <row r="1745" spans="38:47">
      <c r="AL1745" t="s">
        <v>46</v>
      </c>
      <c r="AM1745" t="s">
        <v>53</v>
      </c>
      <c r="AN1745">
        <v>501</v>
      </c>
      <c r="AO1745">
        <v>10</v>
      </c>
      <c r="AP1745" t="s">
        <v>49</v>
      </c>
      <c r="AR1745">
        <v>33</v>
      </c>
      <c r="AS1745">
        <v>18</v>
      </c>
      <c r="AT1745">
        <v>14.15</v>
      </c>
      <c r="AU1745" t="s">
        <v>48</v>
      </c>
    </row>
    <row r="1746" spans="38:47">
      <c r="AL1746" t="s">
        <v>46</v>
      </c>
      <c r="AM1746" t="s">
        <v>53</v>
      </c>
      <c r="AN1746">
        <v>501</v>
      </c>
      <c r="AO1746">
        <v>10</v>
      </c>
      <c r="AP1746" t="s">
        <v>49</v>
      </c>
      <c r="AR1746">
        <v>34</v>
      </c>
      <c r="AS1746">
        <v>18</v>
      </c>
      <c r="AT1746">
        <v>15.2</v>
      </c>
      <c r="AU1746" t="s">
        <v>48</v>
      </c>
    </row>
    <row r="1747" spans="38:47">
      <c r="AL1747" t="s">
        <v>46</v>
      </c>
      <c r="AM1747" t="s">
        <v>53</v>
      </c>
      <c r="AN1747">
        <v>501</v>
      </c>
      <c r="AO1747">
        <v>10</v>
      </c>
      <c r="AP1747" t="s">
        <v>49</v>
      </c>
      <c r="AR1747">
        <v>35</v>
      </c>
      <c r="AS1747">
        <v>18</v>
      </c>
      <c r="AT1747">
        <v>16.36</v>
      </c>
      <c r="AU1747" t="s">
        <v>48</v>
      </c>
    </row>
    <row r="1748" spans="38:47">
      <c r="AL1748" t="s">
        <v>46</v>
      </c>
      <c r="AM1748" t="s">
        <v>53</v>
      </c>
      <c r="AN1748">
        <v>501</v>
      </c>
      <c r="AO1748">
        <v>10</v>
      </c>
      <c r="AP1748" t="s">
        <v>49</v>
      </c>
      <c r="AR1748">
        <v>36</v>
      </c>
      <c r="AS1748">
        <v>18</v>
      </c>
      <c r="AT1748">
        <v>17.649999999999999</v>
      </c>
      <c r="AU1748" t="s">
        <v>48</v>
      </c>
    </row>
    <row r="1749" spans="38:47">
      <c r="AL1749" t="s">
        <v>46</v>
      </c>
      <c r="AM1749" t="s">
        <v>53</v>
      </c>
      <c r="AN1749">
        <v>501</v>
      </c>
      <c r="AO1749">
        <v>10</v>
      </c>
      <c r="AP1749" t="s">
        <v>49</v>
      </c>
      <c r="AR1749">
        <v>37</v>
      </c>
      <c r="AS1749">
        <v>18</v>
      </c>
      <c r="AT1749">
        <v>19.07</v>
      </c>
      <c r="AU1749" t="s">
        <v>48</v>
      </c>
    </row>
    <row r="1750" spans="38:47">
      <c r="AL1750" t="s">
        <v>46</v>
      </c>
      <c r="AM1750" t="s">
        <v>53</v>
      </c>
      <c r="AN1750">
        <v>501</v>
      </c>
      <c r="AO1750">
        <v>10</v>
      </c>
      <c r="AP1750" t="s">
        <v>49</v>
      </c>
      <c r="AR1750">
        <v>38</v>
      </c>
      <c r="AS1750">
        <v>18</v>
      </c>
      <c r="AT1750">
        <v>20.64</v>
      </c>
      <c r="AU1750" t="s">
        <v>48</v>
      </c>
    </row>
    <row r="1751" spans="38:47">
      <c r="AL1751" t="s">
        <v>46</v>
      </c>
      <c r="AM1751" t="s">
        <v>53</v>
      </c>
      <c r="AN1751">
        <v>501</v>
      </c>
      <c r="AO1751">
        <v>10</v>
      </c>
      <c r="AP1751" t="s">
        <v>49</v>
      </c>
      <c r="AR1751">
        <v>39</v>
      </c>
      <c r="AS1751">
        <v>18</v>
      </c>
      <c r="AT1751">
        <v>22.38</v>
      </c>
      <c r="AU1751" t="s">
        <v>48</v>
      </c>
    </row>
    <row r="1752" spans="38:47">
      <c r="AL1752" t="s">
        <v>46</v>
      </c>
      <c r="AM1752" t="s">
        <v>53</v>
      </c>
      <c r="AN1752">
        <v>501</v>
      </c>
      <c r="AO1752">
        <v>10</v>
      </c>
      <c r="AP1752" t="s">
        <v>49</v>
      </c>
      <c r="AR1752">
        <v>40</v>
      </c>
      <c r="AS1752">
        <v>18</v>
      </c>
      <c r="AT1752">
        <v>24.29</v>
      </c>
      <c r="AU1752" t="s">
        <v>48</v>
      </c>
    </row>
    <row r="1753" spans="38:47">
      <c r="AL1753" t="s">
        <v>46</v>
      </c>
      <c r="AM1753" t="s">
        <v>53</v>
      </c>
      <c r="AN1753">
        <v>501</v>
      </c>
      <c r="AO1753">
        <v>10</v>
      </c>
      <c r="AP1753" t="s">
        <v>49</v>
      </c>
      <c r="AR1753">
        <v>41</v>
      </c>
      <c r="AS1753">
        <v>18</v>
      </c>
      <c r="AT1753">
        <v>26.41</v>
      </c>
      <c r="AU1753" t="s">
        <v>48</v>
      </c>
    </row>
    <row r="1754" spans="38:47">
      <c r="AL1754" t="s">
        <v>46</v>
      </c>
      <c r="AM1754" t="s">
        <v>53</v>
      </c>
      <c r="AN1754">
        <v>501</v>
      </c>
      <c r="AO1754">
        <v>10</v>
      </c>
      <c r="AP1754" t="s">
        <v>49</v>
      </c>
      <c r="AR1754">
        <v>42</v>
      </c>
      <c r="AS1754">
        <v>18</v>
      </c>
      <c r="AT1754">
        <v>28.76</v>
      </c>
      <c r="AU1754" t="s">
        <v>48</v>
      </c>
    </row>
    <row r="1755" spans="38:47">
      <c r="AL1755" t="s">
        <v>46</v>
      </c>
      <c r="AM1755" t="s">
        <v>53</v>
      </c>
      <c r="AN1755">
        <v>501</v>
      </c>
      <c r="AO1755">
        <v>10</v>
      </c>
      <c r="AP1755" t="s">
        <v>49</v>
      </c>
      <c r="AR1755">
        <v>43</v>
      </c>
      <c r="AS1755">
        <v>18</v>
      </c>
      <c r="AT1755">
        <v>31.36</v>
      </c>
      <c r="AU1755" t="s">
        <v>48</v>
      </c>
    </row>
    <row r="1756" spans="38:47">
      <c r="AL1756" t="s">
        <v>46</v>
      </c>
      <c r="AM1756" t="s">
        <v>53</v>
      </c>
      <c r="AN1756">
        <v>501</v>
      </c>
      <c r="AO1756">
        <v>10</v>
      </c>
      <c r="AP1756" t="s">
        <v>49</v>
      </c>
      <c r="AR1756">
        <v>44</v>
      </c>
      <c r="AS1756">
        <v>18</v>
      </c>
      <c r="AT1756">
        <v>34.26</v>
      </c>
      <c r="AU1756" t="s">
        <v>48</v>
      </c>
    </row>
    <row r="1757" spans="38:47">
      <c r="AL1757" t="s">
        <v>46</v>
      </c>
      <c r="AM1757" t="s">
        <v>53</v>
      </c>
      <c r="AN1757">
        <v>501</v>
      </c>
      <c r="AO1757">
        <v>10</v>
      </c>
      <c r="AP1757" t="s">
        <v>49</v>
      </c>
      <c r="AR1757">
        <v>45</v>
      </c>
      <c r="AS1757">
        <v>18</v>
      </c>
      <c r="AT1757">
        <v>37.49</v>
      </c>
      <c r="AU1757" t="s">
        <v>48</v>
      </c>
    </row>
    <row r="1758" spans="38:47">
      <c r="AL1758" t="s">
        <v>46</v>
      </c>
      <c r="AM1758" t="s">
        <v>53</v>
      </c>
      <c r="AN1758">
        <v>501</v>
      </c>
      <c r="AO1758">
        <v>10</v>
      </c>
      <c r="AP1758" t="s">
        <v>49</v>
      </c>
      <c r="AR1758">
        <v>46</v>
      </c>
      <c r="AS1758">
        <v>18</v>
      </c>
      <c r="AT1758">
        <v>41.1</v>
      </c>
      <c r="AU1758" t="s">
        <v>48</v>
      </c>
    </row>
    <row r="1759" spans="38:47">
      <c r="AL1759" t="s">
        <v>46</v>
      </c>
      <c r="AM1759" t="s">
        <v>53</v>
      </c>
      <c r="AN1759">
        <v>501</v>
      </c>
      <c r="AO1759">
        <v>10</v>
      </c>
      <c r="AP1759" t="s">
        <v>49</v>
      </c>
      <c r="AR1759">
        <v>47</v>
      </c>
      <c r="AS1759">
        <v>18</v>
      </c>
      <c r="AT1759">
        <v>45.15</v>
      </c>
      <c r="AU1759" t="s">
        <v>48</v>
      </c>
    </row>
    <row r="1760" spans="38:47">
      <c r="AL1760" t="s">
        <v>46</v>
      </c>
      <c r="AM1760" t="s">
        <v>53</v>
      </c>
      <c r="AN1760">
        <v>501</v>
      </c>
      <c r="AO1760">
        <v>10</v>
      </c>
      <c r="AP1760" t="s">
        <v>49</v>
      </c>
      <c r="AR1760">
        <v>48</v>
      </c>
      <c r="AS1760">
        <v>18</v>
      </c>
      <c r="AT1760">
        <v>49.7</v>
      </c>
      <c r="AU1760" t="s">
        <v>48</v>
      </c>
    </row>
    <row r="1761" spans="38:47">
      <c r="AL1761" t="s">
        <v>46</v>
      </c>
      <c r="AM1761" t="s">
        <v>53</v>
      </c>
      <c r="AN1761">
        <v>501</v>
      </c>
      <c r="AO1761">
        <v>10</v>
      </c>
      <c r="AP1761" t="s">
        <v>49</v>
      </c>
      <c r="AR1761">
        <v>49</v>
      </c>
      <c r="AS1761">
        <v>18</v>
      </c>
      <c r="AT1761">
        <v>54.85</v>
      </c>
      <c r="AU1761" t="s">
        <v>48</v>
      </c>
    </row>
    <row r="1762" spans="38:47">
      <c r="AL1762" t="s">
        <v>46</v>
      </c>
      <c r="AM1762" t="s">
        <v>53</v>
      </c>
      <c r="AN1762">
        <v>501</v>
      </c>
      <c r="AO1762">
        <v>10</v>
      </c>
      <c r="AP1762" t="s">
        <v>49</v>
      </c>
      <c r="AR1762">
        <v>50</v>
      </c>
      <c r="AS1762">
        <v>18</v>
      </c>
      <c r="AT1762">
        <v>60.68</v>
      </c>
      <c r="AU1762" t="s">
        <v>48</v>
      </c>
    </row>
    <row r="1763" spans="38:47">
      <c r="AL1763" t="s">
        <v>46</v>
      </c>
      <c r="AM1763" t="s">
        <v>53</v>
      </c>
      <c r="AN1763">
        <v>501</v>
      </c>
      <c r="AO1763">
        <v>10</v>
      </c>
      <c r="AP1763" t="s">
        <v>49</v>
      </c>
      <c r="AR1763">
        <v>51</v>
      </c>
      <c r="AS1763">
        <v>18</v>
      </c>
      <c r="AT1763">
        <v>67.3</v>
      </c>
      <c r="AU1763" t="s">
        <v>48</v>
      </c>
    </row>
    <row r="1764" spans="38:47">
      <c r="AL1764" t="s">
        <v>46</v>
      </c>
      <c r="AM1764" t="s">
        <v>53</v>
      </c>
      <c r="AN1764">
        <v>501</v>
      </c>
      <c r="AO1764">
        <v>10</v>
      </c>
      <c r="AP1764" t="s">
        <v>49</v>
      </c>
      <c r="AR1764">
        <v>52</v>
      </c>
      <c r="AS1764">
        <v>18</v>
      </c>
      <c r="AT1764">
        <v>74.83</v>
      </c>
      <c r="AU1764" t="s">
        <v>48</v>
      </c>
    </row>
    <row r="1765" spans="38:47">
      <c r="AL1765" t="s">
        <v>46</v>
      </c>
      <c r="AM1765" t="s">
        <v>53</v>
      </c>
      <c r="AN1765">
        <v>501</v>
      </c>
      <c r="AO1765">
        <v>10</v>
      </c>
      <c r="AP1765" t="s">
        <v>49</v>
      </c>
      <c r="AR1765">
        <v>18</v>
      </c>
      <c r="AS1765">
        <v>19</v>
      </c>
      <c r="AT1765">
        <v>7.7</v>
      </c>
      <c r="AU1765" t="s">
        <v>48</v>
      </c>
    </row>
    <row r="1766" spans="38:47">
      <c r="AL1766" t="s">
        <v>46</v>
      </c>
      <c r="AM1766" t="s">
        <v>53</v>
      </c>
      <c r="AN1766">
        <v>501</v>
      </c>
      <c r="AO1766">
        <v>10</v>
      </c>
      <c r="AP1766" t="s">
        <v>49</v>
      </c>
      <c r="AR1766">
        <v>19</v>
      </c>
      <c r="AS1766">
        <v>19</v>
      </c>
      <c r="AT1766">
        <v>7.93</v>
      </c>
      <c r="AU1766" t="s">
        <v>48</v>
      </c>
    </row>
    <row r="1767" spans="38:47">
      <c r="AL1767" t="s">
        <v>46</v>
      </c>
      <c r="AM1767" t="s">
        <v>53</v>
      </c>
      <c r="AN1767">
        <v>501</v>
      </c>
      <c r="AO1767">
        <v>10</v>
      </c>
      <c r="AP1767" t="s">
        <v>49</v>
      </c>
      <c r="AR1767">
        <v>20</v>
      </c>
      <c r="AS1767">
        <v>19</v>
      </c>
      <c r="AT1767">
        <v>8.17</v>
      </c>
      <c r="AU1767" t="s">
        <v>48</v>
      </c>
    </row>
    <row r="1768" spans="38:47">
      <c r="AL1768" t="s">
        <v>46</v>
      </c>
      <c r="AM1768" t="s">
        <v>53</v>
      </c>
      <c r="AN1768">
        <v>501</v>
      </c>
      <c r="AO1768">
        <v>10</v>
      </c>
      <c r="AP1768" t="s">
        <v>49</v>
      </c>
      <c r="AR1768">
        <v>21</v>
      </c>
      <c r="AS1768">
        <v>19</v>
      </c>
      <c r="AT1768">
        <v>8.43</v>
      </c>
      <c r="AU1768" t="s">
        <v>48</v>
      </c>
    </row>
    <row r="1769" spans="38:47">
      <c r="AL1769" t="s">
        <v>46</v>
      </c>
      <c r="AM1769" t="s">
        <v>53</v>
      </c>
      <c r="AN1769">
        <v>501</v>
      </c>
      <c r="AO1769">
        <v>10</v>
      </c>
      <c r="AP1769" t="s">
        <v>49</v>
      </c>
      <c r="AR1769">
        <v>22</v>
      </c>
      <c r="AS1769">
        <v>19</v>
      </c>
      <c r="AT1769">
        <v>8.7200000000000006</v>
      </c>
      <c r="AU1769" t="s">
        <v>48</v>
      </c>
    </row>
    <row r="1770" spans="38:47">
      <c r="AL1770" t="s">
        <v>46</v>
      </c>
      <c r="AM1770" t="s">
        <v>53</v>
      </c>
      <c r="AN1770">
        <v>501</v>
      </c>
      <c r="AO1770">
        <v>10</v>
      </c>
      <c r="AP1770" t="s">
        <v>49</v>
      </c>
      <c r="AR1770">
        <v>23</v>
      </c>
      <c r="AS1770">
        <v>19</v>
      </c>
      <c r="AT1770">
        <v>9.0299999999999994</v>
      </c>
      <c r="AU1770" t="s">
        <v>48</v>
      </c>
    </row>
    <row r="1771" spans="38:47">
      <c r="AL1771" t="s">
        <v>46</v>
      </c>
      <c r="AM1771" t="s">
        <v>53</v>
      </c>
      <c r="AN1771">
        <v>501</v>
      </c>
      <c r="AO1771">
        <v>10</v>
      </c>
      <c r="AP1771" t="s">
        <v>49</v>
      </c>
      <c r="AR1771">
        <v>24</v>
      </c>
      <c r="AS1771">
        <v>19</v>
      </c>
      <c r="AT1771">
        <v>9.3800000000000008</v>
      </c>
      <c r="AU1771" t="s">
        <v>48</v>
      </c>
    </row>
    <row r="1772" spans="38:47">
      <c r="AL1772" t="s">
        <v>46</v>
      </c>
      <c r="AM1772" t="s">
        <v>53</v>
      </c>
      <c r="AN1772">
        <v>501</v>
      </c>
      <c r="AO1772">
        <v>10</v>
      </c>
      <c r="AP1772" t="s">
        <v>49</v>
      </c>
      <c r="AR1772">
        <v>25</v>
      </c>
      <c r="AS1772">
        <v>19</v>
      </c>
      <c r="AT1772">
        <v>9.77</v>
      </c>
      <c r="AU1772" t="s">
        <v>48</v>
      </c>
    </row>
    <row r="1773" spans="38:47">
      <c r="AL1773" t="s">
        <v>46</v>
      </c>
      <c r="AM1773" t="s">
        <v>53</v>
      </c>
      <c r="AN1773">
        <v>501</v>
      </c>
      <c r="AO1773">
        <v>10</v>
      </c>
      <c r="AP1773" t="s">
        <v>49</v>
      </c>
      <c r="AR1773">
        <v>26</v>
      </c>
      <c r="AS1773">
        <v>19</v>
      </c>
      <c r="AT1773">
        <v>10.220000000000001</v>
      </c>
      <c r="AU1773" t="s">
        <v>48</v>
      </c>
    </row>
    <row r="1774" spans="38:47">
      <c r="AL1774" t="s">
        <v>46</v>
      </c>
      <c r="AM1774" t="s">
        <v>53</v>
      </c>
      <c r="AN1774">
        <v>501</v>
      </c>
      <c r="AO1774">
        <v>10</v>
      </c>
      <c r="AP1774" t="s">
        <v>49</v>
      </c>
      <c r="AR1774">
        <v>27</v>
      </c>
      <c r="AS1774">
        <v>19</v>
      </c>
      <c r="AT1774">
        <v>10.72</v>
      </c>
      <c r="AU1774" t="s">
        <v>48</v>
      </c>
    </row>
    <row r="1775" spans="38:47">
      <c r="AL1775" t="s">
        <v>46</v>
      </c>
      <c r="AM1775" t="s">
        <v>53</v>
      </c>
      <c r="AN1775">
        <v>501</v>
      </c>
      <c r="AO1775">
        <v>10</v>
      </c>
      <c r="AP1775" t="s">
        <v>49</v>
      </c>
      <c r="AR1775">
        <v>28</v>
      </c>
      <c r="AS1775">
        <v>19</v>
      </c>
      <c r="AT1775">
        <v>11.3</v>
      </c>
      <c r="AU1775" t="s">
        <v>48</v>
      </c>
    </row>
    <row r="1776" spans="38:47">
      <c r="AL1776" t="s">
        <v>46</v>
      </c>
      <c r="AM1776" t="s">
        <v>53</v>
      </c>
      <c r="AN1776">
        <v>501</v>
      </c>
      <c r="AO1776">
        <v>10</v>
      </c>
      <c r="AP1776" t="s">
        <v>49</v>
      </c>
      <c r="AR1776">
        <v>29</v>
      </c>
      <c r="AS1776">
        <v>19</v>
      </c>
      <c r="AT1776">
        <v>11.95</v>
      </c>
      <c r="AU1776" t="s">
        <v>48</v>
      </c>
    </row>
    <row r="1777" spans="38:47">
      <c r="AL1777" t="s">
        <v>46</v>
      </c>
      <c r="AM1777" t="s">
        <v>53</v>
      </c>
      <c r="AN1777">
        <v>501</v>
      </c>
      <c r="AO1777">
        <v>10</v>
      </c>
      <c r="AP1777" t="s">
        <v>49</v>
      </c>
      <c r="AR1777">
        <v>30</v>
      </c>
      <c r="AS1777">
        <v>19</v>
      </c>
      <c r="AT1777">
        <v>12.69</v>
      </c>
      <c r="AU1777" t="s">
        <v>48</v>
      </c>
    </row>
    <row r="1778" spans="38:47">
      <c r="AL1778" t="s">
        <v>46</v>
      </c>
      <c r="AM1778" t="s">
        <v>53</v>
      </c>
      <c r="AN1778">
        <v>501</v>
      </c>
      <c r="AO1778">
        <v>10</v>
      </c>
      <c r="AP1778" t="s">
        <v>49</v>
      </c>
      <c r="AR1778">
        <v>31</v>
      </c>
      <c r="AS1778">
        <v>19</v>
      </c>
      <c r="AT1778">
        <v>13.52</v>
      </c>
      <c r="AU1778" t="s">
        <v>48</v>
      </c>
    </row>
    <row r="1779" spans="38:47">
      <c r="AL1779" t="s">
        <v>46</v>
      </c>
      <c r="AM1779" t="s">
        <v>53</v>
      </c>
      <c r="AN1779">
        <v>501</v>
      </c>
      <c r="AO1779">
        <v>10</v>
      </c>
      <c r="AP1779" t="s">
        <v>49</v>
      </c>
      <c r="AR1779">
        <v>32</v>
      </c>
      <c r="AS1779">
        <v>19</v>
      </c>
      <c r="AT1779">
        <v>14.45</v>
      </c>
      <c r="AU1779" t="s">
        <v>48</v>
      </c>
    </row>
    <row r="1780" spans="38:47">
      <c r="AL1780" t="s">
        <v>46</v>
      </c>
      <c r="AM1780" t="s">
        <v>53</v>
      </c>
      <c r="AN1780">
        <v>501</v>
      </c>
      <c r="AO1780">
        <v>10</v>
      </c>
      <c r="AP1780" t="s">
        <v>49</v>
      </c>
      <c r="AR1780">
        <v>33</v>
      </c>
      <c r="AS1780">
        <v>19</v>
      </c>
      <c r="AT1780">
        <v>15.5</v>
      </c>
      <c r="AU1780" t="s">
        <v>48</v>
      </c>
    </row>
    <row r="1781" spans="38:47">
      <c r="AL1781" t="s">
        <v>46</v>
      </c>
      <c r="AM1781" t="s">
        <v>53</v>
      </c>
      <c r="AN1781">
        <v>501</v>
      </c>
      <c r="AO1781">
        <v>10</v>
      </c>
      <c r="AP1781" t="s">
        <v>49</v>
      </c>
      <c r="AR1781">
        <v>34</v>
      </c>
      <c r="AS1781">
        <v>19</v>
      </c>
      <c r="AT1781">
        <v>16.66</v>
      </c>
      <c r="AU1781" t="s">
        <v>48</v>
      </c>
    </row>
    <row r="1782" spans="38:47">
      <c r="AL1782" t="s">
        <v>46</v>
      </c>
      <c r="AM1782" t="s">
        <v>53</v>
      </c>
      <c r="AN1782">
        <v>501</v>
      </c>
      <c r="AO1782">
        <v>10</v>
      </c>
      <c r="AP1782" t="s">
        <v>49</v>
      </c>
      <c r="AR1782">
        <v>35</v>
      </c>
      <c r="AS1782">
        <v>19</v>
      </c>
      <c r="AT1782">
        <v>17.940000000000001</v>
      </c>
      <c r="AU1782" t="s">
        <v>48</v>
      </c>
    </row>
    <row r="1783" spans="38:47">
      <c r="AL1783" t="s">
        <v>46</v>
      </c>
      <c r="AM1783" t="s">
        <v>53</v>
      </c>
      <c r="AN1783">
        <v>501</v>
      </c>
      <c r="AO1783">
        <v>10</v>
      </c>
      <c r="AP1783" t="s">
        <v>49</v>
      </c>
      <c r="AR1783">
        <v>36</v>
      </c>
      <c r="AS1783">
        <v>19</v>
      </c>
      <c r="AT1783">
        <v>19.37</v>
      </c>
      <c r="AU1783" t="s">
        <v>48</v>
      </c>
    </row>
    <row r="1784" spans="38:47">
      <c r="AL1784" t="s">
        <v>46</v>
      </c>
      <c r="AM1784" t="s">
        <v>53</v>
      </c>
      <c r="AN1784">
        <v>501</v>
      </c>
      <c r="AO1784">
        <v>10</v>
      </c>
      <c r="AP1784" t="s">
        <v>49</v>
      </c>
      <c r="AR1784">
        <v>37</v>
      </c>
      <c r="AS1784">
        <v>19</v>
      </c>
      <c r="AT1784">
        <v>20.95</v>
      </c>
      <c r="AU1784" t="s">
        <v>48</v>
      </c>
    </row>
    <row r="1785" spans="38:47">
      <c r="AL1785" t="s">
        <v>46</v>
      </c>
      <c r="AM1785" t="s">
        <v>53</v>
      </c>
      <c r="AN1785">
        <v>501</v>
      </c>
      <c r="AO1785">
        <v>10</v>
      </c>
      <c r="AP1785" t="s">
        <v>49</v>
      </c>
      <c r="AR1785">
        <v>38</v>
      </c>
      <c r="AS1785">
        <v>19</v>
      </c>
      <c r="AT1785">
        <v>22.69</v>
      </c>
      <c r="AU1785" t="s">
        <v>48</v>
      </c>
    </row>
    <row r="1786" spans="38:47">
      <c r="AL1786" t="s">
        <v>46</v>
      </c>
      <c r="AM1786" t="s">
        <v>53</v>
      </c>
      <c r="AN1786">
        <v>501</v>
      </c>
      <c r="AO1786">
        <v>10</v>
      </c>
      <c r="AP1786" t="s">
        <v>49</v>
      </c>
      <c r="AR1786">
        <v>39</v>
      </c>
      <c r="AS1786">
        <v>19</v>
      </c>
      <c r="AT1786">
        <v>24.62</v>
      </c>
      <c r="AU1786" t="s">
        <v>48</v>
      </c>
    </row>
    <row r="1787" spans="38:47">
      <c r="AL1787" t="s">
        <v>46</v>
      </c>
      <c r="AM1787" t="s">
        <v>53</v>
      </c>
      <c r="AN1787">
        <v>501</v>
      </c>
      <c r="AO1787">
        <v>10</v>
      </c>
      <c r="AP1787" t="s">
        <v>49</v>
      </c>
      <c r="AR1787">
        <v>40</v>
      </c>
      <c r="AS1787">
        <v>19</v>
      </c>
      <c r="AT1787">
        <v>26.76</v>
      </c>
      <c r="AU1787" t="s">
        <v>48</v>
      </c>
    </row>
    <row r="1788" spans="38:47">
      <c r="AL1788" t="s">
        <v>46</v>
      </c>
      <c r="AM1788" t="s">
        <v>53</v>
      </c>
      <c r="AN1788">
        <v>501</v>
      </c>
      <c r="AO1788">
        <v>10</v>
      </c>
      <c r="AP1788" t="s">
        <v>49</v>
      </c>
      <c r="AR1788">
        <v>41</v>
      </c>
      <c r="AS1788">
        <v>19</v>
      </c>
      <c r="AT1788">
        <v>29.12</v>
      </c>
      <c r="AU1788" t="s">
        <v>48</v>
      </c>
    </row>
    <row r="1789" spans="38:47">
      <c r="AL1789" t="s">
        <v>46</v>
      </c>
      <c r="AM1789" t="s">
        <v>53</v>
      </c>
      <c r="AN1789">
        <v>501</v>
      </c>
      <c r="AO1789">
        <v>10</v>
      </c>
      <c r="AP1789" t="s">
        <v>49</v>
      </c>
      <c r="AR1789">
        <v>42</v>
      </c>
      <c r="AS1789">
        <v>19</v>
      </c>
      <c r="AT1789">
        <v>31.74</v>
      </c>
      <c r="AU1789" t="s">
        <v>48</v>
      </c>
    </row>
    <row r="1790" spans="38:47">
      <c r="AL1790" t="s">
        <v>46</v>
      </c>
      <c r="AM1790" t="s">
        <v>53</v>
      </c>
      <c r="AN1790">
        <v>501</v>
      </c>
      <c r="AO1790">
        <v>10</v>
      </c>
      <c r="AP1790" t="s">
        <v>49</v>
      </c>
      <c r="AR1790">
        <v>43</v>
      </c>
      <c r="AS1790">
        <v>19</v>
      </c>
      <c r="AT1790">
        <v>34.65</v>
      </c>
      <c r="AU1790" t="s">
        <v>48</v>
      </c>
    </row>
    <row r="1791" spans="38:47">
      <c r="AL1791" t="s">
        <v>46</v>
      </c>
      <c r="AM1791" t="s">
        <v>53</v>
      </c>
      <c r="AN1791">
        <v>501</v>
      </c>
      <c r="AO1791">
        <v>10</v>
      </c>
      <c r="AP1791" t="s">
        <v>49</v>
      </c>
      <c r="AR1791">
        <v>44</v>
      </c>
      <c r="AS1791">
        <v>19</v>
      </c>
      <c r="AT1791">
        <v>37.9</v>
      </c>
      <c r="AU1791" t="s">
        <v>48</v>
      </c>
    </row>
    <row r="1792" spans="38:47">
      <c r="AL1792" t="s">
        <v>46</v>
      </c>
      <c r="AM1792" t="s">
        <v>53</v>
      </c>
      <c r="AN1792">
        <v>501</v>
      </c>
      <c r="AO1792">
        <v>10</v>
      </c>
      <c r="AP1792" t="s">
        <v>49</v>
      </c>
      <c r="AR1792">
        <v>45</v>
      </c>
      <c r="AS1792">
        <v>19</v>
      </c>
      <c r="AT1792">
        <v>41.51</v>
      </c>
      <c r="AU1792" t="s">
        <v>48</v>
      </c>
    </row>
    <row r="1793" spans="38:47">
      <c r="AL1793" t="s">
        <v>46</v>
      </c>
      <c r="AM1793" t="s">
        <v>53</v>
      </c>
      <c r="AN1793">
        <v>501</v>
      </c>
      <c r="AO1793">
        <v>10</v>
      </c>
      <c r="AP1793" t="s">
        <v>49</v>
      </c>
      <c r="AR1793">
        <v>46</v>
      </c>
      <c r="AS1793">
        <v>19</v>
      </c>
      <c r="AT1793">
        <v>45.57</v>
      </c>
      <c r="AU1793" t="s">
        <v>48</v>
      </c>
    </row>
    <row r="1794" spans="38:47">
      <c r="AL1794" t="s">
        <v>46</v>
      </c>
      <c r="AM1794" t="s">
        <v>53</v>
      </c>
      <c r="AN1794">
        <v>501</v>
      </c>
      <c r="AO1794">
        <v>10</v>
      </c>
      <c r="AP1794" t="s">
        <v>49</v>
      </c>
      <c r="AR1794">
        <v>47</v>
      </c>
      <c r="AS1794">
        <v>19</v>
      </c>
      <c r="AT1794">
        <v>50.12</v>
      </c>
      <c r="AU1794" t="s">
        <v>48</v>
      </c>
    </row>
    <row r="1795" spans="38:47">
      <c r="AL1795" t="s">
        <v>46</v>
      </c>
      <c r="AM1795" t="s">
        <v>53</v>
      </c>
      <c r="AN1795">
        <v>501</v>
      </c>
      <c r="AO1795">
        <v>10</v>
      </c>
      <c r="AP1795" t="s">
        <v>49</v>
      </c>
      <c r="AR1795">
        <v>48</v>
      </c>
      <c r="AS1795">
        <v>19</v>
      </c>
      <c r="AT1795">
        <v>55.25</v>
      </c>
      <c r="AU1795" t="s">
        <v>48</v>
      </c>
    </row>
    <row r="1796" spans="38:47">
      <c r="AL1796" t="s">
        <v>46</v>
      </c>
      <c r="AM1796" t="s">
        <v>53</v>
      </c>
      <c r="AN1796">
        <v>501</v>
      </c>
      <c r="AO1796">
        <v>10</v>
      </c>
      <c r="AP1796" t="s">
        <v>49</v>
      </c>
      <c r="AR1796">
        <v>49</v>
      </c>
      <c r="AS1796">
        <v>19</v>
      </c>
      <c r="AT1796">
        <v>61.05</v>
      </c>
      <c r="AU1796" t="s">
        <v>48</v>
      </c>
    </row>
    <row r="1797" spans="38:47">
      <c r="AL1797" t="s">
        <v>46</v>
      </c>
      <c r="AM1797" t="s">
        <v>53</v>
      </c>
      <c r="AN1797">
        <v>501</v>
      </c>
      <c r="AO1797">
        <v>10</v>
      </c>
      <c r="AP1797" t="s">
        <v>49</v>
      </c>
      <c r="AR1797">
        <v>50</v>
      </c>
      <c r="AS1797">
        <v>19</v>
      </c>
      <c r="AT1797">
        <v>67.63</v>
      </c>
      <c r="AU1797" t="s">
        <v>48</v>
      </c>
    </row>
    <row r="1798" spans="38:47">
      <c r="AL1798" t="s">
        <v>46</v>
      </c>
      <c r="AM1798" t="s">
        <v>53</v>
      </c>
      <c r="AN1798">
        <v>501</v>
      </c>
      <c r="AO1798">
        <v>10</v>
      </c>
      <c r="AP1798" t="s">
        <v>49</v>
      </c>
      <c r="AR1798">
        <v>51</v>
      </c>
      <c r="AS1798">
        <v>19</v>
      </c>
      <c r="AT1798">
        <v>75.11</v>
      </c>
      <c r="AU1798" t="s">
        <v>48</v>
      </c>
    </row>
    <row r="1799" spans="38:47">
      <c r="AL1799" t="s">
        <v>46</v>
      </c>
      <c r="AM1799" t="s">
        <v>53</v>
      </c>
      <c r="AN1799">
        <v>501</v>
      </c>
      <c r="AO1799">
        <v>10</v>
      </c>
      <c r="AP1799" t="s">
        <v>49</v>
      </c>
      <c r="AR1799">
        <v>18</v>
      </c>
      <c r="AS1799">
        <v>20</v>
      </c>
      <c r="AT1799">
        <v>8.2200000000000006</v>
      </c>
      <c r="AU1799" t="s">
        <v>48</v>
      </c>
    </row>
    <row r="1800" spans="38:47">
      <c r="AL1800" t="s">
        <v>46</v>
      </c>
      <c r="AM1800" t="s">
        <v>53</v>
      </c>
      <c r="AN1800">
        <v>501</v>
      </c>
      <c r="AO1800">
        <v>10</v>
      </c>
      <c r="AP1800" t="s">
        <v>49</v>
      </c>
      <c r="AR1800">
        <v>19</v>
      </c>
      <c r="AS1800">
        <v>20</v>
      </c>
      <c r="AT1800">
        <v>8.48</v>
      </c>
      <c r="AU1800" t="s">
        <v>48</v>
      </c>
    </row>
    <row r="1801" spans="38:47">
      <c r="AL1801" t="s">
        <v>46</v>
      </c>
      <c r="AM1801" t="s">
        <v>53</v>
      </c>
      <c r="AN1801">
        <v>501</v>
      </c>
      <c r="AO1801">
        <v>10</v>
      </c>
      <c r="AP1801" t="s">
        <v>49</v>
      </c>
      <c r="AR1801">
        <v>20</v>
      </c>
      <c r="AS1801">
        <v>20</v>
      </c>
      <c r="AT1801">
        <v>8.75</v>
      </c>
      <c r="AU1801" t="s">
        <v>48</v>
      </c>
    </row>
    <row r="1802" spans="38:47">
      <c r="AL1802" t="s">
        <v>46</v>
      </c>
      <c r="AM1802" t="s">
        <v>53</v>
      </c>
      <c r="AN1802">
        <v>501</v>
      </c>
      <c r="AO1802">
        <v>10</v>
      </c>
      <c r="AP1802" t="s">
        <v>49</v>
      </c>
      <c r="AR1802">
        <v>21</v>
      </c>
      <c r="AS1802">
        <v>20</v>
      </c>
      <c r="AT1802">
        <v>9.0399999999999991</v>
      </c>
      <c r="AU1802" t="s">
        <v>48</v>
      </c>
    </row>
    <row r="1803" spans="38:47">
      <c r="AL1803" t="s">
        <v>46</v>
      </c>
      <c r="AM1803" t="s">
        <v>53</v>
      </c>
      <c r="AN1803">
        <v>501</v>
      </c>
      <c r="AO1803">
        <v>10</v>
      </c>
      <c r="AP1803" t="s">
        <v>49</v>
      </c>
      <c r="AR1803">
        <v>22</v>
      </c>
      <c r="AS1803">
        <v>20</v>
      </c>
      <c r="AT1803">
        <v>9.36</v>
      </c>
      <c r="AU1803" t="s">
        <v>48</v>
      </c>
    </row>
    <row r="1804" spans="38:47">
      <c r="AL1804" t="s">
        <v>46</v>
      </c>
      <c r="AM1804" t="s">
        <v>53</v>
      </c>
      <c r="AN1804">
        <v>501</v>
      </c>
      <c r="AO1804">
        <v>10</v>
      </c>
      <c r="AP1804" t="s">
        <v>49</v>
      </c>
      <c r="AR1804">
        <v>23</v>
      </c>
      <c r="AS1804">
        <v>20</v>
      </c>
      <c r="AT1804">
        <v>9.7200000000000006</v>
      </c>
      <c r="AU1804" t="s">
        <v>48</v>
      </c>
    </row>
    <row r="1805" spans="38:47">
      <c r="AL1805" t="s">
        <v>46</v>
      </c>
      <c r="AM1805" t="s">
        <v>53</v>
      </c>
      <c r="AN1805">
        <v>501</v>
      </c>
      <c r="AO1805">
        <v>10</v>
      </c>
      <c r="AP1805" t="s">
        <v>49</v>
      </c>
      <c r="AR1805">
        <v>24</v>
      </c>
      <c r="AS1805">
        <v>20</v>
      </c>
      <c r="AT1805">
        <v>10.11</v>
      </c>
      <c r="AU1805" t="s">
        <v>48</v>
      </c>
    </row>
    <row r="1806" spans="38:47">
      <c r="AL1806" t="s">
        <v>46</v>
      </c>
      <c r="AM1806" t="s">
        <v>53</v>
      </c>
      <c r="AN1806">
        <v>501</v>
      </c>
      <c r="AO1806">
        <v>10</v>
      </c>
      <c r="AP1806" t="s">
        <v>49</v>
      </c>
      <c r="AR1806">
        <v>25</v>
      </c>
      <c r="AS1806">
        <v>20</v>
      </c>
      <c r="AT1806">
        <v>10.56</v>
      </c>
      <c r="AU1806" t="s">
        <v>48</v>
      </c>
    </row>
    <row r="1807" spans="38:47">
      <c r="AL1807" t="s">
        <v>46</v>
      </c>
      <c r="AM1807" t="s">
        <v>53</v>
      </c>
      <c r="AN1807">
        <v>501</v>
      </c>
      <c r="AO1807">
        <v>10</v>
      </c>
      <c r="AP1807" t="s">
        <v>49</v>
      </c>
      <c r="AR1807">
        <v>26</v>
      </c>
      <c r="AS1807">
        <v>20</v>
      </c>
      <c r="AT1807">
        <v>11.06</v>
      </c>
      <c r="AU1807" t="s">
        <v>48</v>
      </c>
    </row>
    <row r="1808" spans="38:47">
      <c r="AL1808" t="s">
        <v>46</v>
      </c>
      <c r="AM1808" t="s">
        <v>53</v>
      </c>
      <c r="AN1808">
        <v>501</v>
      </c>
      <c r="AO1808">
        <v>10</v>
      </c>
      <c r="AP1808" t="s">
        <v>49</v>
      </c>
      <c r="AR1808">
        <v>27</v>
      </c>
      <c r="AS1808">
        <v>20</v>
      </c>
      <c r="AT1808">
        <v>11.63</v>
      </c>
      <c r="AU1808" t="s">
        <v>48</v>
      </c>
    </row>
    <row r="1809" spans="38:47">
      <c r="AL1809" t="s">
        <v>46</v>
      </c>
      <c r="AM1809" t="s">
        <v>53</v>
      </c>
      <c r="AN1809">
        <v>501</v>
      </c>
      <c r="AO1809">
        <v>10</v>
      </c>
      <c r="AP1809" t="s">
        <v>49</v>
      </c>
      <c r="AR1809">
        <v>28</v>
      </c>
      <c r="AS1809">
        <v>20</v>
      </c>
      <c r="AT1809">
        <v>12.28</v>
      </c>
      <c r="AU1809" t="s">
        <v>48</v>
      </c>
    </row>
    <row r="1810" spans="38:47">
      <c r="AL1810" t="s">
        <v>46</v>
      </c>
      <c r="AM1810" t="s">
        <v>53</v>
      </c>
      <c r="AN1810">
        <v>501</v>
      </c>
      <c r="AO1810">
        <v>10</v>
      </c>
      <c r="AP1810" t="s">
        <v>49</v>
      </c>
      <c r="AR1810">
        <v>29</v>
      </c>
      <c r="AS1810">
        <v>20</v>
      </c>
      <c r="AT1810">
        <v>13.01</v>
      </c>
      <c r="AU1810" t="s">
        <v>48</v>
      </c>
    </row>
    <row r="1811" spans="38:47">
      <c r="AL1811" t="s">
        <v>46</v>
      </c>
      <c r="AM1811" t="s">
        <v>53</v>
      </c>
      <c r="AN1811">
        <v>501</v>
      </c>
      <c r="AO1811">
        <v>10</v>
      </c>
      <c r="AP1811" t="s">
        <v>49</v>
      </c>
      <c r="AR1811">
        <v>30</v>
      </c>
      <c r="AS1811">
        <v>20</v>
      </c>
      <c r="AT1811">
        <v>13.83</v>
      </c>
      <c r="AU1811" t="s">
        <v>48</v>
      </c>
    </row>
    <row r="1812" spans="38:47">
      <c r="AL1812" t="s">
        <v>46</v>
      </c>
      <c r="AM1812" t="s">
        <v>53</v>
      </c>
      <c r="AN1812">
        <v>501</v>
      </c>
      <c r="AO1812">
        <v>10</v>
      </c>
      <c r="AP1812" t="s">
        <v>49</v>
      </c>
      <c r="AR1812">
        <v>31</v>
      </c>
      <c r="AS1812">
        <v>20</v>
      </c>
      <c r="AT1812">
        <v>14.75</v>
      </c>
      <c r="AU1812" t="s">
        <v>48</v>
      </c>
    </row>
    <row r="1813" spans="38:47">
      <c r="AL1813" t="s">
        <v>46</v>
      </c>
      <c r="AM1813" t="s">
        <v>53</v>
      </c>
      <c r="AN1813">
        <v>501</v>
      </c>
      <c r="AO1813">
        <v>10</v>
      </c>
      <c r="AP1813" t="s">
        <v>49</v>
      </c>
      <c r="AR1813">
        <v>32</v>
      </c>
      <c r="AS1813">
        <v>20</v>
      </c>
      <c r="AT1813">
        <v>15.78</v>
      </c>
      <c r="AU1813" t="s">
        <v>48</v>
      </c>
    </row>
    <row r="1814" spans="38:47">
      <c r="AL1814" t="s">
        <v>46</v>
      </c>
      <c r="AM1814" t="s">
        <v>53</v>
      </c>
      <c r="AN1814">
        <v>501</v>
      </c>
      <c r="AO1814">
        <v>10</v>
      </c>
      <c r="AP1814" t="s">
        <v>49</v>
      </c>
      <c r="AR1814">
        <v>33</v>
      </c>
      <c r="AS1814">
        <v>20</v>
      </c>
      <c r="AT1814">
        <v>16.93</v>
      </c>
      <c r="AU1814" t="s">
        <v>48</v>
      </c>
    </row>
    <row r="1815" spans="38:47">
      <c r="AL1815" t="s">
        <v>46</v>
      </c>
      <c r="AM1815" t="s">
        <v>53</v>
      </c>
      <c r="AN1815">
        <v>501</v>
      </c>
      <c r="AO1815">
        <v>10</v>
      </c>
      <c r="AP1815" t="s">
        <v>49</v>
      </c>
      <c r="AR1815">
        <v>34</v>
      </c>
      <c r="AS1815">
        <v>20</v>
      </c>
      <c r="AT1815">
        <v>18.21</v>
      </c>
      <c r="AU1815" t="s">
        <v>48</v>
      </c>
    </row>
    <row r="1816" spans="38:47">
      <c r="AL1816" t="s">
        <v>46</v>
      </c>
      <c r="AM1816" t="s">
        <v>53</v>
      </c>
      <c r="AN1816">
        <v>501</v>
      </c>
      <c r="AO1816">
        <v>10</v>
      </c>
      <c r="AP1816" t="s">
        <v>49</v>
      </c>
      <c r="AR1816">
        <v>35</v>
      </c>
      <c r="AS1816">
        <v>20</v>
      </c>
      <c r="AT1816">
        <v>19.64</v>
      </c>
      <c r="AU1816" t="s">
        <v>48</v>
      </c>
    </row>
    <row r="1817" spans="38:47">
      <c r="AL1817" t="s">
        <v>46</v>
      </c>
      <c r="AM1817" t="s">
        <v>53</v>
      </c>
      <c r="AN1817">
        <v>501</v>
      </c>
      <c r="AO1817">
        <v>10</v>
      </c>
      <c r="AP1817" t="s">
        <v>49</v>
      </c>
      <c r="AR1817">
        <v>36</v>
      </c>
      <c r="AS1817">
        <v>20</v>
      </c>
      <c r="AT1817">
        <v>21.22</v>
      </c>
      <c r="AU1817" t="s">
        <v>48</v>
      </c>
    </row>
    <row r="1818" spans="38:47">
      <c r="AL1818" t="s">
        <v>46</v>
      </c>
      <c r="AM1818" t="s">
        <v>53</v>
      </c>
      <c r="AN1818">
        <v>501</v>
      </c>
      <c r="AO1818">
        <v>10</v>
      </c>
      <c r="AP1818" t="s">
        <v>49</v>
      </c>
      <c r="AR1818">
        <v>37</v>
      </c>
      <c r="AS1818">
        <v>20</v>
      </c>
      <c r="AT1818">
        <v>22.97</v>
      </c>
      <c r="AU1818" t="s">
        <v>48</v>
      </c>
    </row>
    <row r="1819" spans="38:47">
      <c r="AL1819" t="s">
        <v>46</v>
      </c>
      <c r="AM1819" t="s">
        <v>53</v>
      </c>
      <c r="AN1819">
        <v>501</v>
      </c>
      <c r="AO1819">
        <v>10</v>
      </c>
      <c r="AP1819" t="s">
        <v>49</v>
      </c>
      <c r="AR1819">
        <v>38</v>
      </c>
      <c r="AS1819">
        <v>20</v>
      </c>
      <c r="AT1819">
        <v>24.9</v>
      </c>
      <c r="AU1819" t="s">
        <v>48</v>
      </c>
    </row>
    <row r="1820" spans="38:47">
      <c r="AL1820" t="s">
        <v>46</v>
      </c>
      <c r="AM1820" t="s">
        <v>53</v>
      </c>
      <c r="AN1820">
        <v>501</v>
      </c>
      <c r="AO1820">
        <v>10</v>
      </c>
      <c r="AP1820" t="s">
        <v>49</v>
      </c>
      <c r="AR1820">
        <v>39</v>
      </c>
      <c r="AS1820">
        <v>20</v>
      </c>
      <c r="AT1820">
        <v>27.04</v>
      </c>
      <c r="AU1820" t="s">
        <v>48</v>
      </c>
    </row>
    <row r="1821" spans="38:47">
      <c r="AL1821" t="s">
        <v>46</v>
      </c>
      <c r="AM1821" t="s">
        <v>53</v>
      </c>
      <c r="AN1821">
        <v>501</v>
      </c>
      <c r="AO1821">
        <v>10</v>
      </c>
      <c r="AP1821" t="s">
        <v>49</v>
      </c>
      <c r="AR1821">
        <v>40</v>
      </c>
      <c r="AS1821">
        <v>20</v>
      </c>
      <c r="AT1821">
        <v>29.42</v>
      </c>
      <c r="AU1821" t="s">
        <v>48</v>
      </c>
    </row>
    <row r="1822" spans="38:47">
      <c r="AL1822" t="s">
        <v>46</v>
      </c>
      <c r="AM1822" t="s">
        <v>53</v>
      </c>
      <c r="AN1822">
        <v>501</v>
      </c>
      <c r="AO1822">
        <v>10</v>
      </c>
      <c r="AP1822" t="s">
        <v>49</v>
      </c>
      <c r="AR1822">
        <v>41</v>
      </c>
      <c r="AS1822">
        <v>20</v>
      </c>
      <c r="AT1822">
        <v>32.049999999999997</v>
      </c>
      <c r="AU1822" t="s">
        <v>48</v>
      </c>
    </row>
    <row r="1823" spans="38:47">
      <c r="AL1823" t="s">
        <v>46</v>
      </c>
      <c r="AM1823" t="s">
        <v>53</v>
      </c>
      <c r="AN1823">
        <v>501</v>
      </c>
      <c r="AO1823">
        <v>10</v>
      </c>
      <c r="AP1823" t="s">
        <v>49</v>
      </c>
      <c r="AR1823">
        <v>42</v>
      </c>
      <c r="AS1823">
        <v>20</v>
      </c>
      <c r="AT1823">
        <v>34.979999999999997</v>
      </c>
      <c r="AU1823" t="s">
        <v>48</v>
      </c>
    </row>
    <row r="1824" spans="38:47">
      <c r="AL1824" t="s">
        <v>46</v>
      </c>
      <c r="AM1824" t="s">
        <v>53</v>
      </c>
      <c r="AN1824">
        <v>501</v>
      </c>
      <c r="AO1824">
        <v>10</v>
      </c>
      <c r="AP1824" t="s">
        <v>49</v>
      </c>
      <c r="AR1824">
        <v>43</v>
      </c>
      <c r="AS1824">
        <v>20</v>
      </c>
      <c r="AT1824">
        <v>38.229999999999997</v>
      </c>
      <c r="AU1824" t="s">
        <v>48</v>
      </c>
    </row>
    <row r="1825" spans="38:47">
      <c r="AL1825" t="s">
        <v>46</v>
      </c>
      <c r="AM1825" t="s">
        <v>53</v>
      </c>
      <c r="AN1825">
        <v>501</v>
      </c>
      <c r="AO1825">
        <v>10</v>
      </c>
      <c r="AP1825" t="s">
        <v>49</v>
      </c>
      <c r="AR1825">
        <v>44</v>
      </c>
      <c r="AS1825">
        <v>20</v>
      </c>
      <c r="AT1825">
        <v>41.85</v>
      </c>
      <c r="AU1825" t="s">
        <v>48</v>
      </c>
    </row>
    <row r="1826" spans="38:47">
      <c r="AL1826" t="s">
        <v>46</v>
      </c>
      <c r="AM1826" t="s">
        <v>53</v>
      </c>
      <c r="AN1826">
        <v>501</v>
      </c>
      <c r="AO1826">
        <v>10</v>
      </c>
      <c r="AP1826" t="s">
        <v>49</v>
      </c>
      <c r="AR1826">
        <v>45</v>
      </c>
      <c r="AS1826">
        <v>20</v>
      </c>
      <c r="AT1826">
        <v>45.9</v>
      </c>
      <c r="AU1826" t="s">
        <v>48</v>
      </c>
    </row>
    <row r="1827" spans="38:47">
      <c r="AL1827" t="s">
        <v>46</v>
      </c>
      <c r="AM1827" t="s">
        <v>53</v>
      </c>
      <c r="AN1827">
        <v>501</v>
      </c>
      <c r="AO1827">
        <v>10</v>
      </c>
      <c r="AP1827" t="s">
        <v>49</v>
      </c>
      <c r="AR1827">
        <v>46</v>
      </c>
      <c r="AS1827">
        <v>20</v>
      </c>
      <c r="AT1827">
        <v>50.44</v>
      </c>
      <c r="AU1827" t="s">
        <v>48</v>
      </c>
    </row>
    <row r="1828" spans="38:47">
      <c r="AL1828" t="s">
        <v>46</v>
      </c>
      <c r="AM1828" t="s">
        <v>53</v>
      </c>
      <c r="AN1828">
        <v>501</v>
      </c>
      <c r="AO1828">
        <v>10</v>
      </c>
      <c r="AP1828" t="s">
        <v>49</v>
      </c>
      <c r="AR1828">
        <v>47</v>
      </c>
      <c r="AS1828">
        <v>20</v>
      </c>
      <c r="AT1828">
        <v>55.55</v>
      </c>
      <c r="AU1828" t="s">
        <v>48</v>
      </c>
    </row>
    <row r="1829" spans="38:47">
      <c r="AL1829" t="s">
        <v>46</v>
      </c>
      <c r="AM1829" t="s">
        <v>53</v>
      </c>
      <c r="AN1829">
        <v>501</v>
      </c>
      <c r="AO1829">
        <v>10</v>
      </c>
      <c r="AP1829" t="s">
        <v>49</v>
      </c>
      <c r="AR1829">
        <v>48</v>
      </c>
      <c r="AS1829">
        <v>20</v>
      </c>
      <c r="AT1829">
        <v>61.32</v>
      </c>
      <c r="AU1829" t="s">
        <v>48</v>
      </c>
    </row>
    <row r="1830" spans="38:47">
      <c r="AL1830" t="s">
        <v>46</v>
      </c>
      <c r="AM1830" t="s">
        <v>53</v>
      </c>
      <c r="AN1830">
        <v>501</v>
      </c>
      <c r="AO1830">
        <v>10</v>
      </c>
      <c r="AP1830" t="s">
        <v>49</v>
      </c>
      <c r="AR1830">
        <v>49</v>
      </c>
      <c r="AS1830">
        <v>20</v>
      </c>
      <c r="AT1830">
        <v>67.849999999999994</v>
      </c>
      <c r="AU1830" t="s">
        <v>48</v>
      </c>
    </row>
    <row r="1831" spans="38:47">
      <c r="AL1831" t="s">
        <v>46</v>
      </c>
      <c r="AM1831" t="s">
        <v>53</v>
      </c>
      <c r="AN1831">
        <v>501</v>
      </c>
      <c r="AO1831">
        <v>10</v>
      </c>
      <c r="AP1831" t="s">
        <v>49</v>
      </c>
      <c r="AR1831">
        <v>50</v>
      </c>
      <c r="AS1831">
        <v>20</v>
      </c>
      <c r="AT1831">
        <v>75.28</v>
      </c>
      <c r="AU1831" t="s">
        <v>48</v>
      </c>
    </row>
    <row r="1832" spans="38:47">
      <c r="AL1832" t="s">
        <v>46</v>
      </c>
      <c r="AM1832" t="s">
        <v>53</v>
      </c>
      <c r="AN1832">
        <v>501</v>
      </c>
      <c r="AO1832">
        <v>10</v>
      </c>
      <c r="AP1832" t="s">
        <v>49</v>
      </c>
      <c r="AR1832">
        <v>18</v>
      </c>
      <c r="AS1832">
        <v>21</v>
      </c>
      <c r="AT1832">
        <v>8.77</v>
      </c>
      <c r="AU1832" t="s">
        <v>48</v>
      </c>
    </row>
    <row r="1833" spans="38:47">
      <c r="AL1833" t="s">
        <v>46</v>
      </c>
      <c r="AM1833" t="s">
        <v>53</v>
      </c>
      <c r="AN1833">
        <v>501</v>
      </c>
      <c r="AO1833">
        <v>10</v>
      </c>
      <c r="AP1833" t="s">
        <v>49</v>
      </c>
      <c r="AR1833">
        <v>19</v>
      </c>
      <c r="AS1833">
        <v>21</v>
      </c>
      <c r="AT1833">
        <v>9.0500000000000007</v>
      </c>
      <c r="AU1833" t="s">
        <v>48</v>
      </c>
    </row>
    <row r="1834" spans="38:47">
      <c r="AL1834" t="s">
        <v>46</v>
      </c>
      <c r="AM1834" t="s">
        <v>53</v>
      </c>
      <c r="AN1834">
        <v>501</v>
      </c>
      <c r="AO1834">
        <v>10</v>
      </c>
      <c r="AP1834" t="s">
        <v>49</v>
      </c>
      <c r="AR1834">
        <v>20</v>
      </c>
      <c r="AS1834">
        <v>21</v>
      </c>
      <c r="AT1834">
        <v>9.36</v>
      </c>
      <c r="AU1834" t="s">
        <v>48</v>
      </c>
    </row>
    <row r="1835" spans="38:47">
      <c r="AL1835" t="s">
        <v>46</v>
      </c>
      <c r="AM1835" t="s">
        <v>53</v>
      </c>
      <c r="AN1835">
        <v>501</v>
      </c>
      <c r="AO1835">
        <v>10</v>
      </c>
      <c r="AP1835" t="s">
        <v>49</v>
      </c>
      <c r="AR1835">
        <v>21</v>
      </c>
      <c r="AS1835">
        <v>21</v>
      </c>
      <c r="AT1835">
        <v>9.68</v>
      </c>
      <c r="AU1835" t="s">
        <v>48</v>
      </c>
    </row>
    <row r="1836" spans="38:47">
      <c r="AL1836" t="s">
        <v>46</v>
      </c>
      <c r="AM1836" t="s">
        <v>53</v>
      </c>
      <c r="AN1836">
        <v>501</v>
      </c>
      <c r="AO1836">
        <v>10</v>
      </c>
      <c r="AP1836" t="s">
        <v>49</v>
      </c>
      <c r="AR1836">
        <v>22</v>
      </c>
      <c r="AS1836">
        <v>21</v>
      </c>
      <c r="AT1836">
        <v>10.039999999999999</v>
      </c>
      <c r="AU1836" t="s">
        <v>48</v>
      </c>
    </row>
    <row r="1837" spans="38:47">
      <c r="AL1837" t="s">
        <v>46</v>
      </c>
      <c r="AM1837" t="s">
        <v>53</v>
      </c>
      <c r="AN1837">
        <v>501</v>
      </c>
      <c r="AO1837">
        <v>10</v>
      </c>
      <c r="AP1837" t="s">
        <v>49</v>
      </c>
      <c r="AR1837">
        <v>23</v>
      </c>
      <c r="AS1837">
        <v>21</v>
      </c>
      <c r="AT1837">
        <v>10.44</v>
      </c>
      <c r="AU1837" t="s">
        <v>48</v>
      </c>
    </row>
    <row r="1838" spans="38:47">
      <c r="AL1838" t="s">
        <v>46</v>
      </c>
      <c r="AM1838" t="s">
        <v>53</v>
      </c>
      <c r="AN1838">
        <v>501</v>
      </c>
      <c r="AO1838">
        <v>10</v>
      </c>
      <c r="AP1838" t="s">
        <v>49</v>
      </c>
      <c r="AR1838">
        <v>24</v>
      </c>
      <c r="AS1838">
        <v>21</v>
      </c>
      <c r="AT1838">
        <v>10.89</v>
      </c>
      <c r="AU1838" t="s">
        <v>48</v>
      </c>
    </row>
    <row r="1839" spans="38:47">
      <c r="AL1839" t="s">
        <v>46</v>
      </c>
      <c r="AM1839" t="s">
        <v>53</v>
      </c>
      <c r="AN1839">
        <v>501</v>
      </c>
      <c r="AO1839">
        <v>10</v>
      </c>
      <c r="AP1839" t="s">
        <v>49</v>
      </c>
      <c r="AR1839">
        <v>25</v>
      </c>
      <c r="AS1839">
        <v>21</v>
      </c>
      <c r="AT1839">
        <v>11.39</v>
      </c>
      <c r="AU1839" t="s">
        <v>48</v>
      </c>
    </row>
    <row r="1840" spans="38:47">
      <c r="AL1840" t="s">
        <v>46</v>
      </c>
      <c r="AM1840" t="s">
        <v>53</v>
      </c>
      <c r="AN1840">
        <v>501</v>
      </c>
      <c r="AO1840">
        <v>10</v>
      </c>
      <c r="AP1840" t="s">
        <v>49</v>
      </c>
      <c r="AR1840">
        <v>26</v>
      </c>
      <c r="AS1840">
        <v>21</v>
      </c>
      <c r="AT1840">
        <v>11.96</v>
      </c>
      <c r="AU1840" t="s">
        <v>48</v>
      </c>
    </row>
    <row r="1841" spans="38:47">
      <c r="AL1841" t="s">
        <v>46</v>
      </c>
      <c r="AM1841" t="s">
        <v>53</v>
      </c>
      <c r="AN1841">
        <v>501</v>
      </c>
      <c r="AO1841">
        <v>10</v>
      </c>
      <c r="AP1841" t="s">
        <v>49</v>
      </c>
      <c r="AR1841">
        <v>27</v>
      </c>
      <c r="AS1841">
        <v>21</v>
      </c>
      <c r="AT1841">
        <v>12.6</v>
      </c>
      <c r="AU1841" t="s">
        <v>48</v>
      </c>
    </row>
    <row r="1842" spans="38:47">
      <c r="AL1842" t="s">
        <v>46</v>
      </c>
      <c r="AM1842" t="s">
        <v>53</v>
      </c>
      <c r="AN1842">
        <v>501</v>
      </c>
      <c r="AO1842">
        <v>10</v>
      </c>
      <c r="AP1842" t="s">
        <v>49</v>
      </c>
      <c r="AR1842">
        <v>28</v>
      </c>
      <c r="AS1842">
        <v>21</v>
      </c>
      <c r="AT1842">
        <v>13.32</v>
      </c>
      <c r="AU1842" t="s">
        <v>48</v>
      </c>
    </row>
    <row r="1843" spans="38:47">
      <c r="AL1843" t="s">
        <v>46</v>
      </c>
      <c r="AM1843" t="s">
        <v>53</v>
      </c>
      <c r="AN1843">
        <v>501</v>
      </c>
      <c r="AO1843">
        <v>10</v>
      </c>
      <c r="AP1843" t="s">
        <v>49</v>
      </c>
      <c r="AR1843">
        <v>29</v>
      </c>
      <c r="AS1843">
        <v>21</v>
      </c>
      <c r="AT1843">
        <v>14.13</v>
      </c>
      <c r="AU1843" t="s">
        <v>48</v>
      </c>
    </row>
    <row r="1844" spans="38:47">
      <c r="AL1844" t="s">
        <v>46</v>
      </c>
      <c r="AM1844" t="s">
        <v>53</v>
      </c>
      <c r="AN1844">
        <v>501</v>
      </c>
      <c r="AO1844">
        <v>10</v>
      </c>
      <c r="AP1844" t="s">
        <v>49</v>
      </c>
      <c r="AR1844">
        <v>30</v>
      </c>
      <c r="AS1844">
        <v>21</v>
      </c>
      <c r="AT1844">
        <v>15.04</v>
      </c>
      <c r="AU1844" t="s">
        <v>48</v>
      </c>
    </row>
    <row r="1845" spans="38:47">
      <c r="AL1845" t="s">
        <v>46</v>
      </c>
      <c r="AM1845" t="s">
        <v>53</v>
      </c>
      <c r="AN1845">
        <v>501</v>
      </c>
      <c r="AO1845">
        <v>10</v>
      </c>
      <c r="AP1845" t="s">
        <v>49</v>
      </c>
      <c r="AR1845">
        <v>31</v>
      </c>
      <c r="AS1845">
        <v>21</v>
      </c>
      <c r="AT1845">
        <v>16.059999999999999</v>
      </c>
      <c r="AU1845" t="s">
        <v>48</v>
      </c>
    </row>
    <row r="1846" spans="38:47">
      <c r="AL1846" t="s">
        <v>46</v>
      </c>
      <c r="AM1846" t="s">
        <v>53</v>
      </c>
      <c r="AN1846">
        <v>501</v>
      </c>
      <c r="AO1846">
        <v>10</v>
      </c>
      <c r="AP1846" t="s">
        <v>49</v>
      </c>
      <c r="AR1846">
        <v>32</v>
      </c>
      <c r="AS1846">
        <v>21</v>
      </c>
      <c r="AT1846">
        <v>17.2</v>
      </c>
      <c r="AU1846" t="s">
        <v>48</v>
      </c>
    </row>
    <row r="1847" spans="38:47">
      <c r="AL1847" t="s">
        <v>46</v>
      </c>
      <c r="AM1847" t="s">
        <v>53</v>
      </c>
      <c r="AN1847">
        <v>501</v>
      </c>
      <c r="AO1847">
        <v>10</v>
      </c>
      <c r="AP1847" t="s">
        <v>49</v>
      </c>
      <c r="AR1847">
        <v>33</v>
      </c>
      <c r="AS1847">
        <v>21</v>
      </c>
      <c r="AT1847">
        <v>18.47</v>
      </c>
      <c r="AU1847" t="s">
        <v>48</v>
      </c>
    </row>
    <row r="1848" spans="38:47">
      <c r="AL1848" t="s">
        <v>46</v>
      </c>
      <c r="AM1848" t="s">
        <v>53</v>
      </c>
      <c r="AN1848">
        <v>501</v>
      </c>
      <c r="AO1848">
        <v>10</v>
      </c>
      <c r="AP1848" t="s">
        <v>49</v>
      </c>
      <c r="AR1848">
        <v>34</v>
      </c>
      <c r="AS1848">
        <v>21</v>
      </c>
      <c r="AT1848">
        <v>19.88</v>
      </c>
      <c r="AU1848" t="s">
        <v>48</v>
      </c>
    </row>
    <row r="1849" spans="38:47">
      <c r="AL1849" t="s">
        <v>46</v>
      </c>
      <c r="AM1849" t="s">
        <v>53</v>
      </c>
      <c r="AN1849">
        <v>501</v>
      </c>
      <c r="AO1849">
        <v>10</v>
      </c>
      <c r="AP1849" t="s">
        <v>49</v>
      </c>
      <c r="AR1849">
        <v>35</v>
      </c>
      <c r="AS1849">
        <v>21</v>
      </c>
      <c r="AT1849">
        <v>21.45</v>
      </c>
      <c r="AU1849" t="s">
        <v>48</v>
      </c>
    </row>
    <row r="1850" spans="38:47">
      <c r="AL1850" t="s">
        <v>46</v>
      </c>
      <c r="AM1850" t="s">
        <v>53</v>
      </c>
      <c r="AN1850">
        <v>501</v>
      </c>
      <c r="AO1850">
        <v>10</v>
      </c>
      <c r="AP1850" t="s">
        <v>49</v>
      </c>
      <c r="AR1850">
        <v>36</v>
      </c>
      <c r="AS1850">
        <v>21</v>
      </c>
      <c r="AT1850">
        <v>23.2</v>
      </c>
      <c r="AU1850" t="s">
        <v>48</v>
      </c>
    </row>
    <row r="1851" spans="38:47">
      <c r="AL1851" t="s">
        <v>46</v>
      </c>
      <c r="AM1851" t="s">
        <v>53</v>
      </c>
      <c r="AN1851">
        <v>501</v>
      </c>
      <c r="AO1851">
        <v>10</v>
      </c>
      <c r="AP1851" t="s">
        <v>49</v>
      </c>
      <c r="AR1851">
        <v>37</v>
      </c>
      <c r="AS1851">
        <v>21</v>
      </c>
      <c r="AT1851">
        <v>25.14</v>
      </c>
      <c r="AU1851" t="s">
        <v>48</v>
      </c>
    </row>
    <row r="1852" spans="38:47">
      <c r="AL1852" t="s">
        <v>46</v>
      </c>
      <c r="AM1852" t="s">
        <v>53</v>
      </c>
      <c r="AN1852">
        <v>501</v>
      </c>
      <c r="AO1852">
        <v>10</v>
      </c>
      <c r="AP1852" t="s">
        <v>49</v>
      </c>
      <c r="AR1852">
        <v>38</v>
      </c>
      <c r="AS1852">
        <v>21</v>
      </c>
      <c r="AT1852">
        <v>27.28</v>
      </c>
      <c r="AU1852" t="s">
        <v>48</v>
      </c>
    </row>
    <row r="1853" spans="38:47">
      <c r="AL1853" t="s">
        <v>46</v>
      </c>
      <c r="AM1853" t="s">
        <v>53</v>
      </c>
      <c r="AN1853">
        <v>501</v>
      </c>
      <c r="AO1853">
        <v>10</v>
      </c>
      <c r="AP1853" t="s">
        <v>49</v>
      </c>
      <c r="AR1853">
        <v>39</v>
      </c>
      <c r="AS1853">
        <v>21</v>
      </c>
      <c r="AT1853">
        <v>29.66</v>
      </c>
      <c r="AU1853" t="s">
        <v>48</v>
      </c>
    </row>
    <row r="1854" spans="38:47">
      <c r="AL1854" t="s">
        <v>46</v>
      </c>
      <c r="AM1854" t="s">
        <v>53</v>
      </c>
      <c r="AN1854">
        <v>501</v>
      </c>
      <c r="AO1854">
        <v>10</v>
      </c>
      <c r="AP1854" t="s">
        <v>49</v>
      </c>
      <c r="AR1854">
        <v>40</v>
      </c>
      <c r="AS1854">
        <v>21</v>
      </c>
      <c r="AT1854">
        <v>32.299999999999997</v>
      </c>
      <c r="AU1854" t="s">
        <v>48</v>
      </c>
    </row>
    <row r="1855" spans="38:47">
      <c r="AL1855" t="s">
        <v>46</v>
      </c>
      <c r="AM1855" t="s">
        <v>53</v>
      </c>
      <c r="AN1855">
        <v>501</v>
      </c>
      <c r="AO1855">
        <v>10</v>
      </c>
      <c r="AP1855" t="s">
        <v>49</v>
      </c>
      <c r="AR1855">
        <v>41</v>
      </c>
      <c r="AS1855">
        <v>21</v>
      </c>
      <c r="AT1855">
        <v>35.229999999999997</v>
      </c>
      <c r="AU1855" t="s">
        <v>48</v>
      </c>
    </row>
    <row r="1856" spans="38:47">
      <c r="AL1856" t="s">
        <v>46</v>
      </c>
      <c r="AM1856" t="s">
        <v>53</v>
      </c>
      <c r="AN1856">
        <v>501</v>
      </c>
      <c r="AO1856">
        <v>10</v>
      </c>
      <c r="AP1856" t="s">
        <v>49</v>
      </c>
      <c r="AR1856">
        <v>42</v>
      </c>
      <c r="AS1856">
        <v>21</v>
      </c>
      <c r="AT1856">
        <v>38.479999999999997</v>
      </c>
      <c r="AU1856" t="s">
        <v>48</v>
      </c>
    </row>
    <row r="1857" spans="38:47">
      <c r="AL1857" t="s">
        <v>46</v>
      </c>
      <c r="AM1857" t="s">
        <v>53</v>
      </c>
      <c r="AN1857">
        <v>501</v>
      </c>
      <c r="AO1857">
        <v>10</v>
      </c>
      <c r="AP1857" t="s">
        <v>49</v>
      </c>
      <c r="AR1857">
        <v>43</v>
      </c>
      <c r="AS1857">
        <v>21</v>
      </c>
      <c r="AT1857">
        <v>42.11</v>
      </c>
      <c r="AU1857" t="s">
        <v>48</v>
      </c>
    </row>
    <row r="1858" spans="38:47">
      <c r="AL1858" t="s">
        <v>46</v>
      </c>
      <c r="AM1858" t="s">
        <v>53</v>
      </c>
      <c r="AN1858">
        <v>501</v>
      </c>
      <c r="AO1858">
        <v>10</v>
      </c>
      <c r="AP1858" t="s">
        <v>49</v>
      </c>
      <c r="AR1858">
        <v>44</v>
      </c>
      <c r="AS1858">
        <v>21</v>
      </c>
      <c r="AT1858">
        <v>46.15</v>
      </c>
      <c r="AU1858" t="s">
        <v>48</v>
      </c>
    </row>
    <row r="1859" spans="38:47">
      <c r="AL1859" t="s">
        <v>46</v>
      </c>
      <c r="AM1859" t="s">
        <v>53</v>
      </c>
      <c r="AN1859">
        <v>501</v>
      </c>
      <c r="AO1859">
        <v>10</v>
      </c>
      <c r="AP1859" t="s">
        <v>49</v>
      </c>
      <c r="AR1859">
        <v>45</v>
      </c>
      <c r="AS1859">
        <v>21</v>
      </c>
      <c r="AT1859">
        <v>50.68</v>
      </c>
      <c r="AU1859" t="s">
        <v>48</v>
      </c>
    </row>
    <row r="1860" spans="38:47">
      <c r="AL1860" t="s">
        <v>46</v>
      </c>
      <c r="AM1860" t="s">
        <v>53</v>
      </c>
      <c r="AN1860">
        <v>501</v>
      </c>
      <c r="AO1860">
        <v>10</v>
      </c>
      <c r="AP1860" t="s">
        <v>49</v>
      </c>
      <c r="AR1860">
        <v>46</v>
      </c>
      <c r="AS1860">
        <v>21</v>
      </c>
      <c r="AT1860">
        <v>55.77</v>
      </c>
      <c r="AU1860" t="s">
        <v>48</v>
      </c>
    </row>
    <row r="1861" spans="38:47">
      <c r="AL1861" t="s">
        <v>46</v>
      </c>
      <c r="AM1861" t="s">
        <v>53</v>
      </c>
      <c r="AN1861">
        <v>501</v>
      </c>
      <c r="AO1861">
        <v>10</v>
      </c>
      <c r="AP1861" t="s">
        <v>49</v>
      </c>
      <c r="AR1861">
        <v>47</v>
      </c>
      <c r="AS1861">
        <v>21</v>
      </c>
      <c r="AT1861">
        <v>61.5</v>
      </c>
      <c r="AU1861" t="s">
        <v>48</v>
      </c>
    </row>
    <row r="1862" spans="38:47">
      <c r="AL1862" t="s">
        <v>46</v>
      </c>
      <c r="AM1862" t="s">
        <v>53</v>
      </c>
      <c r="AN1862">
        <v>501</v>
      </c>
      <c r="AO1862">
        <v>10</v>
      </c>
      <c r="AP1862" t="s">
        <v>49</v>
      </c>
      <c r="AR1862">
        <v>48</v>
      </c>
      <c r="AS1862">
        <v>21</v>
      </c>
      <c r="AT1862">
        <v>67.98</v>
      </c>
      <c r="AU1862" t="s">
        <v>48</v>
      </c>
    </row>
    <row r="1863" spans="38:47">
      <c r="AL1863" t="s">
        <v>46</v>
      </c>
      <c r="AM1863" t="s">
        <v>53</v>
      </c>
      <c r="AN1863">
        <v>501</v>
      </c>
      <c r="AO1863">
        <v>10</v>
      </c>
      <c r="AP1863" t="s">
        <v>49</v>
      </c>
      <c r="AR1863">
        <v>49</v>
      </c>
      <c r="AS1863">
        <v>21</v>
      </c>
      <c r="AT1863">
        <v>75.34</v>
      </c>
      <c r="AU1863" t="s">
        <v>48</v>
      </c>
    </row>
    <row r="1864" spans="38:47">
      <c r="AL1864" t="s">
        <v>46</v>
      </c>
      <c r="AM1864" t="s">
        <v>53</v>
      </c>
      <c r="AN1864">
        <v>501</v>
      </c>
      <c r="AO1864">
        <v>10</v>
      </c>
      <c r="AP1864" t="s">
        <v>49</v>
      </c>
      <c r="AR1864">
        <v>18</v>
      </c>
      <c r="AS1864">
        <v>22</v>
      </c>
      <c r="AT1864">
        <v>9.34</v>
      </c>
      <c r="AU1864" t="s">
        <v>48</v>
      </c>
    </row>
    <row r="1865" spans="38:47">
      <c r="AL1865" t="s">
        <v>46</v>
      </c>
      <c r="AM1865" t="s">
        <v>53</v>
      </c>
      <c r="AN1865">
        <v>501</v>
      </c>
      <c r="AO1865">
        <v>10</v>
      </c>
      <c r="AP1865" t="s">
        <v>49</v>
      </c>
      <c r="AR1865">
        <v>19</v>
      </c>
      <c r="AS1865">
        <v>22</v>
      </c>
      <c r="AT1865">
        <v>9.65</v>
      </c>
      <c r="AU1865" t="s">
        <v>48</v>
      </c>
    </row>
    <row r="1866" spans="38:47">
      <c r="AL1866" t="s">
        <v>46</v>
      </c>
      <c r="AM1866" t="s">
        <v>53</v>
      </c>
      <c r="AN1866">
        <v>501</v>
      </c>
      <c r="AO1866">
        <v>10</v>
      </c>
      <c r="AP1866" t="s">
        <v>49</v>
      </c>
      <c r="AR1866">
        <v>20</v>
      </c>
      <c r="AS1866">
        <v>22</v>
      </c>
      <c r="AT1866">
        <v>9.99</v>
      </c>
      <c r="AU1866" t="s">
        <v>48</v>
      </c>
    </row>
    <row r="1867" spans="38:47">
      <c r="AL1867" t="s">
        <v>46</v>
      </c>
      <c r="AM1867" t="s">
        <v>53</v>
      </c>
      <c r="AN1867">
        <v>501</v>
      </c>
      <c r="AO1867">
        <v>10</v>
      </c>
      <c r="AP1867" t="s">
        <v>49</v>
      </c>
      <c r="AR1867">
        <v>21</v>
      </c>
      <c r="AS1867">
        <v>22</v>
      </c>
      <c r="AT1867">
        <v>10.36</v>
      </c>
      <c r="AU1867" t="s">
        <v>48</v>
      </c>
    </row>
    <row r="1868" spans="38:47">
      <c r="AL1868" t="s">
        <v>46</v>
      </c>
      <c r="AM1868" t="s">
        <v>53</v>
      </c>
      <c r="AN1868">
        <v>501</v>
      </c>
      <c r="AO1868">
        <v>10</v>
      </c>
      <c r="AP1868" t="s">
        <v>49</v>
      </c>
      <c r="AR1868">
        <v>22</v>
      </c>
      <c r="AS1868">
        <v>22</v>
      </c>
      <c r="AT1868">
        <v>10.76</v>
      </c>
      <c r="AU1868" t="s">
        <v>48</v>
      </c>
    </row>
    <row r="1869" spans="38:47">
      <c r="AL1869" t="s">
        <v>46</v>
      </c>
      <c r="AM1869" t="s">
        <v>53</v>
      </c>
      <c r="AN1869">
        <v>501</v>
      </c>
      <c r="AO1869">
        <v>10</v>
      </c>
      <c r="AP1869" t="s">
        <v>49</v>
      </c>
      <c r="AR1869">
        <v>23</v>
      </c>
      <c r="AS1869">
        <v>22</v>
      </c>
      <c r="AT1869">
        <v>11.21</v>
      </c>
      <c r="AU1869" t="s">
        <v>48</v>
      </c>
    </row>
    <row r="1870" spans="38:47">
      <c r="AL1870" t="s">
        <v>46</v>
      </c>
      <c r="AM1870" t="s">
        <v>53</v>
      </c>
      <c r="AN1870">
        <v>501</v>
      </c>
      <c r="AO1870">
        <v>10</v>
      </c>
      <c r="AP1870" t="s">
        <v>49</v>
      </c>
      <c r="AR1870">
        <v>24</v>
      </c>
      <c r="AS1870">
        <v>22</v>
      </c>
      <c r="AT1870">
        <v>11.71</v>
      </c>
      <c r="AU1870" t="s">
        <v>48</v>
      </c>
    </row>
    <row r="1871" spans="38:47">
      <c r="AL1871" t="s">
        <v>46</v>
      </c>
      <c r="AM1871" t="s">
        <v>53</v>
      </c>
      <c r="AN1871">
        <v>501</v>
      </c>
      <c r="AO1871">
        <v>10</v>
      </c>
      <c r="AP1871" t="s">
        <v>49</v>
      </c>
      <c r="AR1871">
        <v>25</v>
      </c>
      <c r="AS1871">
        <v>22</v>
      </c>
      <c r="AT1871">
        <v>12.28</v>
      </c>
      <c r="AU1871" t="s">
        <v>48</v>
      </c>
    </row>
    <row r="1872" spans="38:47">
      <c r="AL1872" t="s">
        <v>46</v>
      </c>
      <c r="AM1872" t="s">
        <v>53</v>
      </c>
      <c r="AN1872">
        <v>501</v>
      </c>
      <c r="AO1872">
        <v>10</v>
      </c>
      <c r="AP1872" t="s">
        <v>49</v>
      </c>
      <c r="AR1872">
        <v>26</v>
      </c>
      <c r="AS1872">
        <v>22</v>
      </c>
      <c r="AT1872">
        <v>12.91</v>
      </c>
      <c r="AU1872" t="s">
        <v>48</v>
      </c>
    </row>
    <row r="1873" spans="38:47">
      <c r="AL1873" t="s">
        <v>46</v>
      </c>
      <c r="AM1873" t="s">
        <v>53</v>
      </c>
      <c r="AN1873">
        <v>501</v>
      </c>
      <c r="AO1873">
        <v>10</v>
      </c>
      <c r="AP1873" t="s">
        <v>49</v>
      </c>
      <c r="AR1873">
        <v>27</v>
      </c>
      <c r="AS1873">
        <v>22</v>
      </c>
      <c r="AT1873">
        <v>13.62</v>
      </c>
      <c r="AU1873" t="s">
        <v>48</v>
      </c>
    </row>
    <row r="1874" spans="38:47">
      <c r="AL1874" t="s">
        <v>46</v>
      </c>
      <c r="AM1874" t="s">
        <v>53</v>
      </c>
      <c r="AN1874">
        <v>501</v>
      </c>
      <c r="AO1874">
        <v>10</v>
      </c>
      <c r="AP1874" t="s">
        <v>49</v>
      </c>
      <c r="AR1874">
        <v>28</v>
      </c>
      <c r="AS1874">
        <v>22</v>
      </c>
      <c r="AT1874">
        <v>14.42</v>
      </c>
      <c r="AU1874" t="s">
        <v>48</v>
      </c>
    </row>
    <row r="1875" spans="38:47">
      <c r="AL1875" t="s">
        <v>46</v>
      </c>
      <c r="AM1875" t="s">
        <v>53</v>
      </c>
      <c r="AN1875">
        <v>501</v>
      </c>
      <c r="AO1875">
        <v>10</v>
      </c>
      <c r="AP1875" t="s">
        <v>49</v>
      </c>
      <c r="AR1875">
        <v>29</v>
      </c>
      <c r="AS1875">
        <v>22</v>
      </c>
      <c r="AT1875">
        <v>15.32</v>
      </c>
      <c r="AU1875" t="s">
        <v>48</v>
      </c>
    </row>
    <row r="1876" spans="38:47">
      <c r="AL1876" t="s">
        <v>46</v>
      </c>
      <c r="AM1876" t="s">
        <v>53</v>
      </c>
      <c r="AN1876">
        <v>501</v>
      </c>
      <c r="AO1876">
        <v>10</v>
      </c>
      <c r="AP1876" t="s">
        <v>49</v>
      </c>
      <c r="AR1876">
        <v>30</v>
      </c>
      <c r="AS1876">
        <v>22</v>
      </c>
      <c r="AT1876">
        <v>16.32</v>
      </c>
      <c r="AU1876" t="s">
        <v>48</v>
      </c>
    </row>
    <row r="1877" spans="38:47">
      <c r="AL1877" t="s">
        <v>46</v>
      </c>
      <c r="AM1877" t="s">
        <v>53</v>
      </c>
      <c r="AN1877">
        <v>501</v>
      </c>
      <c r="AO1877">
        <v>10</v>
      </c>
      <c r="AP1877" t="s">
        <v>49</v>
      </c>
      <c r="AR1877">
        <v>31</v>
      </c>
      <c r="AS1877">
        <v>22</v>
      </c>
      <c r="AT1877">
        <v>17.45</v>
      </c>
      <c r="AU1877" t="s">
        <v>48</v>
      </c>
    </row>
    <row r="1878" spans="38:47">
      <c r="AL1878" t="s">
        <v>46</v>
      </c>
      <c r="AM1878" t="s">
        <v>53</v>
      </c>
      <c r="AN1878">
        <v>501</v>
      </c>
      <c r="AO1878">
        <v>10</v>
      </c>
      <c r="AP1878" t="s">
        <v>49</v>
      </c>
      <c r="AR1878">
        <v>32</v>
      </c>
      <c r="AS1878">
        <v>22</v>
      </c>
      <c r="AT1878">
        <v>18.71</v>
      </c>
      <c r="AU1878" t="s">
        <v>48</v>
      </c>
    </row>
    <row r="1879" spans="38:47">
      <c r="AL1879" t="s">
        <v>46</v>
      </c>
      <c r="AM1879" t="s">
        <v>53</v>
      </c>
      <c r="AN1879">
        <v>501</v>
      </c>
      <c r="AO1879">
        <v>10</v>
      </c>
      <c r="AP1879" t="s">
        <v>49</v>
      </c>
      <c r="AR1879">
        <v>33</v>
      </c>
      <c r="AS1879">
        <v>22</v>
      </c>
      <c r="AT1879">
        <v>20.11</v>
      </c>
      <c r="AU1879" t="s">
        <v>48</v>
      </c>
    </row>
    <row r="1880" spans="38:47">
      <c r="AL1880" t="s">
        <v>46</v>
      </c>
      <c r="AM1880" t="s">
        <v>53</v>
      </c>
      <c r="AN1880">
        <v>501</v>
      </c>
      <c r="AO1880">
        <v>10</v>
      </c>
      <c r="AP1880" t="s">
        <v>49</v>
      </c>
      <c r="AR1880">
        <v>34</v>
      </c>
      <c r="AS1880">
        <v>22</v>
      </c>
      <c r="AT1880">
        <v>21.67</v>
      </c>
      <c r="AU1880" t="s">
        <v>48</v>
      </c>
    </row>
    <row r="1881" spans="38:47">
      <c r="AL1881" t="s">
        <v>46</v>
      </c>
      <c r="AM1881" t="s">
        <v>53</v>
      </c>
      <c r="AN1881">
        <v>501</v>
      </c>
      <c r="AO1881">
        <v>10</v>
      </c>
      <c r="AP1881" t="s">
        <v>49</v>
      </c>
      <c r="AR1881">
        <v>35</v>
      </c>
      <c r="AS1881">
        <v>22</v>
      </c>
      <c r="AT1881">
        <v>23.41</v>
      </c>
      <c r="AU1881" t="s">
        <v>48</v>
      </c>
    </row>
    <row r="1882" spans="38:47">
      <c r="AL1882" t="s">
        <v>46</v>
      </c>
      <c r="AM1882" t="s">
        <v>53</v>
      </c>
      <c r="AN1882">
        <v>501</v>
      </c>
      <c r="AO1882">
        <v>10</v>
      </c>
      <c r="AP1882" t="s">
        <v>49</v>
      </c>
      <c r="AR1882">
        <v>36</v>
      </c>
      <c r="AS1882">
        <v>22</v>
      </c>
      <c r="AT1882">
        <v>25.33</v>
      </c>
      <c r="AU1882" t="s">
        <v>48</v>
      </c>
    </row>
    <row r="1883" spans="38:47">
      <c r="AL1883" t="s">
        <v>46</v>
      </c>
      <c r="AM1883" t="s">
        <v>53</v>
      </c>
      <c r="AN1883">
        <v>501</v>
      </c>
      <c r="AO1883">
        <v>10</v>
      </c>
      <c r="AP1883" t="s">
        <v>49</v>
      </c>
      <c r="AR1883">
        <v>37</v>
      </c>
      <c r="AS1883">
        <v>22</v>
      </c>
      <c r="AT1883">
        <v>27.48</v>
      </c>
      <c r="AU1883" t="s">
        <v>48</v>
      </c>
    </row>
    <row r="1884" spans="38:47">
      <c r="AL1884" t="s">
        <v>46</v>
      </c>
      <c r="AM1884" t="s">
        <v>53</v>
      </c>
      <c r="AN1884">
        <v>501</v>
      </c>
      <c r="AO1884">
        <v>10</v>
      </c>
      <c r="AP1884" t="s">
        <v>49</v>
      </c>
      <c r="AR1884">
        <v>38</v>
      </c>
      <c r="AS1884">
        <v>22</v>
      </c>
      <c r="AT1884">
        <v>29.85</v>
      </c>
      <c r="AU1884" t="s">
        <v>48</v>
      </c>
    </row>
    <row r="1885" spans="38:47">
      <c r="AL1885" t="s">
        <v>46</v>
      </c>
      <c r="AM1885" t="s">
        <v>53</v>
      </c>
      <c r="AN1885">
        <v>501</v>
      </c>
      <c r="AO1885">
        <v>10</v>
      </c>
      <c r="AP1885" t="s">
        <v>49</v>
      </c>
      <c r="AR1885">
        <v>39</v>
      </c>
      <c r="AS1885">
        <v>22</v>
      </c>
      <c r="AT1885">
        <v>32.49</v>
      </c>
      <c r="AU1885" t="s">
        <v>48</v>
      </c>
    </row>
    <row r="1886" spans="38:47">
      <c r="AL1886" t="s">
        <v>46</v>
      </c>
      <c r="AM1886" t="s">
        <v>53</v>
      </c>
      <c r="AN1886">
        <v>501</v>
      </c>
      <c r="AO1886">
        <v>10</v>
      </c>
      <c r="AP1886" t="s">
        <v>49</v>
      </c>
      <c r="AR1886">
        <v>40</v>
      </c>
      <c r="AS1886">
        <v>22</v>
      </c>
      <c r="AT1886">
        <v>35.42</v>
      </c>
      <c r="AU1886" t="s">
        <v>48</v>
      </c>
    </row>
    <row r="1887" spans="38:47">
      <c r="AL1887" t="s">
        <v>46</v>
      </c>
      <c r="AM1887" t="s">
        <v>53</v>
      </c>
      <c r="AN1887">
        <v>501</v>
      </c>
      <c r="AO1887">
        <v>10</v>
      </c>
      <c r="AP1887" t="s">
        <v>49</v>
      </c>
      <c r="AR1887">
        <v>41</v>
      </c>
      <c r="AS1887">
        <v>22</v>
      </c>
      <c r="AT1887">
        <v>38.67</v>
      </c>
      <c r="AU1887" t="s">
        <v>48</v>
      </c>
    </row>
    <row r="1888" spans="38:47">
      <c r="AL1888" t="s">
        <v>46</v>
      </c>
      <c r="AM1888" t="s">
        <v>53</v>
      </c>
      <c r="AN1888">
        <v>501</v>
      </c>
      <c r="AO1888">
        <v>10</v>
      </c>
      <c r="AP1888" t="s">
        <v>49</v>
      </c>
      <c r="AR1888">
        <v>42</v>
      </c>
      <c r="AS1888">
        <v>22</v>
      </c>
      <c r="AT1888">
        <v>42.29</v>
      </c>
      <c r="AU1888" t="s">
        <v>48</v>
      </c>
    </row>
    <row r="1889" spans="38:47">
      <c r="AL1889" t="s">
        <v>46</v>
      </c>
      <c r="AM1889" t="s">
        <v>53</v>
      </c>
      <c r="AN1889">
        <v>501</v>
      </c>
      <c r="AO1889">
        <v>10</v>
      </c>
      <c r="AP1889" t="s">
        <v>49</v>
      </c>
      <c r="AR1889">
        <v>43</v>
      </c>
      <c r="AS1889">
        <v>22</v>
      </c>
      <c r="AT1889">
        <v>46.33</v>
      </c>
      <c r="AU1889" t="s">
        <v>48</v>
      </c>
    </row>
    <row r="1890" spans="38:47">
      <c r="AL1890" t="s">
        <v>46</v>
      </c>
      <c r="AM1890" t="s">
        <v>53</v>
      </c>
      <c r="AN1890">
        <v>501</v>
      </c>
      <c r="AO1890">
        <v>10</v>
      </c>
      <c r="AP1890" t="s">
        <v>49</v>
      </c>
      <c r="AR1890">
        <v>44</v>
      </c>
      <c r="AS1890">
        <v>22</v>
      </c>
      <c r="AT1890">
        <v>50.84</v>
      </c>
      <c r="AU1890" t="s">
        <v>48</v>
      </c>
    </row>
    <row r="1891" spans="38:47">
      <c r="AL1891" t="s">
        <v>46</v>
      </c>
      <c r="AM1891" t="s">
        <v>53</v>
      </c>
      <c r="AN1891">
        <v>501</v>
      </c>
      <c r="AO1891">
        <v>10</v>
      </c>
      <c r="AP1891" t="s">
        <v>49</v>
      </c>
      <c r="AR1891">
        <v>45</v>
      </c>
      <c r="AS1891">
        <v>22</v>
      </c>
      <c r="AT1891">
        <v>55.9</v>
      </c>
      <c r="AU1891" t="s">
        <v>48</v>
      </c>
    </row>
    <row r="1892" spans="38:47">
      <c r="AL1892" t="s">
        <v>46</v>
      </c>
      <c r="AM1892" t="s">
        <v>53</v>
      </c>
      <c r="AN1892">
        <v>501</v>
      </c>
      <c r="AO1892">
        <v>10</v>
      </c>
      <c r="AP1892" t="s">
        <v>49</v>
      </c>
      <c r="AR1892">
        <v>46</v>
      </c>
      <c r="AS1892">
        <v>22</v>
      </c>
      <c r="AT1892">
        <v>61.6</v>
      </c>
      <c r="AU1892" t="s">
        <v>48</v>
      </c>
    </row>
    <row r="1893" spans="38:47">
      <c r="AL1893" t="s">
        <v>46</v>
      </c>
      <c r="AM1893" t="s">
        <v>53</v>
      </c>
      <c r="AN1893">
        <v>501</v>
      </c>
      <c r="AO1893">
        <v>10</v>
      </c>
      <c r="AP1893" t="s">
        <v>49</v>
      </c>
      <c r="AR1893">
        <v>47</v>
      </c>
      <c r="AS1893">
        <v>22</v>
      </c>
      <c r="AT1893">
        <v>68.03</v>
      </c>
      <c r="AU1893" t="s">
        <v>48</v>
      </c>
    </row>
    <row r="1894" spans="38:47">
      <c r="AL1894" t="s">
        <v>46</v>
      </c>
      <c r="AM1894" t="s">
        <v>53</v>
      </c>
      <c r="AN1894">
        <v>501</v>
      </c>
      <c r="AO1894">
        <v>10</v>
      </c>
      <c r="AP1894" t="s">
        <v>49</v>
      </c>
      <c r="AR1894">
        <v>48</v>
      </c>
      <c r="AS1894">
        <v>22</v>
      </c>
      <c r="AT1894">
        <v>75.319999999999993</v>
      </c>
      <c r="AU1894" t="s">
        <v>48</v>
      </c>
    </row>
    <row r="1895" spans="38:47">
      <c r="AL1895" t="s">
        <v>46</v>
      </c>
      <c r="AM1895" t="s">
        <v>53</v>
      </c>
      <c r="AN1895">
        <v>501</v>
      </c>
      <c r="AO1895">
        <v>10</v>
      </c>
      <c r="AP1895" t="s">
        <v>49</v>
      </c>
      <c r="AR1895">
        <v>18</v>
      </c>
      <c r="AS1895">
        <v>23</v>
      </c>
      <c r="AT1895">
        <v>9.93</v>
      </c>
      <c r="AU1895" t="s">
        <v>48</v>
      </c>
    </row>
    <row r="1896" spans="38:47">
      <c r="AL1896" t="s">
        <v>46</v>
      </c>
      <c r="AM1896" t="s">
        <v>53</v>
      </c>
      <c r="AN1896">
        <v>501</v>
      </c>
      <c r="AO1896">
        <v>10</v>
      </c>
      <c r="AP1896" t="s">
        <v>49</v>
      </c>
      <c r="AR1896">
        <v>19</v>
      </c>
      <c r="AS1896">
        <v>23</v>
      </c>
      <c r="AT1896">
        <v>10.28</v>
      </c>
      <c r="AU1896" t="s">
        <v>48</v>
      </c>
    </row>
    <row r="1897" spans="38:47">
      <c r="AL1897" t="s">
        <v>46</v>
      </c>
      <c r="AM1897" t="s">
        <v>53</v>
      </c>
      <c r="AN1897">
        <v>501</v>
      </c>
      <c r="AO1897">
        <v>10</v>
      </c>
      <c r="AP1897" t="s">
        <v>49</v>
      </c>
      <c r="AR1897">
        <v>20</v>
      </c>
      <c r="AS1897">
        <v>23</v>
      </c>
      <c r="AT1897">
        <v>10.65</v>
      </c>
      <c r="AU1897" t="s">
        <v>48</v>
      </c>
    </row>
    <row r="1898" spans="38:47">
      <c r="AL1898" t="s">
        <v>46</v>
      </c>
      <c r="AM1898" t="s">
        <v>53</v>
      </c>
      <c r="AN1898">
        <v>501</v>
      </c>
      <c r="AO1898">
        <v>10</v>
      </c>
      <c r="AP1898" t="s">
        <v>49</v>
      </c>
      <c r="AR1898">
        <v>21</v>
      </c>
      <c r="AS1898">
        <v>23</v>
      </c>
      <c r="AT1898">
        <v>11.07</v>
      </c>
      <c r="AU1898" t="s">
        <v>48</v>
      </c>
    </row>
    <row r="1899" spans="38:47">
      <c r="AL1899" t="s">
        <v>46</v>
      </c>
      <c r="AM1899" t="s">
        <v>53</v>
      </c>
      <c r="AN1899">
        <v>501</v>
      </c>
      <c r="AO1899">
        <v>10</v>
      </c>
      <c r="AP1899" t="s">
        <v>49</v>
      </c>
      <c r="AR1899">
        <v>22</v>
      </c>
      <c r="AS1899">
        <v>23</v>
      </c>
      <c r="AT1899">
        <v>11.52</v>
      </c>
      <c r="AU1899" t="s">
        <v>48</v>
      </c>
    </row>
    <row r="1900" spans="38:47">
      <c r="AL1900" t="s">
        <v>46</v>
      </c>
      <c r="AM1900" t="s">
        <v>53</v>
      </c>
      <c r="AN1900">
        <v>501</v>
      </c>
      <c r="AO1900">
        <v>10</v>
      </c>
      <c r="AP1900" t="s">
        <v>49</v>
      </c>
      <c r="AR1900">
        <v>23</v>
      </c>
      <c r="AS1900">
        <v>23</v>
      </c>
      <c r="AT1900">
        <v>12.02</v>
      </c>
      <c r="AU1900" t="s">
        <v>48</v>
      </c>
    </row>
    <row r="1901" spans="38:47">
      <c r="AL1901" t="s">
        <v>46</v>
      </c>
      <c r="AM1901" t="s">
        <v>53</v>
      </c>
      <c r="AN1901">
        <v>501</v>
      </c>
      <c r="AO1901">
        <v>10</v>
      </c>
      <c r="AP1901" t="s">
        <v>49</v>
      </c>
      <c r="AR1901">
        <v>24</v>
      </c>
      <c r="AS1901">
        <v>23</v>
      </c>
      <c r="AT1901">
        <v>12.58</v>
      </c>
      <c r="AU1901" t="s">
        <v>48</v>
      </c>
    </row>
    <row r="1902" spans="38:47">
      <c r="AL1902" t="s">
        <v>46</v>
      </c>
      <c r="AM1902" t="s">
        <v>53</v>
      </c>
      <c r="AN1902">
        <v>501</v>
      </c>
      <c r="AO1902">
        <v>10</v>
      </c>
      <c r="AP1902" t="s">
        <v>49</v>
      </c>
      <c r="AR1902">
        <v>25</v>
      </c>
      <c r="AS1902">
        <v>23</v>
      </c>
      <c r="AT1902">
        <v>13.21</v>
      </c>
      <c r="AU1902" t="s">
        <v>48</v>
      </c>
    </row>
    <row r="1903" spans="38:47">
      <c r="AL1903" t="s">
        <v>46</v>
      </c>
      <c r="AM1903" t="s">
        <v>53</v>
      </c>
      <c r="AN1903">
        <v>501</v>
      </c>
      <c r="AO1903">
        <v>10</v>
      </c>
      <c r="AP1903" t="s">
        <v>49</v>
      </c>
      <c r="AR1903">
        <v>26</v>
      </c>
      <c r="AS1903">
        <v>23</v>
      </c>
      <c r="AT1903">
        <v>13.92</v>
      </c>
      <c r="AU1903" t="s">
        <v>48</v>
      </c>
    </row>
    <row r="1904" spans="38:47">
      <c r="AL1904" t="s">
        <v>46</v>
      </c>
      <c r="AM1904" t="s">
        <v>53</v>
      </c>
      <c r="AN1904">
        <v>501</v>
      </c>
      <c r="AO1904">
        <v>10</v>
      </c>
      <c r="AP1904" t="s">
        <v>49</v>
      </c>
      <c r="AR1904">
        <v>27</v>
      </c>
      <c r="AS1904">
        <v>23</v>
      </c>
      <c r="AT1904">
        <v>14.71</v>
      </c>
      <c r="AU1904" t="s">
        <v>48</v>
      </c>
    </row>
    <row r="1905" spans="38:47">
      <c r="AL1905" t="s">
        <v>46</v>
      </c>
      <c r="AM1905" t="s">
        <v>53</v>
      </c>
      <c r="AN1905">
        <v>501</v>
      </c>
      <c r="AO1905">
        <v>10</v>
      </c>
      <c r="AP1905" t="s">
        <v>49</v>
      </c>
      <c r="AR1905">
        <v>28</v>
      </c>
      <c r="AS1905">
        <v>23</v>
      </c>
      <c r="AT1905">
        <v>15.59</v>
      </c>
      <c r="AU1905" t="s">
        <v>48</v>
      </c>
    </row>
    <row r="1906" spans="38:47">
      <c r="AL1906" t="s">
        <v>46</v>
      </c>
      <c r="AM1906" t="s">
        <v>53</v>
      </c>
      <c r="AN1906">
        <v>501</v>
      </c>
      <c r="AO1906">
        <v>10</v>
      </c>
      <c r="AP1906" t="s">
        <v>49</v>
      </c>
      <c r="AR1906">
        <v>29</v>
      </c>
      <c r="AS1906">
        <v>23</v>
      </c>
      <c r="AT1906">
        <v>16.579999999999998</v>
      </c>
      <c r="AU1906" t="s">
        <v>48</v>
      </c>
    </row>
    <row r="1907" spans="38:47">
      <c r="AL1907" t="s">
        <v>46</v>
      </c>
      <c r="AM1907" t="s">
        <v>53</v>
      </c>
      <c r="AN1907">
        <v>501</v>
      </c>
      <c r="AO1907">
        <v>10</v>
      </c>
      <c r="AP1907" t="s">
        <v>49</v>
      </c>
      <c r="AR1907">
        <v>30</v>
      </c>
      <c r="AS1907">
        <v>23</v>
      </c>
      <c r="AT1907">
        <v>17.690000000000001</v>
      </c>
      <c r="AU1907" t="s">
        <v>48</v>
      </c>
    </row>
    <row r="1908" spans="38:47">
      <c r="AL1908" t="s">
        <v>46</v>
      </c>
      <c r="AM1908" t="s">
        <v>53</v>
      </c>
      <c r="AN1908">
        <v>501</v>
      </c>
      <c r="AO1908">
        <v>10</v>
      </c>
      <c r="AP1908" t="s">
        <v>49</v>
      </c>
      <c r="AR1908">
        <v>31</v>
      </c>
      <c r="AS1908">
        <v>23</v>
      </c>
      <c r="AT1908">
        <v>18.93</v>
      </c>
      <c r="AU1908" t="s">
        <v>48</v>
      </c>
    </row>
    <row r="1909" spans="38:47">
      <c r="AL1909" t="s">
        <v>46</v>
      </c>
      <c r="AM1909" t="s">
        <v>53</v>
      </c>
      <c r="AN1909">
        <v>501</v>
      </c>
      <c r="AO1909">
        <v>10</v>
      </c>
      <c r="AP1909" t="s">
        <v>49</v>
      </c>
      <c r="AR1909">
        <v>32</v>
      </c>
      <c r="AS1909">
        <v>23</v>
      </c>
      <c r="AT1909">
        <v>20.32</v>
      </c>
      <c r="AU1909" t="s">
        <v>48</v>
      </c>
    </row>
    <row r="1910" spans="38:47">
      <c r="AL1910" t="s">
        <v>46</v>
      </c>
      <c r="AM1910" t="s">
        <v>53</v>
      </c>
      <c r="AN1910">
        <v>501</v>
      </c>
      <c r="AO1910">
        <v>10</v>
      </c>
      <c r="AP1910" t="s">
        <v>49</v>
      </c>
      <c r="AR1910">
        <v>33</v>
      </c>
      <c r="AS1910">
        <v>23</v>
      </c>
      <c r="AT1910">
        <v>21.86</v>
      </c>
      <c r="AU1910" t="s">
        <v>48</v>
      </c>
    </row>
    <row r="1911" spans="38:47">
      <c r="AL1911" t="s">
        <v>46</v>
      </c>
      <c r="AM1911" t="s">
        <v>53</v>
      </c>
      <c r="AN1911">
        <v>501</v>
      </c>
      <c r="AO1911">
        <v>10</v>
      </c>
      <c r="AP1911" t="s">
        <v>49</v>
      </c>
      <c r="AR1911">
        <v>34</v>
      </c>
      <c r="AS1911">
        <v>23</v>
      </c>
      <c r="AT1911">
        <v>23.59</v>
      </c>
      <c r="AU1911" t="s">
        <v>48</v>
      </c>
    </row>
    <row r="1912" spans="38:47">
      <c r="AL1912" t="s">
        <v>46</v>
      </c>
      <c r="AM1912" t="s">
        <v>53</v>
      </c>
      <c r="AN1912">
        <v>501</v>
      </c>
      <c r="AO1912">
        <v>10</v>
      </c>
      <c r="AP1912" t="s">
        <v>49</v>
      </c>
      <c r="AR1912">
        <v>35</v>
      </c>
      <c r="AS1912">
        <v>23</v>
      </c>
      <c r="AT1912">
        <v>25.5</v>
      </c>
      <c r="AU1912" t="s">
        <v>48</v>
      </c>
    </row>
    <row r="1913" spans="38:47">
      <c r="AL1913" t="s">
        <v>46</v>
      </c>
      <c r="AM1913" t="s">
        <v>53</v>
      </c>
      <c r="AN1913">
        <v>501</v>
      </c>
      <c r="AO1913">
        <v>10</v>
      </c>
      <c r="AP1913" t="s">
        <v>49</v>
      </c>
      <c r="AR1913">
        <v>36</v>
      </c>
      <c r="AS1913">
        <v>23</v>
      </c>
      <c r="AT1913">
        <v>27.63</v>
      </c>
      <c r="AU1913" t="s">
        <v>48</v>
      </c>
    </row>
    <row r="1914" spans="38:47">
      <c r="AL1914" t="s">
        <v>46</v>
      </c>
      <c r="AM1914" t="s">
        <v>53</v>
      </c>
      <c r="AN1914">
        <v>501</v>
      </c>
      <c r="AO1914">
        <v>10</v>
      </c>
      <c r="AP1914" t="s">
        <v>49</v>
      </c>
      <c r="AR1914">
        <v>37</v>
      </c>
      <c r="AS1914">
        <v>23</v>
      </c>
      <c r="AT1914">
        <v>30</v>
      </c>
      <c r="AU1914" t="s">
        <v>48</v>
      </c>
    </row>
    <row r="1915" spans="38:47">
      <c r="AL1915" t="s">
        <v>46</v>
      </c>
      <c r="AM1915" t="s">
        <v>53</v>
      </c>
      <c r="AN1915">
        <v>501</v>
      </c>
      <c r="AO1915">
        <v>10</v>
      </c>
      <c r="AP1915" t="s">
        <v>49</v>
      </c>
      <c r="AR1915">
        <v>38</v>
      </c>
      <c r="AS1915">
        <v>23</v>
      </c>
      <c r="AT1915">
        <v>32.630000000000003</v>
      </c>
      <c r="AU1915" t="s">
        <v>48</v>
      </c>
    </row>
    <row r="1916" spans="38:47">
      <c r="AL1916" t="s">
        <v>46</v>
      </c>
      <c r="AM1916" t="s">
        <v>53</v>
      </c>
      <c r="AN1916">
        <v>501</v>
      </c>
      <c r="AO1916">
        <v>10</v>
      </c>
      <c r="AP1916" t="s">
        <v>49</v>
      </c>
      <c r="AR1916">
        <v>39</v>
      </c>
      <c r="AS1916">
        <v>23</v>
      </c>
      <c r="AT1916">
        <v>35.549999999999997</v>
      </c>
      <c r="AU1916" t="s">
        <v>48</v>
      </c>
    </row>
    <row r="1917" spans="38:47">
      <c r="AL1917" t="s">
        <v>46</v>
      </c>
      <c r="AM1917" t="s">
        <v>53</v>
      </c>
      <c r="AN1917">
        <v>501</v>
      </c>
      <c r="AO1917">
        <v>10</v>
      </c>
      <c r="AP1917" t="s">
        <v>49</v>
      </c>
      <c r="AR1917">
        <v>40</v>
      </c>
      <c r="AS1917">
        <v>23</v>
      </c>
      <c r="AT1917">
        <v>38.799999999999997</v>
      </c>
      <c r="AU1917" t="s">
        <v>48</v>
      </c>
    </row>
    <row r="1918" spans="38:47">
      <c r="AL1918" t="s">
        <v>46</v>
      </c>
      <c r="AM1918" t="s">
        <v>53</v>
      </c>
      <c r="AN1918">
        <v>501</v>
      </c>
      <c r="AO1918">
        <v>10</v>
      </c>
      <c r="AP1918" t="s">
        <v>49</v>
      </c>
      <c r="AR1918">
        <v>41</v>
      </c>
      <c r="AS1918">
        <v>23</v>
      </c>
      <c r="AT1918">
        <v>42.41</v>
      </c>
      <c r="AU1918" t="s">
        <v>48</v>
      </c>
    </row>
    <row r="1919" spans="38:47">
      <c r="AL1919" t="s">
        <v>46</v>
      </c>
      <c r="AM1919" t="s">
        <v>53</v>
      </c>
      <c r="AN1919">
        <v>501</v>
      </c>
      <c r="AO1919">
        <v>10</v>
      </c>
      <c r="AP1919" t="s">
        <v>49</v>
      </c>
      <c r="AR1919">
        <v>42</v>
      </c>
      <c r="AS1919">
        <v>23</v>
      </c>
      <c r="AT1919">
        <v>46.43</v>
      </c>
      <c r="AU1919" t="s">
        <v>48</v>
      </c>
    </row>
    <row r="1920" spans="38:47">
      <c r="AL1920" t="s">
        <v>46</v>
      </c>
      <c r="AM1920" t="s">
        <v>53</v>
      </c>
      <c r="AN1920">
        <v>501</v>
      </c>
      <c r="AO1920">
        <v>10</v>
      </c>
      <c r="AP1920" t="s">
        <v>49</v>
      </c>
      <c r="AR1920">
        <v>43</v>
      </c>
      <c r="AS1920">
        <v>23</v>
      </c>
      <c r="AT1920">
        <v>50.93</v>
      </c>
      <c r="AU1920" t="s">
        <v>48</v>
      </c>
    </row>
    <row r="1921" spans="38:47">
      <c r="AL1921" t="s">
        <v>46</v>
      </c>
      <c r="AM1921" t="s">
        <v>53</v>
      </c>
      <c r="AN1921">
        <v>501</v>
      </c>
      <c r="AO1921">
        <v>10</v>
      </c>
      <c r="AP1921" t="s">
        <v>49</v>
      </c>
      <c r="AR1921">
        <v>44</v>
      </c>
      <c r="AS1921">
        <v>23</v>
      </c>
      <c r="AT1921">
        <v>55.96</v>
      </c>
      <c r="AU1921" t="s">
        <v>48</v>
      </c>
    </row>
    <row r="1922" spans="38:47">
      <c r="AL1922" t="s">
        <v>46</v>
      </c>
      <c r="AM1922" t="s">
        <v>53</v>
      </c>
      <c r="AN1922">
        <v>501</v>
      </c>
      <c r="AO1922">
        <v>10</v>
      </c>
      <c r="AP1922" t="s">
        <v>49</v>
      </c>
      <c r="AR1922">
        <v>45</v>
      </c>
      <c r="AS1922">
        <v>23</v>
      </c>
      <c r="AT1922">
        <v>61.62</v>
      </c>
      <c r="AU1922" t="s">
        <v>48</v>
      </c>
    </row>
    <row r="1923" spans="38:47">
      <c r="AL1923" t="s">
        <v>46</v>
      </c>
      <c r="AM1923" t="s">
        <v>53</v>
      </c>
      <c r="AN1923">
        <v>501</v>
      </c>
      <c r="AO1923">
        <v>10</v>
      </c>
      <c r="AP1923" t="s">
        <v>49</v>
      </c>
      <c r="AR1923">
        <v>46</v>
      </c>
      <c r="AS1923">
        <v>23</v>
      </c>
      <c r="AT1923">
        <v>68</v>
      </c>
      <c r="AU1923" t="s">
        <v>48</v>
      </c>
    </row>
    <row r="1924" spans="38:47">
      <c r="AL1924" t="s">
        <v>46</v>
      </c>
      <c r="AM1924" t="s">
        <v>53</v>
      </c>
      <c r="AN1924">
        <v>501</v>
      </c>
      <c r="AO1924">
        <v>10</v>
      </c>
      <c r="AP1924" t="s">
        <v>49</v>
      </c>
      <c r="AR1924">
        <v>47</v>
      </c>
      <c r="AS1924">
        <v>23</v>
      </c>
      <c r="AT1924">
        <v>75.22</v>
      </c>
      <c r="AU1924" t="s">
        <v>48</v>
      </c>
    </row>
    <row r="1925" spans="38:47">
      <c r="AL1925" t="s">
        <v>46</v>
      </c>
      <c r="AM1925" t="s">
        <v>53</v>
      </c>
      <c r="AN1925">
        <v>501</v>
      </c>
      <c r="AO1925">
        <v>10</v>
      </c>
      <c r="AP1925" t="s">
        <v>49</v>
      </c>
      <c r="AR1925">
        <v>18</v>
      </c>
      <c r="AS1925">
        <v>24</v>
      </c>
      <c r="AT1925">
        <v>10.55</v>
      </c>
      <c r="AU1925" t="s">
        <v>48</v>
      </c>
    </row>
    <row r="1926" spans="38:47">
      <c r="AL1926" t="s">
        <v>46</v>
      </c>
      <c r="AM1926" t="s">
        <v>53</v>
      </c>
      <c r="AN1926">
        <v>501</v>
      </c>
      <c r="AO1926">
        <v>10</v>
      </c>
      <c r="AP1926" t="s">
        <v>49</v>
      </c>
      <c r="AR1926">
        <v>19</v>
      </c>
      <c r="AS1926">
        <v>24</v>
      </c>
      <c r="AT1926">
        <v>10.93</v>
      </c>
      <c r="AU1926" t="s">
        <v>48</v>
      </c>
    </row>
    <row r="1927" spans="38:47">
      <c r="AL1927" t="s">
        <v>46</v>
      </c>
      <c r="AM1927" t="s">
        <v>53</v>
      </c>
      <c r="AN1927">
        <v>501</v>
      </c>
      <c r="AO1927">
        <v>10</v>
      </c>
      <c r="AP1927" t="s">
        <v>49</v>
      </c>
      <c r="AR1927">
        <v>20</v>
      </c>
      <c r="AS1927">
        <v>24</v>
      </c>
      <c r="AT1927">
        <v>11.35</v>
      </c>
      <c r="AU1927" t="s">
        <v>48</v>
      </c>
    </row>
    <row r="1928" spans="38:47">
      <c r="AL1928" t="s">
        <v>46</v>
      </c>
      <c r="AM1928" t="s">
        <v>53</v>
      </c>
      <c r="AN1928">
        <v>501</v>
      </c>
      <c r="AO1928">
        <v>10</v>
      </c>
      <c r="AP1928" t="s">
        <v>49</v>
      </c>
      <c r="AR1928">
        <v>21</v>
      </c>
      <c r="AS1928">
        <v>24</v>
      </c>
      <c r="AT1928">
        <v>11.81</v>
      </c>
      <c r="AU1928" t="s">
        <v>48</v>
      </c>
    </row>
    <row r="1929" spans="38:47">
      <c r="AL1929" t="s">
        <v>46</v>
      </c>
      <c r="AM1929" t="s">
        <v>53</v>
      </c>
      <c r="AN1929">
        <v>501</v>
      </c>
      <c r="AO1929">
        <v>10</v>
      </c>
      <c r="AP1929" t="s">
        <v>49</v>
      </c>
      <c r="AR1929">
        <v>22</v>
      </c>
      <c r="AS1929">
        <v>24</v>
      </c>
      <c r="AT1929">
        <v>12.32</v>
      </c>
      <c r="AU1929" t="s">
        <v>48</v>
      </c>
    </row>
    <row r="1930" spans="38:47">
      <c r="AL1930" t="s">
        <v>46</v>
      </c>
      <c r="AM1930" t="s">
        <v>53</v>
      </c>
      <c r="AN1930">
        <v>501</v>
      </c>
      <c r="AO1930">
        <v>10</v>
      </c>
      <c r="AP1930" t="s">
        <v>49</v>
      </c>
      <c r="AR1930">
        <v>23</v>
      </c>
      <c r="AS1930">
        <v>24</v>
      </c>
      <c r="AT1930">
        <v>12.88</v>
      </c>
      <c r="AU1930" t="s">
        <v>48</v>
      </c>
    </row>
    <row r="1931" spans="38:47">
      <c r="AL1931" t="s">
        <v>46</v>
      </c>
      <c r="AM1931" t="s">
        <v>53</v>
      </c>
      <c r="AN1931">
        <v>501</v>
      </c>
      <c r="AO1931">
        <v>10</v>
      </c>
      <c r="AP1931" t="s">
        <v>49</v>
      </c>
      <c r="AR1931">
        <v>24</v>
      </c>
      <c r="AS1931">
        <v>24</v>
      </c>
      <c r="AT1931">
        <v>13.51</v>
      </c>
      <c r="AU1931" t="s">
        <v>48</v>
      </c>
    </row>
    <row r="1932" spans="38:47">
      <c r="AL1932" t="s">
        <v>46</v>
      </c>
      <c r="AM1932" t="s">
        <v>53</v>
      </c>
      <c r="AN1932">
        <v>501</v>
      </c>
      <c r="AO1932">
        <v>10</v>
      </c>
      <c r="AP1932" t="s">
        <v>49</v>
      </c>
      <c r="AR1932">
        <v>25</v>
      </c>
      <c r="AS1932">
        <v>24</v>
      </c>
      <c r="AT1932">
        <v>14.21</v>
      </c>
      <c r="AU1932" t="s">
        <v>48</v>
      </c>
    </row>
    <row r="1933" spans="38:47">
      <c r="AL1933" t="s">
        <v>46</v>
      </c>
      <c r="AM1933" t="s">
        <v>53</v>
      </c>
      <c r="AN1933">
        <v>501</v>
      </c>
      <c r="AO1933">
        <v>10</v>
      </c>
      <c r="AP1933" t="s">
        <v>49</v>
      </c>
      <c r="AR1933">
        <v>26</v>
      </c>
      <c r="AS1933">
        <v>24</v>
      </c>
      <c r="AT1933">
        <v>14.99</v>
      </c>
      <c r="AU1933" t="s">
        <v>48</v>
      </c>
    </row>
    <row r="1934" spans="38:47">
      <c r="AL1934" t="s">
        <v>46</v>
      </c>
      <c r="AM1934" t="s">
        <v>53</v>
      </c>
      <c r="AN1934">
        <v>501</v>
      </c>
      <c r="AO1934">
        <v>10</v>
      </c>
      <c r="AP1934" t="s">
        <v>49</v>
      </c>
      <c r="AR1934">
        <v>27</v>
      </c>
      <c r="AS1934">
        <v>24</v>
      </c>
      <c r="AT1934">
        <v>15.86</v>
      </c>
      <c r="AU1934" t="s">
        <v>48</v>
      </c>
    </row>
    <row r="1935" spans="38:47">
      <c r="AL1935" t="s">
        <v>46</v>
      </c>
      <c r="AM1935" t="s">
        <v>53</v>
      </c>
      <c r="AN1935">
        <v>501</v>
      </c>
      <c r="AO1935">
        <v>10</v>
      </c>
      <c r="AP1935" t="s">
        <v>49</v>
      </c>
      <c r="AR1935">
        <v>28</v>
      </c>
      <c r="AS1935">
        <v>24</v>
      </c>
      <c r="AT1935">
        <v>16.84</v>
      </c>
      <c r="AU1935" t="s">
        <v>48</v>
      </c>
    </row>
    <row r="1936" spans="38:47">
      <c r="AL1936" t="s">
        <v>46</v>
      </c>
      <c r="AM1936" t="s">
        <v>53</v>
      </c>
      <c r="AN1936">
        <v>501</v>
      </c>
      <c r="AO1936">
        <v>10</v>
      </c>
      <c r="AP1936" t="s">
        <v>49</v>
      </c>
      <c r="AR1936">
        <v>29</v>
      </c>
      <c r="AS1936">
        <v>24</v>
      </c>
      <c r="AT1936">
        <v>17.93</v>
      </c>
      <c r="AU1936" t="s">
        <v>48</v>
      </c>
    </row>
    <row r="1937" spans="38:47">
      <c r="AL1937" t="s">
        <v>46</v>
      </c>
      <c r="AM1937" t="s">
        <v>53</v>
      </c>
      <c r="AN1937">
        <v>501</v>
      </c>
      <c r="AO1937">
        <v>10</v>
      </c>
      <c r="AP1937" t="s">
        <v>49</v>
      </c>
      <c r="AR1937">
        <v>30</v>
      </c>
      <c r="AS1937">
        <v>24</v>
      </c>
      <c r="AT1937">
        <v>19.149999999999999</v>
      </c>
      <c r="AU1937" t="s">
        <v>48</v>
      </c>
    </row>
    <row r="1938" spans="38:47">
      <c r="AL1938" t="s">
        <v>46</v>
      </c>
      <c r="AM1938" t="s">
        <v>53</v>
      </c>
      <c r="AN1938">
        <v>501</v>
      </c>
      <c r="AO1938">
        <v>10</v>
      </c>
      <c r="AP1938" t="s">
        <v>49</v>
      </c>
      <c r="AR1938">
        <v>31</v>
      </c>
      <c r="AS1938">
        <v>24</v>
      </c>
      <c r="AT1938">
        <v>20.52</v>
      </c>
      <c r="AU1938" t="s">
        <v>48</v>
      </c>
    </row>
    <row r="1939" spans="38:47">
      <c r="AL1939" t="s">
        <v>46</v>
      </c>
      <c r="AM1939" t="s">
        <v>53</v>
      </c>
      <c r="AN1939">
        <v>501</v>
      </c>
      <c r="AO1939">
        <v>10</v>
      </c>
      <c r="AP1939" t="s">
        <v>49</v>
      </c>
      <c r="AR1939">
        <v>32</v>
      </c>
      <c r="AS1939">
        <v>24</v>
      </c>
      <c r="AT1939">
        <v>22.05</v>
      </c>
      <c r="AU1939" t="s">
        <v>48</v>
      </c>
    </row>
    <row r="1940" spans="38:47">
      <c r="AL1940" t="s">
        <v>46</v>
      </c>
      <c r="AM1940" t="s">
        <v>53</v>
      </c>
      <c r="AN1940">
        <v>501</v>
      </c>
      <c r="AO1940">
        <v>10</v>
      </c>
      <c r="AP1940" t="s">
        <v>49</v>
      </c>
      <c r="AR1940">
        <v>33</v>
      </c>
      <c r="AS1940">
        <v>24</v>
      </c>
      <c r="AT1940">
        <v>23.75</v>
      </c>
      <c r="AU1940" t="s">
        <v>48</v>
      </c>
    </row>
    <row r="1941" spans="38:47">
      <c r="AL1941" t="s">
        <v>46</v>
      </c>
      <c r="AM1941" t="s">
        <v>53</v>
      </c>
      <c r="AN1941">
        <v>501</v>
      </c>
      <c r="AO1941">
        <v>10</v>
      </c>
      <c r="AP1941" t="s">
        <v>49</v>
      </c>
      <c r="AR1941">
        <v>34</v>
      </c>
      <c r="AS1941">
        <v>24</v>
      </c>
      <c r="AT1941">
        <v>25.65</v>
      </c>
      <c r="AU1941" t="s">
        <v>48</v>
      </c>
    </row>
    <row r="1942" spans="38:47">
      <c r="AL1942" t="s">
        <v>46</v>
      </c>
      <c r="AM1942" t="s">
        <v>53</v>
      </c>
      <c r="AN1942">
        <v>501</v>
      </c>
      <c r="AO1942">
        <v>10</v>
      </c>
      <c r="AP1942" t="s">
        <v>49</v>
      </c>
      <c r="AR1942">
        <v>35</v>
      </c>
      <c r="AS1942">
        <v>24</v>
      </c>
      <c r="AT1942">
        <v>27.76</v>
      </c>
      <c r="AU1942" t="s">
        <v>48</v>
      </c>
    </row>
    <row r="1943" spans="38:47">
      <c r="AL1943" t="s">
        <v>46</v>
      </c>
      <c r="AM1943" t="s">
        <v>53</v>
      </c>
      <c r="AN1943">
        <v>501</v>
      </c>
      <c r="AO1943">
        <v>10</v>
      </c>
      <c r="AP1943" t="s">
        <v>49</v>
      </c>
      <c r="AR1943">
        <v>36</v>
      </c>
      <c r="AS1943">
        <v>24</v>
      </c>
      <c r="AT1943">
        <v>30.12</v>
      </c>
      <c r="AU1943" t="s">
        <v>48</v>
      </c>
    </row>
    <row r="1944" spans="38:47">
      <c r="AL1944" t="s">
        <v>46</v>
      </c>
      <c r="AM1944" t="s">
        <v>53</v>
      </c>
      <c r="AN1944">
        <v>501</v>
      </c>
      <c r="AO1944">
        <v>10</v>
      </c>
      <c r="AP1944" t="s">
        <v>49</v>
      </c>
      <c r="AR1944">
        <v>37</v>
      </c>
      <c r="AS1944">
        <v>24</v>
      </c>
      <c r="AT1944">
        <v>32.729999999999997</v>
      </c>
      <c r="AU1944" t="s">
        <v>48</v>
      </c>
    </row>
    <row r="1945" spans="38:47">
      <c r="AL1945" t="s">
        <v>46</v>
      </c>
      <c r="AM1945" t="s">
        <v>53</v>
      </c>
      <c r="AN1945">
        <v>501</v>
      </c>
      <c r="AO1945">
        <v>10</v>
      </c>
      <c r="AP1945" t="s">
        <v>49</v>
      </c>
      <c r="AR1945">
        <v>38</v>
      </c>
      <c r="AS1945">
        <v>24</v>
      </c>
      <c r="AT1945">
        <v>35.64</v>
      </c>
      <c r="AU1945" t="s">
        <v>48</v>
      </c>
    </row>
    <row r="1946" spans="38:47">
      <c r="AL1946" t="s">
        <v>46</v>
      </c>
      <c r="AM1946" t="s">
        <v>53</v>
      </c>
      <c r="AN1946">
        <v>501</v>
      </c>
      <c r="AO1946">
        <v>10</v>
      </c>
      <c r="AP1946" t="s">
        <v>49</v>
      </c>
      <c r="AR1946">
        <v>39</v>
      </c>
      <c r="AS1946">
        <v>24</v>
      </c>
      <c r="AT1946">
        <v>38.869999999999997</v>
      </c>
      <c r="AU1946" t="s">
        <v>48</v>
      </c>
    </row>
    <row r="1947" spans="38:47">
      <c r="AL1947" t="s">
        <v>46</v>
      </c>
      <c r="AM1947" t="s">
        <v>53</v>
      </c>
      <c r="AN1947">
        <v>501</v>
      </c>
      <c r="AO1947">
        <v>10</v>
      </c>
      <c r="AP1947" t="s">
        <v>49</v>
      </c>
      <c r="AR1947">
        <v>40</v>
      </c>
      <c r="AS1947">
        <v>24</v>
      </c>
      <c r="AT1947">
        <v>42.47</v>
      </c>
      <c r="AU1947" t="s">
        <v>48</v>
      </c>
    </row>
    <row r="1948" spans="38:47">
      <c r="AL1948" t="s">
        <v>46</v>
      </c>
      <c r="AM1948" t="s">
        <v>53</v>
      </c>
      <c r="AN1948">
        <v>501</v>
      </c>
      <c r="AO1948">
        <v>10</v>
      </c>
      <c r="AP1948" t="s">
        <v>49</v>
      </c>
      <c r="AR1948">
        <v>41</v>
      </c>
      <c r="AS1948">
        <v>24</v>
      </c>
      <c r="AT1948">
        <v>46.47</v>
      </c>
      <c r="AU1948" t="s">
        <v>48</v>
      </c>
    </row>
    <row r="1949" spans="38:47">
      <c r="AL1949" t="s">
        <v>46</v>
      </c>
      <c r="AM1949" t="s">
        <v>53</v>
      </c>
      <c r="AN1949">
        <v>501</v>
      </c>
      <c r="AO1949">
        <v>10</v>
      </c>
      <c r="AP1949" t="s">
        <v>49</v>
      </c>
      <c r="AR1949">
        <v>42</v>
      </c>
      <c r="AS1949">
        <v>24</v>
      </c>
      <c r="AT1949">
        <v>50.95</v>
      </c>
      <c r="AU1949" t="s">
        <v>48</v>
      </c>
    </row>
    <row r="1950" spans="38:47">
      <c r="AL1950" t="s">
        <v>46</v>
      </c>
      <c r="AM1950" t="s">
        <v>53</v>
      </c>
      <c r="AN1950">
        <v>501</v>
      </c>
      <c r="AO1950">
        <v>10</v>
      </c>
      <c r="AP1950" t="s">
        <v>49</v>
      </c>
      <c r="AR1950">
        <v>43</v>
      </c>
      <c r="AS1950">
        <v>24</v>
      </c>
      <c r="AT1950">
        <v>55.95</v>
      </c>
      <c r="AU1950" t="s">
        <v>48</v>
      </c>
    </row>
    <row r="1951" spans="38:47">
      <c r="AL1951" t="s">
        <v>46</v>
      </c>
      <c r="AM1951" t="s">
        <v>53</v>
      </c>
      <c r="AN1951">
        <v>501</v>
      </c>
      <c r="AO1951">
        <v>10</v>
      </c>
      <c r="AP1951" t="s">
        <v>49</v>
      </c>
      <c r="AR1951">
        <v>44</v>
      </c>
      <c r="AS1951">
        <v>24</v>
      </c>
      <c r="AT1951">
        <v>61.57</v>
      </c>
      <c r="AU1951" t="s">
        <v>48</v>
      </c>
    </row>
    <row r="1952" spans="38:47">
      <c r="AL1952" t="s">
        <v>46</v>
      </c>
      <c r="AM1952" t="s">
        <v>53</v>
      </c>
      <c r="AN1952">
        <v>501</v>
      </c>
      <c r="AO1952">
        <v>10</v>
      </c>
      <c r="AP1952" t="s">
        <v>49</v>
      </c>
      <c r="AR1952">
        <v>45</v>
      </c>
      <c r="AS1952">
        <v>24</v>
      </c>
      <c r="AT1952">
        <v>67.89</v>
      </c>
      <c r="AU1952" t="s">
        <v>48</v>
      </c>
    </row>
    <row r="1953" spans="38:47">
      <c r="AL1953" t="s">
        <v>46</v>
      </c>
      <c r="AM1953" t="s">
        <v>53</v>
      </c>
      <c r="AN1953">
        <v>501</v>
      </c>
      <c r="AO1953">
        <v>10</v>
      </c>
      <c r="AP1953" t="s">
        <v>49</v>
      </c>
      <c r="AR1953">
        <v>46</v>
      </c>
      <c r="AS1953">
        <v>24</v>
      </c>
      <c r="AT1953">
        <v>75.040000000000006</v>
      </c>
      <c r="AU1953" t="s">
        <v>48</v>
      </c>
    </row>
    <row r="1954" spans="38:47">
      <c r="AL1954" t="s">
        <v>46</v>
      </c>
      <c r="AM1954" t="s">
        <v>53</v>
      </c>
      <c r="AN1954">
        <v>501</v>
      </c>
      <c r="AO1954">
        <v>10</v>
      </c>
      <c r="AP1954" t="s">
        <v>49</v>
      </c>
      <c r="AR1954">
        <v>18</v>
      </c>
      <c r="AS1954">
        <v>25</v>
      </c>
      <c r="AT1954">
        <v>11.2</v>
      </c>
      <c r="AU1954" t="s">
        <v>48</v>
      </c>
    </row>
    <row r="1955" spans="38:47">
      <c r="AL1955" t="s">
        <v>46</v>
      </c>
      <c r="AM1955" t="s">
        <v>53</v>
      </c>
      <c r="AN1955">
        <v>501</v>
      </c>
      <c r="AO1955">
        <v>10</v>
      </c>
      <c r="AP1955" t="s">
        <v>49</v>
      </c>
      <c r="AR1955">
        <v>19</v>
      </c>
      <c r="AS1955">
        <v>25</v>
      </c>
      <c r="AT1955">
        <v>11.62</v>
      </c>
      <c r="AU1955" t="s">
        <v>48</v>
      </c>
    </row>
    <row r="1956" spans="38:47">
      <c r="AL1956" t="s">
        <v>46</v>
      </c>
      <c r="AM1956" t="s">
        <v>53</v>
      </c>
      <c r="AN1956">
        <v>501</v>
      </c>
      <c r="AO1956">
        <v>10</v>
      </c>
      <c r="AP1956" t="s">
        <v>49</v>
      </c>
      <c r="AR1956">
        <v>20</v>
      </c>
      <c r="AS1956">
        <v>25</v>
      </c>
      <c r="AT1956">
        <v>12.09</v>
      </c>
      <c r="AU1956" t="s">
        <v>48</v>
      </c>
    </row>
    <row r="1957" spans="38:47">
      <c r="AL1957" t="s">
        <v>46</v>
      </c>
      <c r="AM1957" t="s">
        <v>53</v>
      </c>
      <c r="AN1957">
        <v>501</v>
      </c>
      <c r="AO1957">
        <v>10</v>
      </c>
      <c r="AP1957" t="s">
        <v>49</v>
      </c>
      <c r="AR1957">
        <v>21</v>
      </c>
      <c r="AS1957">
        <v>25</v>
      </c>
      <c r="AT1957">
        <v>12.6</v>
      </c>
      <c r="AU1957" t="s">
        <v>48</v>
      </c>
    </row>
    <row r="1958" spans="38:47">
      <c r="AL1958" t="s">
        <v>46</v>
      </c>
      <c r="AM1958" t="s">
        <v>53</v>
      </c>
      <c r="AN1958">
        <v>501</v>
      </c>
      <c r="AO1958">
        <v>10</v>
      </c>
      <c r="AP1958" t="s">
        <v>49</v>
      </c>
      <c r="AR1958">
        <v>22</v>
      </c>
      <c r="AS1958">
        <v>25</v>
      </c>
      <c r="AT1958">
        <v>13.17</v>
      </c>
      <c r="AU1958" t="s">
        <v>48</v>
      </c>
    </row>
    <row r="1959" spans="38:47">
      <c r="AL1959" t="s">
        <v>46</v>
      </c>
      <c r="AM1959" t="s">
        <v>53</v>
      </c>
      <c r="AN1959">
        <v>501</v>
      </c>
      <c r="AO1959">
        <v>10</v>
      </c>
      <c r="AP1959" t="s">
        <v>49</v>
      </c>
      <c r="AR1959">
        <v>23</v>
      </c>
      <c r="AS1959">
        <v>25</v>
      </c>
      <c r="AT1959">
        <v>13.79</v>
      </c>
      <c r="AU1959" t="s">
        <v>48</v>
      </c>
    </row>
    <row r="1960" spans="38:47">
      <c r="AL1960" t="s">
        <v>46</v>
      </c>
      <c r="AM1960" t="s">
        <v>53</v>
      </c>
      <c r="AN1960">
        <v>501</v>
      </c>
      <c r="AO1960">
        <v>10</v>
      </c>
      <c r="AP1960" t="s">
        <v>49</v>
      </c>
      <c r="AR1960">
        <v>24</v>
      </c>
      <c r="AS1960">
        <v>25</v>
      </c>
      <c r="AT1960">
        <v>14.49</v>
      </c>
      <c r="AU1960" t="s">
        <v>48</v>
      </c>
    </row>
    <row r="1961" spans="38:47">
      <c r="AL1961" t="s">
        <v>46</v>
      </c>
      <c r="AM1961" t="s">
        <v>53</v>
      </c>
      <c r="AN1961">
        <v>501</v>
      </c>
      <c r="AO1961">
        <v>10</v>
      </c>
      <c r="AP1961" t="s">
        <v>49</v>
      </c>
      <c r="AR1961">
        <v>25</v>
      </c>
      <c r="AS1961">
        <v>25</v>
      </c>
      <c r="AT1961">
        <v>15.26</v>
      </c>
      <c r="AU1961" t="s">
        <v>48</v>
      </c>
    </row>
    <row r="1962" spans="38:47">
      <c r="AL1962" t="s">
        <v>46</v>
      </c>
      <c r="AM1962" t="s">
        <v>53</v>
      </c>
      <c r="AN1962">
        <v>501</v>
      </c>
      <c r="AO1962">
        <v>10</v>
      </c>
      <c r="AP1962" t="s">
        <v>49</v>
      </c>
      <c r="AR1962">
        <v>26</v>
      </c>
      <c r="AS1962">
        <v>25</v>
      </c>
      <c r="AT1962">
        <v>16.12</v>
      </c>
      <c r="AU1962" t="s">
        <v>48</v>
      </c>
    </row>
    <row r="1963" spans="38:47">
      <c r="AL1963" t="s">
        <v>46</v>
      </c>
      <c r="AM1963" t="s">
        <v>53</v>
      </c>
      <c r="AN1963">
        <v>501</v>
      </c>
      <c r="AO1963">
        <v>10</v>
      </c>
      <c r="AP1963" t="s">
        <v>49</v>
      </c>
      <c r="AR1963">
        <v>27</v>
      </c>
      <c r="AS1963">
        <v>25</v>
      </c>
      <c r="AT1963">
        <v>17.09</v>
      </c>
      <c r="AU1963" t="s">
        <v>48</v>
      </c>
    </row>
    <row r="1964" spans="38:47">
      <c r="AL1964" t="s">
        <v>46</v>
      </c>
      <c r="AM1964" t="s">
        <v>53</v>
      </c>
      <c r="AN1964">
        <v>501</v>
      </c>
      <c r="AO1964">
        <v>10</v>
      </c>
      <c r="AP1964" t="s">
        <v>49</v>
      </c>
      <c r="AR1964">
        <v>28</v>
      </c>
      <c r="AS1964">
        <v>25</v>
      </c>
      <c r="AT1964">
        <v>18.16</v>
      </c>
      <c r="AU1964" t="s">
        <v>48</v>
      </c>
    </row>
    <row r="1965" spans="38:47">
      <c r="AL1965" t="s">
        <v>46</v>
      </c>
      <c r="AM1965" t="s">
        <v>53</v>
      </c>
      <c r="AN1965">
        <v>501</v>
      </c>
      <c r="AO1965">
        <v>10</v>
      </c>
      <c r="AP1965" t="s">
        <v>49</v>
      </c>
      <c r="AR1965">
        <v>29</v>
      </c>
      <c r="AS1965">
        <v>25</v>
      </c>
      <c r="AT1965">
        <v>19.37</v>
      </c>
      <c r="AU1965" t="s">
        <v>48</v>
      </c>
    </row>
    <row r="1966" spans="38:47">
      <c r="AL1966" t="s">
        <v>46</v>
      </c>
      <c r="AM1966" t="s">
        <v>53</v>
      </c>
      <c r="AN1966">
        <v>501</v>
      </c>
      <c r="AO1966">
        <v>10</v>
      </c>
      <c r="AP1966" t="s">
        <v>49</v>
      </c>
      <c r="AR1966">
        <v>30</v>
      </c>
      <c r="AS1966">
        <v>25</v>
      </c>
      <c r="AT1966">
        <v>20.71</v>
      </c>
      <c r="AU1966" t="s">
        <v>48</v>
      </c>
    </row>
    <row r="1967" spans="38:47">
      <c r="AL1967" t="s">
        <v>46</v>
      </c>
      <c r="AM1967" t="s">
        <v>53</v>
      </c>
      <c r="AN1967">
        <v>501</v>
      </c>
      <c r="AO1967">
        <v>10</v>
      </c>
      <c r="AP1967" t="s">
        <v>49</v>
      </c>
      <c r="AR1967">
        <v>31</v>
      </c>
      <c r="AS1967">
        <v>25</v>
      </c>
      <c r="AT1967">
        <v>22.22</v>
      </c>
      <c r="AU1967" t="s">
        <v>48</v>
      </c>
    </row>
    <row r="1968" spans="38:47">
      <c r="AL1968" t="s">
        <v>46</v>
      </c>
      <c r="AM1968" t="s">
        <v>53</v>
      </c>
      <c r="AN1968">
        <v>501</v>
      </c>
      <c r="AO1968">
        <v>10</v>
      </c>
      <c r="AP1968" t="s">
        <v>49</v>
      </c>
      <c r="AR1968">
        <v>32</v>
      </c>
      <c r="AS1968">
        <v>25</v>
      </c>
      <c r="AT1968">
        <v>23.9</v>
      </c>
      <c r="AU1968" t="s">
        <v>48</v>
      </c>
    </row>
    <row r="1969" spans="38:47">
      <c r="AL1969" t="s">
        <v>46</v>
      </c>
      <c r="AM1969" t="s">
        <v>53</v>
      </c>
      <c r="AN1969">
        <v>501</v>
      </c>
      <c r="AO1969">
        <v>10</v>
      </c>
      <c r="AP1969" t="s">
        <v>49</v>
      </c>
      <c r="AR1969">
        <v>33</v>
      </c>
      <c r="AS1969">
        <v>25</v>
      </c>
      <c r="AT1969">
        <v>25.78</v>
      </c>
      <c r="AU1969" t="s">
        <v>48</v>
      </c>
    </row>
    <row r="1970" spans="38:47">
      <c r="AL1970" t="s">
        <v>46</v>
      </c>
      <c r="AM1970" t="s">
        <v>53</v>
      </c>
      <c r="AN1970">
        <v>501</v>
      </c>
      <c r="AO1970">
        <v>10</v>
      </c>
      <c r="AP1970" t="s">
        <v>49</v>
      </c>
      <c r="AR1970">
        <v>34</v>
      </c>
      <c r="AS1970">
        <v>25</v>
      </c>
      <c r="AT1970">
        <v>27.87</v>
      </c>
      <c r="AU1970" t="s">
        <v>48</v>
      </c>
    </row>
    <row r="1971" spans="38:47">
      <c r="AL1971" t="s">
        <v>46</v>
      </c>
      <c r="AM1971" t="s">
        <v>53</v>
      </c>
      <c r="AN1971">
        <v>501</v>
      </c>
      <c r="AO1971">
        <v>10</v>
      </c>
      <c r="AP1971" t="s">
        <v>49</v>
      </c>
      <c r="AR1971">
        <v>35</v>
      </c>
      <c r="AS1971">
        <v>25</v>
      </c>
      <c r="AT1971">
        <v>30.2</v>
      </c>
      <c r="AU1971" t="s">
        <v>48</v>
      </c>
    </row>
    <row r="1972" spans="38:47">
      <c r="AL1972" t="s">
        <v>46</v>
      </c>
      <c r="AM1972" t="s">
        <v>53</v>
      </c>
      <c r="AN1972">
        <v>501</v>
      </c>
      <c r="AO1972">
        <v>10</v>
      </c>
      <c r="AP1972" t="s">
        <v>49</v>
      </c>
      <c r="AR1972">
        <v>36</v>
      </c>
      <c r="AS1972">
        <v>25</v>
      </c>
      <c r="AT1972">
        <v>32.799999999999997</v>
      </c>
      <c r="AU1972" t="s">
        <v>48</v>
      </c>
    </row>
    <row r="1973" spans="38:47">
      <c r="AL1973" t="s">
        <v>46</v>
      </c>
      <c r="AM1973" t="s">
        <v>53</v>
      </c>
      <c r="AN1973">
        <v>501</v>
      </c>
      <c r="AO1973">
        <v>10</v>
      </c>
      <c r="AP1973" t="s">
        <v>49</v>
      </c>
      <c r="AR1973">
        <v>37</v>
      </c>
      <c r="AS1973">
        <v>25</v>
      </c>
      <c r="AT1973">
        <v>35.69</v>
      </c>
      <c r="AU1973" t="s">
        <v>48</v>
      </c>
    </row>
    <row r="1974" spans="38:47">
      <c r="AL1974" t="s">
        <v>46</v>
      </c>
      <c r="AM1974" t="s">
        <v>53</v>
      </c>
      <c r="AN1974">
        <v>501</v>
      </c>
      <c r="AO1974">
        <v>10</v>
      </c>
      <c r="AP1974" t="s">
        <v>49</v>
      </c>
      <c r="AR1974">
        <v>38</v>
      </c>
      <c r="AS1974">
        <v>25</v>
      </c>
      <c r="AT1974">
        <v>38.9</v>
      </c>
      <c r="AU1974" t="s">
        <v>48</v>
      </c>
    </row>
    <row r="1975" spans="38:47">
      <c r="AL1975" t="s">
        <v>46</v>
      </c>
      <c r="AM1975" t="s">
        <v>53</v>
      </c>
      <c r="AN1975">
        <v>501</v>
      </c>
      <c r="AO1975">
        <v>10</v>
      </c>
      <c r="AP1975" t="s">
        <v>49</v>
      </c>
      <c r="AR1975">
        <v>39</v>
      </c>
      <c r="AS1975">
        <v>25</v>
      </c>
      <c r="AT1975">
        <v>42.47</v>
      </c>
      <c r="AU1975" t="s">
        <v>48</v>
      </c>
    </row>
    <row r="1976" spans="38:47">
      <c r="AL1976" t="s">
        <v>46</v>
      </c>
      <c r="AM1976" t="s">
        <v>53</v>
      </c>
      <c r="AN1976">
        <v>501</v>
      </c>
      <c r="AO1976">
        <v>10</v>
      </c>
      <c r="AP1976" t="s">
        <v>49</v>
      </c>
      <c r="AR1976">
        <v>40</v>
      </c>
      <c r="AS1976">
        <v>25</v>
      </c>
      <c r="AT1976">
        <v>46.46</v>
      </c>
      <c r="AU1976" t="s">
        <v>48</v>
      </c>
    </row>
    <row r="1977" spans="38:47">
      <c r="AL1977" t="s">
        <v>46</v>
      </c>
      <c r="AM1977" t="s">
        <v>53</v>
      </c>
      <c r="AN1977">
        <v>501</v>
      </c>
      <c r="AO1977">
        <v>10</v>
      </c>
      <c r="AP1977" t="s">
        <v>49</v>
      </c>
      <c r="AR1977">
        <v>41</v>
      </c>
      <c r="AS1977">
        <v>25</v>
      </c>
      <c r="AT1977">
        <v>50.9</v>
      </c>
      <c r="AU1977" t="s">
        <v>48</v>
      </c>
    </row>
    <row r="1978" spans="38:47">
      <c r="AL1978" t="s">
        <v>46</v>
      </c>
      <c r="AM1978" t="s">
        <v>53</v>
      </c>
      <c r="AN1978">
        <v>501</v>
      </c>
      <c r="AO1978">
        <v>10</v>
      </c>
      <c r="AP1978" t="s">
        <v>49</v>
      </c>
      <c r="AR1978">
        <v>42</v>
      </c>
      <c r="AS1978">
        <v>25</v>
      </c>
      <c r="AT1978">
        <v>55.87</v>
      </c>
      <c r="AU1978" t="s">
        <v>48</v>
      </c>
    </row>
    <row r="1979" spans="38:47">
      <c r="AL1979" t="s">
        <v>46</v>
      </c>
      <c r="AM1979" t="s">
        <v>53</v>
      </c>
      <c r="AN1979">
        <v>501</v>
      </c>
      <c r="AO1979">
        <v>10</v>
      </c>
      <c r="AP1979" t="s">
        <v>49</v>
      </c>
      <c r="AR1979">
        <v>43</v>
      </c>
      <c r="AS1979">
        <v>25</v>
      </c>
      <c r="AT1979">
        <v>61.44</v>
      </c>
      <c r="AU1979" t="s">
        <v>48</v>
      </c>
    </row>
    <row r="1980" spans="38:47">
      <c r="AL1980" t="s">
        <v>46</v>
      </c>
      <c r="AM1980" t="s">
        <v>53</v>
      </c>
      <c r="AN1980">
        <v>501</v>
      </c>
      <c r="AO1980">
        <v>10</v>
      </c>
      <c r="AP1980" t="s">
        <v>49</v>
      </c>
      <c r="AR1980">
        <v>44</v>
      </c>
      <c r="AS1980">
        <v>25</v>
      </c>
      <c r="AT1980">
        <v>67.72</v>
      </c>
      <c r="AU1980" t="s">
        <v>48</v>
      </c>
    </row>
    <row r="1981" spans="38:47">
      <c r="AL1981" t="s">
        <v>46</v>
      </c>
      <c r="AM1981" t="s">
        <v>53</v>
      </c>
      <c r="AN1981">
        <v>501</v>
      </c>
      <c r="AO1981">
        <v>10</v>
      </c>
      <c r="AP1981" t="s">
        <v>49</v>
      </c>
      <c r="AR1981">
        <v>45</v>
      </c>
      <c r="AS1981">
        <v>25</v>
      </c>
      <c r="AT1981">
        <v>74.790000000000006</v>
      </c>
      <c r="AU1981" t="s">
        <v>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9.9978637043366805E-2"/>
  </sheetPr>
  <dimension ref="A1:AU1981"/>
  <sheetViews>
    <sheetView zoomScale="70" zoomScaleNormal="70" workbookViewId="0">
      <selection activeCell="G5" sqref="G5"/>
    </sheetView>
  </sheetViews>
  <sheetFormatPr defaultRowHeight="15"/>
  <cols>
    <col min="1" max="1" width="22.7109375" customWidth="1"/>
    <col min="36" max="36" width="3" style="34" customWidth="1"/>
    <col min="37" max="37" width="25" customWidth="1"/>
    <col min="38" max="38" width="18.28515625" customWidth="1"/>
    <col min="39" max="39" width="24" customWidth="1"/>
    <col min="40" max="40" width="19.28515625" customWidth="1"/>
    <col min="41" max="41" width="16.85546875" customWidth="1"/>
    <col min="42" max="42" width="5.42578125" customWidth="1"/>
    <col min="43" max="43" width="11.42578125" customWidth="1"/>
    <col min="44" max="44" width="5.7109375" customWidth="1"/>
    <col min="45" max="45" width="18.85546875" customWidth="1"/>
    <col min="46" max="47" width="16.7109375" customWidth="1"/>
  </cols>
  <sheetData>
    <row r="1" spans="1:47" ht="29.25">
      <c r="A1" s="26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K1" s="36" t="s">
        <v>35</v>
      </c>
      <c r="AL1" s="36" t="s">
        <v>36</v>
      </c>
      <c r="AM1" s="36" t="s">
        <v>37</v>
      </c>
      <c r="AN1" s="36" t="s">
        <v>38</v>
      </c>
      <c r="AO1" s="36" t="s">
        <v>39</v>
      </c>
      <c r="AP1" s="36" t="s">
        <v>40</v>
      </c>
      <c r="AQ1" s="36" t="s">
        <v>41</v>
      </c>
      <c r="AR1" s="36" t="s">
        <v>42</v>
      </c>
      <c r="AS1" s="36" t="s">
        <v>43</v>
      </c>
      <c r="AT1" s="36" t="s">
        <v>44</v>
      </c>
      <c r="AU1" s="36" t="s">
        <v>45</v>
      </c>
    </row>
    <row r="2" spans="1:47" ht="29.25">
      <c r="A2" s="26" t="s">
        <v>56</v>
      </c>
      <c r="B2" s="29"/>
      <c r="C2" s="30"/>
      <c r="D2" s="29"/>
      <c r="E2" s="30"/>
      <c r="F2" s="30"/>
      <c r="G2" s="30"/>
      <c r="H2" s="30"/>
      <c r="I2" s="30"/>
      <c r="J2" s="30"/>
      <c r="K2" s="30"/>
      <c r="L2" s="30"/>
      <c r="M2" s="7"/>
      <c r="N2" s="7"/>
      <c r="O2" s="7"/>
      <c r="P2" s="7"/>
      <c r="Q2" s="30"/>
      <c r="R2" s="30"/>
      <c r="S2" s="29"/>
      <c r="T2" s="30"/>
      <c r="U2" s="30"/>
      <c r="V2" s="30"/>
      <c r="W2" s="30"/>
      <c r="X2" s="30"/>
      <c r="Y2" s="30"/>
      <c r="Z2" s="30"/>
      <c r="AA2" s="7"/>
      <c r="AB2" s="8"/>
      <c r="AC2" s="8"/>
      <c r="AD2" s="8"/>
      <c r="AE2" s="8"/>
      <c r="AL2" t="s">
        <v>46</v>
      </c>
      <c r="AM2" t="s">
        <v>54</v>
      </c>
      <c r="AN2">
        <v>501</v>
      </c>
      <c r="AO2">
        <v>10</v>
      </c>
      <c r="AP2" t="s">
        <v>47</v>
      </c>
      <c r="AR2">
        <v>18</v>
      </c>
      <c r="AS2">
        <v>1</v>
      </c>
      <c r="AT2">
        <v>0.18</v>
      </c>
      <c r="AU2" t="s">
        <v>48</v>
      </c>
    </row>
    <row r="3" spans="1:47">
      <c r="A3" s="9"/>
      <c r="B3" s="9"/>
      <c r="C3" s="9"/>
      <c r="D3" s="9"/>
      <c r="E3" s="9"/>
      <c r="F3" s="9"/>
      <c r="G3" s="9"/>
      <c r="H3" s="10"/>
      <c r="I3" s="11"/>
      <c r="J3" s="9"/>
      <c r="K3" s="10"/>
      <c r="L3" s="10"/>
      <c r="M3" s="12"/>
      <c r="N3" s="9"/>
      <c r="O3" s="9"/>
      <c r="P3" s="9"/>
      <c r="Q3" s="10"/>
      <c r="R3" s="13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L3" t="s">
        <v>46</v>
      </c>
      <c r="AM3" t="s">
        <v>54</v>
      </c>
      <c r="AN3">
        <v>501</v>
      </c>
      <c r="AO3">
        <v>10</v>
      </c>
      <c r="AP3" t="s">
        <v>47</v>
      </c>
      <c r="AR3">
        <v>19</v>
      </c>
      <c r="AS3">
        <v>1</v>
      </c>
      <c r="AT3">
        <v>0.19</v>
      </c>
      <c r="AU3" t="s">
        <v>48</v>
      </c>
    </row>
    <row r="4" spans="1:47" ht="15.75">
      <c r="A4" s="27" t="s">
        <v>13</v>
      </c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  <c r="K4" s="14">
        <v>10</v>
      </c>
      <c r="L4" s="14">
        <v>11</v>
      </c>
      <c r="M4" s="14">
        <v>12</v>
      </c>
      <c r="N4" s="14">
        <v>13</v>
      </c>
      <c r="O4" s="14">
        <v>14</v>
      </c>
      <c r="P4" s="14">
        <v>15</v>
      </c>
      <c r="Q4" s="14">
        <v>16</v>
      </c>
      <c r="R4" s="14">
        <v>17</v>
      </c>
      <c r="S4" s="14">
        <v>18</v>
      </c>
      <c r="T4" s="14">
        <v>19</v>
      </c>
      <c r="U4" s="14">
        <v>20</v>
      </c>
      <c r="V4" s="14">
        <v>21</v>
      </c>
      <c r="W4" s="14">
        <v>22</v>
      </c>
      <c r="X4" s="14">
        <v>23</v>
      </c>
      <c r="Y4" s="14">
        <v>24</v>
      </c>
      <c r="Z4" s="14">
        <v>25</v>
      </c>
      <c r="AA4" s="14">
        <v>26</v>
      </c>
      <c r="AB4" s="14">
        <v>27</v>
      </c>
      <c r="AC4" s="14">
        <v>28</v>
      </c>
      <c r="AD4" s="14">
        <v>29</v>
      </c>
      <c r="AE4" s="14">
        <v>30</v>
      </c>
      <c r="AL4" t="s">
        <v>46</v>
      </c>
      <c r="AM4" t="s">
        <v>54</v>
      </c>
      <c r="AN4">
        <v>501</v>
      </c>
      <c r="AO4">
        <v>10</v>
      </c>
      <c r="AP4" t="s">
        <v>47</v>
      </c>
      <c r="AR4">
        <v>20</v>
      </c>
      <c r="AS4">
        <v>1</v>
      </c>
      <c r="AT4">
        <v>0.2</v>
      </c>
      <c r="AU4" t="s">
        <v>48</v>
      </c>
    </row>
    <row r="5" spans="1:47">
      <c r="A5" s="15" t="s">
        <v>11</v>
      </c>
      <c r="B5" s="15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L5" t="s">
        <v>46</v>
      </c>
      <c r="AM5" t="s">
        <v>54</v>
      </c>
      <c r="AN5">
        <v>501</v>
      </c>
      <c r="AO5">
        <v>10</v>
      </c>
      <c r="AP5" t="s">
        <v>47</v>
      </c>
      <c r="AR5">
        <v>21</v>
      </c>
      <c r="AS5">
        <v>1</v>
      </c>
      <c r="AT5">
        <v>0.21</v>
      </c>
      <c r="AU5" t="s">
        <v>48</v>
      </c>
    </row>
    <row r="6" spans="1:47">
      <c r="A6" s="17">
        <v>18</v>
      </c>
      <c r="B6" s="18">
        <f>SUMIFS($AT:$AT,$AP:$AP,"M",$AR:$AR,$A6,$AS:$AS,B$4)</f>
        <v>0.18</v>
      </c>
      <c r="C6" s="18">
        <f t="shared" ref="C6:R21" si="0">SUMIFS($AT:$AT,$AP:$AP,"M",$AR:$AR,$A6,$AS:$AS,C$4)</f>
        <v>0.35</v>
      </c>
      <c r="D6" s="18">
        <f t="shared" si="0"/>
        <v>0.54</v>
      </c>
      <c r="E6" s="18">
        <f t="shared" si="0"/>
        <v>0.62</v>
      </c>
      <c r="F6" s="18">
        <f t="shared" si="0"/>
        <v>0.8</v>
      </c>
      <c r="G6" s="18">
        <f t="shared" si="0"/>
        <v>0.98</v>
      </c>
      <c r="H6" s="18">
        <f t="shared" si="0"/>
        <v>1.08</v>
      </c>
      <c r="I6" s="18">
        <f t="shared" si="0"/>
        <v>1.26</v>
      </c>
      <c r="J6" s="18">
        <f t="shared" si="0"/>
        <v>1.43</v>
      </c>
      <c r="K6" s="18">
        <f t="shared" si="0"/>
        <v>1.61</v>
      </c>
      <c r="L6" s="18">
        <f t="shared" si="0"/>
        <v>1.8</v>
      </c>
      <c r="M6" s="18">
        <f t="shared" si="0"/>
        <v>1.98</v>
      </c>
      <c r="N6" s="18">
        <f t="shared" si="0"/>
        <v>2.17</v>
      </c>
      <c r="O6" s="18">
        <f t="shared" si="0"/>
        <v>2.37</v>
      </c>
      <c r="P6" s="18">
        <f t="shared" si="0"/>
        <v>2.57</v>
      </c>
      <c r="Q6" s="18">
        <f t="shared" si="0"/>
        <v>2.76</v>
      </c>
      <c r="R6" s="18">
        <f t="shared" si="0"/>
        <v>2.97</v>
      </c>
      <c r="S6" s="18">
        <f t="shared" ref="S6:AE21" si="1">SUMIFS($AT:$AT,$AP:$AP,"M",$AR:$AR,$A6,$AS:$AS,S$4)</f>
        <v>3.18</v>
      </c>
      <c r="T6" s="18">
        <f t="shared" si="1"/>
        <v>3.4</v>
      </c>
      <c r="U6" s="18">
        <f t="shared" si="1"/>
        <v>3.62</v>
      </c>
      <c r="V6" s="18">
        <f t="shared" si="1"/>
        <v>3.85</v>
      </c>
      <c r="W6" s="18">
        <f t="shared" si="1"/>
        <v>4.08</v>
      </c>
      <c r="X6" s="18">
        <f t="shared" si="1"/>
        <v>4.32</v>
      </c>
      <c r="Y6" s="18">
        <f t="shared" si="1"/>
        <v>4.58</v>
      </c>
      <c r="Z6" s="18">
        <f t="shared" si="1"/>
        <v>4.83</v>
      </c>
      <c r="AA6" s="18">
        <f t="shared" si="1"/>
        <v>0</v>
      </c>
      <c r="AB6" s="18">
        <f t="shared" si="1"/>
        <v>0</v>
      </c>
      <c r="AC6" s="18">
        <f t="shared" si="1"/>
        <v>0</v>
      </c>
      <c r="AD6" s="18">
        <f t="shared" si="1"/>
        <v>0</v>
      </c>
      <c r="AE6" s="18">
        <f t="shared" si="1"/>
        <v>0</v>
      </c>
      <c r="AL6" t="s">
        <v>46</v>
      </c>
      <c r="AM6" t="s">
        <v>54</v>
      </c>
      <c r="AN6">
        <v>501</v>
      </c>
      <c r="AO6">
        <v>10</v>
      </c>
      <c r="AP6" t="s">
        <v>47</v>
      </c>
      <c r="AR6">
        <v>22</v>
      </c>
      <c r="AS6">
        <v>1</v>
      </c>
      <c r="AT6">
        <v>0.22</v>
      </c>
      <c r="AU6" t="s">
        <v>48</v>
      </c>
    </row>
    <row r="7" spans="1:47">
      <c r="A7" s="19">
        <v>19</v>
      </c>
      <c r="B7" s="20">
        <f t="shared" ref="B7:Q22" si="2">SUMIFS($AT:$AT,$AP:$AP,"M",$AR:$AR,$A7,$AS:$AS,B$4)</f>
        <v>0.19</v>
      </c>
      <c r="C7" s="20">
        <f t="shared" si="0"/>
        <v>0.38</v>
      </c>
      <c r="D7" s="20">
        <f t="shared" si="0"/>
        <v>0.57999999999999996</v>
      </c>
      <c r="E7" s="20">
        <f t="shared" si="0"/>
        <v>0.66</v>
      </c>
      <c r="F7" s="20">
        <f t="shared" si="0"/>
        <v>0.84</v>
      </c>
      <c r="G7" s="20">
        <f t="shared" si="0"/>
        <v>1.02</v>
      </c>
      <c r="H7" s="20">
        <f t="shared" si="0"/>
        <v>1.1299999999999999</v>
      </c>
      <c r="I7" s="20">
        <f t="shared" si="0"/>
        <v>1.3</v>
      </c>
      <c r="J7" s="20">
        <f t="shared" si="0"/>
        <v>1.48</v>
      </c>
      <c r="K7" s="20">
        <f t="shared" si="0"/>
        <v>1.67</v>
      </c>
      <c r="L7" s="20">
        <f t="shared" si="0"/>
        <v>1.86</v>
      </c>
      <c r="M7" s="20">
        <f t="shared" si="0"/>
        <v>2.0499999999999998</v>
      </c>
      <c r="N7" s="20">
        <f t="shared" si="0"/>
        <v>2.2400000000000002</v>
      </c>
      <c r="O7" s="20">
        <f t="shared" si="0"/>
        <v>2.44</v>
      </c>
      <c r="P7" s="20">
        <f t="shared" si="0"/>
        <v>2.64</v>
      </c>
      <c r="Q7" s="20">
        <f t="shared" si="0"/>
        <v>2.85</v>
      </c>
      <c r="R7" s="20">
        <f t="shared" si="0"/>
        <v>3.06</v>
      </c>
      <c r="S7" s="20">
        <f t="shared" si="1"/>
        <v>3.27</v>
      </c>
      <c r="T7" s="20">
        <f t="shared" si="1"/>
        <v>3.49</v>
      </c>
      <c r="U7" s="20">
        <f t="shared" si="1"/>
        <v>3.73</v>
      </c>
      <c r="V7" s="20">
        <f t="shared" si="1"/>
        <v>3.97</v>
      </c>
      <c r="W7" s="20">
        <f t="shared" si="1"/>
        <v>4.21</v>
      </c>
      <c r="X7" s="20">
        <f t="shared" si="1"/>
        <v>4.47</v>
      </c>
      <c r="Y7" s="20">
        <f t="shared" si="1"/>
        <v>4.7300000000000004</v>
      </c>
      <c r="Z7" s="20">
        <f t="shared" si="1"/>
        <v>5</v>
      </c>
      <c r="AA7" s="20">
        <f t="shared" si="1"/>
        <v>0</v>
      </c>
      <c r="AB7" s="20">
        <f t="shared" si="1"/>
        <v>0</v>
      </c>
      <c r="AC7" s="20">
        <f t="shared" si="1"/>
        <v>0</v>
      </c>
      <c r="AD7" s="20">
        <f t="shared" si="1"/>
        <v>0</v>
      </c>
      <c r="AE7" s="20">
        <f t="shared" si="1"/>
        <v>0</v>
      </c>
      <c r="AL7" t="s">
        <v>46</v>
      </c>
      <c r="AM7" t="s">
        <v>54</v>
      </c>
      <c r="AN7">
        <v>501</v>
      </c>
      <c r="AO7">
        <v>10</v>
      </c>
      <c r="AP7" t="s">
        <v>47</v>
      </c>
      <c r="AR7">
        <v>23</v>
      </c>
      <c r="AS7">
        <v>1</v>
      </c>
      <c r="AT7">
        <v>0.22</v>
      </c>
      <c r="AU7" t="s">
        <v>48</v>
      </c>
    </row>
    <row r="8" spans="1:47">
      <c r="A8" s="21">
        <v>20</v>
      </c>
      <c r="B8" s="22">
        <f t="shared" si="2"/>
        <v>0.2</v>
      </c>
      <c r="C8" s="22">
        <f t="shared" si="0"/>
        <v>0.4</v>
      </c>
      <c r="D8" s="22">
        <f t="shared" si="0"/>
        <v>0.61</v>
      </c>
      <c r="E8" s="22">
        <f t="shared" si="0"/>
        <v>0.69</v>
      </c>
      <c r="F8" s="22">
        <f t="shared" si="0"/>
        <v>0.88</v>
      </c>
      <c r="G8" s="22">
        <f t="shared" si="0"/>
        <v>1.06</v>
      </c>
      <c r="H8" s="22">
        <f t="shared" si="0"/>
        <v>1.1599999999999999</v>
      </c>
      <c r="I8" s="22">
        <f t="shared" si="0"/>
        <v>1.35</v>
      </c>
      <c r="J8" s="22">
        <f t="shared" si="0"/>
        <v>1.53</v>
      </c>
      <c r="K8" s="22">
        <f t="shared" si="0"/>
        <v>1.72</v>
      </c>
      <c r="L8" s="22">
        <f t="shared" si="0"/>
        <v>1.91</v>
      </c>
      <c r="M8" s="22">
        <f t="shared" si="0"/>
        <v>2.1</v>
      </c>
      <c r="N8" s="22">
        <f t="shared" si="0"/>
        <v>2.2999999999999998</v>
      </c>
      <c r="O8" s="22">
        <f t="shared" si="0"/>
        <v>2.5</v>
      </c>
      <c r="P8" s="22">
        <f t="shared" si="0"/>
        <v>2.71</v>
      </c>
      <c r="Q8" s="22">
        <f t="shared" si="0"/>
        <v>2.92</v>
      </c>
      <c r="R8" s="22">
        <f t="shared" si="0"/>
        <v>3.14</v>
      </c>
      <c r="S8" s="22">
        <f t="shared" si="1"/>
        <v>3.36</v>
      </c>
      <c r="T8" s="22">
        <f t="shared" si="1"/>
        <v>3.59</v>
      </c>
      <c r="U8" s="22">
        <f t="shared" si="1"/>
        <v>3.84</v>
      </c>
      <c r="V8" s="22">
        <f t="shared" si="1"/>
        <v>4.09</v>
      </c>
      <c r="W8" s="22">
        <f t="shared" si="1"/>
        <v>4.34</v>
      </c>
      <c r="X8" s="22">
        <f t="shared" si="1"/>
        <v>4.6100000000000003</v>
      </c>
      <c r="Y8" s="22">
        <f t="shared" si="1"/>
        <v>4.88</v>
      </c>
      <c r="Z8" s="22">
        <f t="shared" si="1"/>
        <v>5.16</v>
      </c>
      <c r="AA8" s="22">
        <f t="shared" si="1"/>
        <v>0</v>
      </c>
      <c r="AB8" s="22">
        <f t="shared" si="1"/>
        <v>0</v>
      </c>
      <c r="AC8" s="22">
        <f t="shared" si="1"/>
        <v>0</v>
      </c>
      <c r="AD8" s="22">
        <f t="shared" si="1"/>
        <v>0</v>
      </c>
      <c r="AE8" s="22">
        <f t="shared" si="1"/>
        <v>0</v>
      </c>
      <c r="AL8" t="s">
        <v>46</v>
      </c>
      <c r="AM8" t="s">
        <v>54</v>
      </c>
      <c r="AN8">
        <v>501</v>
      </c>
      <c r="AO8">
        <v>10</v>
      </c>
      <c r="AP8" t="s">
        <v>47</v>
      </c>
      <c r="AR8">
        <v>24</v>
      </c>
      <c r="AS8">
        <v>1</v>
      </c>
      <c r="AT8">
        <v>0.22</v>
      </c>
      <c r="AU8" t="s">
        <v>48</v>
      </c>
    </row>
    <row r="9" spans="1:47">
      <c r="A9" s="17">
        <v>21</v>
      </c>
      <c r="B9" s="18">
        <f t="shared" si="2"/>
        <v>0.21</v>
      </c>
      <c r="C9" s="18">
        <f t="shared" si="0"/>
        <v>0.42</v>
      </c>
      <c r="D9" s="18">
        <f t="shared" si="0"/>
        <v>0.62</v>
      </c>
      <c r="E9" s="18">
        <f t="shared" si="0"/>
        <v>0.71</v>
      </c>
      <c r="F9" s="18">
        <f t="shared" si="0"/>
        <v>0.9</v>
      </c>
      <c r="G9" s="18">
        <f t="shared" si="0"/>
        <v>1.0900000000000001</v>
      </c>
      <c r="H9" s="18">
        <f t="shared" si="0"/>
        <v>1.19</v>
      </c>
      <c r="I9" s="18">
        <f t="shared" si="0"/>
        <v>1.37</v>
      </c>
      <c r="J9" s="18">
        <f t="shared" si="0"/>
        <v>1.56</v>
      </c>
      <c r="K9" s="18">
        <f t="shared" si="0"/>
        <v>1.75</v>
      </c>
      <c r="L9" s="18">
        <f t="shared" si="0"/>
        <v>1.94</v>
      </c>
      <c r="M9" s="18">
        <f t="shared" si="0"/>
        <v>2.14</v>
      </c>
      <c r="N9" s="18">
        <f t="shared" si="0"/>
        <v>2.35</v>
      </c>
      <c r="O9" s="18">
        <f t="shared" si="0"/>
        <v>2.5499999999999998</v>
      </c>
      <c r="P9" s="18">
        <f t="shared" si="0"/>
        <v>2.77</v>
      </c>
      <c r="Q9" s="18">
        <f t="shared" si="0"/>
        <v>2.99</v>
      </c>
      <c r="R9" s="18">
        <f t="shared" si="0"/>
        <v>3.22</v>
      </c>
      <c r="S9" s="18">
        <f t="shared" si="1"/>
        <v>3.45</v>
      </c>
      <c r="T9" s="18">
        <f t="shared" si="1"/>
        <v>3.69</v>
      </c>
      <c r="U9" s="18">
        <f t="shared" si="1"/>
        <v>3.94</v>
      </c>
      <c r="V9" s="18">
        <f t="shared" si="1"/>
        <v>4.2</v>
      </c>
      <c r="W9" s="18">
        <f t="shared" si="1"/>
        <v>4.47</v>
      </c>
      <c r="X9" s="18">
        <f t="shared" si="1"/>
        <v>4.74</v>
      </c>
      <c r="Y9" s="18">
        <f t="shared" si="1"/>
        <v>5.04</v>
      </c>
      <c r="Z9" s="18">
        <f t="shared" si="1"/>
        <v>5.34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L9" t="s">
        <v>46</v>
      </c>
      <c r="AM9" t="s">
        <v>54</v>
      </c>
      <c r="AN9">
        <v>501</v>
      </c>
      <c r="AO9">
        <v>10</v>
      </c>
      <c r="AP9" t="s">
        <v>47</v>
      </c>
      <c r="AR9">
        <v>25</v>
      </c>
      <c r="AS9">
        <v>1</v>
      </c>
      <c r="AT9">
        <v>0.23</v>
      </c>
      <c r="AU9" t="s">
        <v>48</v>
      </c>
    </row>
    <row r="10" spans="1:47">
      <c r="A10" s="19">
        <v>22</v>
      </c>
      <c r="B10" s="20">
        <f t="shared" si="2"/>
        <v>0.22</v>
      </c>
      <c r="C10" s="20">
        <f t="shared" si="0"/>
        <v>0.42</v>
      </c>
      <c r="D10" s="20">
        <f t="shared" si="0"/>
        <v>0.64</v>
      </c>
      <c r="E10" s="20">
        <f t="shared" si="0"/>
        <v>0.73</v>
      </c>
      <c r="F10" s="20">
        <f t="shared" si="0"/>
        <v>0.92</v>
      </c>
      <c r="G10" s="20">
        <f t="shared" si="0"/>
        <v>1.1100000000000001</v>
      </c>
      <c r="H10" s="20">
        <f t="shared" si="0"/>
        <v>1.21</v>
      </c>
      <c r="I10" s="20">
        <f t="shared" si="0"/>
        <v>1.4</v>
      </c>
      <c r="J10" s="20">
        <f t="shared" si="0"/>
        <v>1.59</v>
      </c>
      <c r="K10" s="20">
        <f t="shared" si="0"/>
        <v>1.78</v>
      </c>
      <c r="L10" s="20">
        <f t="shared" si="0"/>
        <v>1.98</v>
      </c>
      <c r="M10" s="20">
        <f t="shared" si="0"/>
        <v>2.1800000000000002</v>
      </c>
      <c r="N10" s="20">
        <f t="shared" si="0"/>
        <v>2.39</v>
      </c>
      <c r="O10" s="20">
        <f t="shared" si="0"/>
        <v>2.6</v>
      </c>
      <c r="P10" s="20">
        <f t="shared" si="0"/>
        <v>2.83</v>
      </c>
      <c r="Q10" s="20">
        <f t="shared" si="0"/>
        <v>3.06</v>
      </c>
      <c r="R10" s="20">
        <f t="shared" si="0"/>
        <v>3.3</v>
      </c>
      <c r="S10" s="20">
        <f t="shared" si="1"/>
        <v>3.54</v>
      </c>
      <c r="T10" s="20">
        <f t="shared" si="1"/>
        <v>3.79</v>
      </c>
      <c r="U10" s="20">
        <f t="shared" si="1"/>
        <v>4.0599999999999996</v>
      </c>
      <c r="V10" s="20">
        <f t="shared" si="1"/>
        <v>4.33</v>
      </c>
      <c r="W10" s="20">
        <f t="shared" si="1"/>
        <v>4.6100000000000003</v>
      </c>
      <c r="X10" s="20">
        <f t="shared" si="1"/>
        <v>4.9000000000000004</v>
      </c>
      <c r="Y10" s="20">
        <f t="shared" si="1"/>
        <v>5.2</v>
      </c>
      <c r="Z10" s="20">
        <f t="shared" si="1"/>
        <v>5.51</v>
      </c>
      <c r="AA10" s="20">
        <f t="shared" si="1"/>
        <v>0</v>
      </c>
      <c r="AB10" s="20">
        <f t="shared" si="1"/>
        <v>0</v>
      </c>
      <c r="AC10" s="20">
        <f t="shared" si="1"/>
        <v>0</v>
      </c>
      <c r="AD10" s="20">
        <f t="shared" si="1"/>
        <v>0</v>
      </c>
      <c r="AE10" s="20">
        <f t="shared" si="1"/>
        <v>0</v>
      </c>
      <c r="AL10" t="s">
        <v>46</v>
      </c>
      <c r="AM10" t="s">
        <v>54</v>
      </c>
      <c r="AN10">
        <v>501</v>
      </c>
      <c r="AO10">
        <v>10</v>
      </c>
      <c r="AP10" t="s">
        <v>47</v>
      </c>
      <c r="AR10">
        <v>26</v>
      </c>
      <c r="AS10">
        <v>1</v>
      </c>
      <c r="AT10">
        <v>0.23</v>
      </c>
      <c r="AU10" t="s">
        <v>48</v>
      </c>
    </row>
    <row r="11" spans="1:47">
      <c r="A11" s="19">
        <v>23</v>
      </c>
      <c r="B11" s="20">
        <f t="shared" si="2"/>
        <v>0.22</v>
      </c>
      <c r="C11" s="20">
        <f t="shared" si="0"/>
        <v>0.43</v>
      </c>
      <c r="D11" s="20">
        <f t="shared" si="0"/>
        <v>0.65</v>
      </c>
      <c r="E11" s="20">
        <f t="shared" si="0"/>
        <v>0.74</v>
      </c>
      <c r="F11" s="20">
        <f t="shared" si="0"/>
        <v>0.93</v>
      </c>
      <c r="G11" s="20">
        <f t="shared" si="0"/>
        <v>1.1200000000000001</v>
      </c>
      <c r="H11" s="20">
        <f t="shared" si="0"/>
        <v>1.23</v>
      </c>
      <c r="I11" s="20">
        <f t="shared" si="0"/>
        <v>1.42</v>
      </c>
      <c r="J11" s="20">
        <f t="shared" si="0"/>
        <v>1.61</v>
      </c>
      <c r="K11" s="20">
        <f t="shared" si="0"/>
        <v>1.81</v>
      </c>
      <c r="L11" s="20">
        <f t="shared" si="0"/>
        <v>2.02</v>
      </c>
      <c r="M11" s="20">
        <f t="shared" si="0"/>
        <v>2.2200000000000002</v>
      </c>
      <c r="N11" s="20">
        <f t="shared" si="0"/>
        <v>2.44</v>
      </c>
      <c r="O11" s="20">
        <f t="shared" si="0"/>
        <v>2.66</v>
      </c>
      <c r="P11" s="20">
        <f t="shared" si="0"/>
        <v>2.89</v>
      </c>
      <c r="Q11" s="20">
        <f t="shared" si="0"/>
        <v>3.13</v>
      </c>
      <c r="R11" s="20">
        <f t="shared" si="0"/>
        <v>3.38</v>
      </c>
      <c r="S11" s="20">
        <f t="shared" si="1"/>
        <v>3.63</v>
      </c>
      <c r="T11" s="20">
        <f t="shared" si="1"/>
        <v>3.9</v>
      </c>
      <c r="U11" s="20">
        <f t="shared" si="1"/>
        <v>4.17</v>
      </c>
      <c r="V11" s="20">
        <f t="shared" si="1"/>
        <v>4.45</v>
      </c>
      <c r="W11" s="20">
        <f t="shared" si="1"/>
        <v>4.75</v>
      </c>
      <c r="X11" s="20">
        <f t="shared" si="1"/>
        <v>5.0599999999999996</v>
      </c>
      <c r="Y11" s="20">
        <f t="shared" si="1"/>
        <v>5.38</v>
      </c>
      <c r="Z11" s="20">
        <f t="shared" si="1"/>
        <v>5.72</v>
      </c>
      <c r="AA11" s="20">
        <f t="shared" si="1"/>
        <v>0</v>
      </c>
      <c r="AB11" s="20">
        <f t="shared" si="1"/>
        <v>0</v>
      </c>
      <c r="AC11" s="20">
        <f t="shared" si="1"/>
        <v>0</v>
      </c>
      <c r="AD11" s="20">
        <f t="shared" si="1"/>
        <v>0</v>
      </c>
      <c r="AE11" s="20">
        <f t="shared" si="1"/>
        <v>0</v>
      </c>
      <c r="AL11" t="s">
        <v>46</v>
      </c>
      <c r="AM11" t="s">
        <v>54</v>
      </c>
      <c r="AN11">
        <v>501</v>
      </c>
      <c r="AO11">
        <v>10</v>
      </c>
      <c r="AP11" t="s">
        <v>47</v>
      </c>
      <c r="AR11">
        <v>27</v>
      </c>
      <c r="AS11">
        <v>1</v>
      </c>
      <c r="AT11">
        <v>0.24</v>
      </c>
      <c r="AU11" t="s">
        <v>48</v>
      </c>
    </row>
    <row r="12" spans="1:47">
      <c r="A12" s="19">
        <v>24</v>
      </c>
      <c r="B12" s="20">
        <f t="shared" si="2"/>
        <v>0.22</v>
      </c>
      <c r="C12" s="20">
        <f t="shared" si="0"/>
        <v>0.44</v>
      </c>
      <c r="D12" s="20">
        <f t="shared" si="0"/>
        <v>0.66</v>
      </c>
      <c r="E12" s="20">
        <f t="shared" si="0"/>
        <v>0.75</v>
      </c>
      <c r="F12" s="20">
        <f t="shared" si="0"/>
        <v>0.94</v>
      </c>
      <c r="G12" s="20">
        <f t="shared" si="0"/>
        <v>1.1399999999999999</v>
      </c>
      <c r="H12" s="20">
        <f t="shared" si="0"/>
        <v>1.25</v>
      </c>
      <c r="I12" s="20">
        <f t="shared" si="0"/>
        <v>1.44</v>
      </c>
      <c r="J12" s="20">
        <f t="shared" si="0"/>
        <v>1.64</v>
      </c>
      <c r="K12" s="20">
        <f t="shared" si="0"/>
        <v>1.84</v>
      </c>
      <c r="L12" s="20">
        <f t="shared" si="0"/>
        <v>2.0499999999999998</v>
      </c>
      <c r="M12" s="20">
        <f t="shared" si="0"/>
        <v>2.27</v>
      </c>
      <c r="N12" s="20">
        <f t="shared" si="0"/>
        <v>2.4900000000000002</v>
      </c>
      <c r="O12" s="20">
        <f t="shared" si="0"/>
        <v>2.72</v>
      </c>
      <c r="P12" s="20">
        <f t="shared" si="0"/>
        <v>2.96</v>
      </c>
      <c r="Q12" s="20">
        <f t="shared" si="0"/>
        <v>3.21</v>
      </c>
      <c r="R12" s="20">
        <f t="shared" si="0"/>
        <v>3.47</v>
      </c>
      <c r="S12" s="20">
        <f t="shared" si="1"/>
        <v>3.74</v>
      </c>
      <c r="T12" s="20">
        <f t="shared" si="1"/>
        <v>4.01</v>
      </c>
      <c r="U12" s="20">
        <f t="shared" si="1"/>
        <v>4.3</v>
      </c>
      <c r="V12" s="20">
        <f t="shared" si="1"/>
        <v>4.5999999999999996</v>
      </c>
      <c r="W12" s="20">
        <f t="shared" si="1"/>
        <v>4.91</v>
      </c>
      <c r="X12" s="20">
        <f t="shared" si="1"/>
        <v>5.24</v>
      </c>
      <c r="Y12" s="20">
        <f t="shared" si="1"/>
        <v>5.58</v>
      </c>
      <c r="Z12" s="20">
        <f t="shared" si="1"/>
        <v>5.93</v>
      </c>
      <c r="AA12" s="20">
        <f t="shared" si="1"/>
        <v>0</v>
      </c>
      <c r="AB12" s="20">
        <f t="shared" si="1"/>
        <v>0</v>
      </c>
      <c r="AC12" s="20">
        <f t="shared" si="1"/>
        <v>0</v>
      </c>
      <c r="AD12" s="20">
        <f t="shared" si="1"/>
        <v>0</v>
      </c>
      <c r="AE12" s="20">
        <f t="shared" si="1"/>
        <v>0</v>
      </c>
      <c r="AL12" t="s">
        <v>46</v>
      </c>
      <c r="AM12" t="s">
        <v>54</v>
      </c>
      <c r="AN12">
        <v>501</v>
      </c>
      <c r="AO12">
        <v>10</v>
      </c>
      <c r="AP12" t="s">
        <v>47</v>
      </c>
      <c r="AR12">
        <v>28</v>
      </c>
      <c r="AS12">
        <v>1</v>
      </c>
      <c r="AT12">
        <v>0.23</v>
      </c>
      <c r="AU12" t="s">
        <v>48</v>
      </c>
    </row>
    <row r="13" spans="1:47">
      <c r="A13" s="21">
        <v>25</v>
      </c>
      <c r="B13" s="22">
        <f t="shared" si="2"/>
        <v>0.23</v>
      </c>
      <c r="C13" s="22">
        <f t="shared" si="0"/>
        <v>0.44</v>
      </c>
      <c r="D13" s="22">
        <f t="shared" si="0"/>
        <v>0.67</v>
      </c>
      <c r="E13" s="22">
        <f t="shared" si="0"/>
        <v>0.76</v>
      </c>
      <c r="F13" s="22">
        <f t="shared" si="0"/>
        <v>0.95</v>
      </c>
      <c r="G13" s="22">
        <f t="shared" si="0"/>
        <v>1.1499999999999999</v>
      </c>
      <c r="H13" s="22">
        <f t="shared" si="0"/>
        <v>1.27</v>
      </c>
      <c r="I13" s="22">
        <f t="shared" si="0"/>
        <v>1.46</v>
      </c>
      <c r="J13" s="22">
        <f t="shared" si="0"/>
        <v>1.66</v>
      </c>
      <c r="K13" s="22">
        <f t="shared" si="0"/>
        <v>1.88</v>
      </c>
      <c r="L13" s="22">
        <f t="shared" si="0"/>
        <v>2.09</v>
      </c>
      <c r="M13" s="22">
        <f t="shared" si="0"/>
        <v>2.3199999999999998</v>
      </c>
      <c r="N13" s="22">
        <f t="shared" si="0"/>
        <v>2.5499999999999998</v>
      </c>
      <c r="O13" s="22">
        <f t="shared" si="0"/>
        <v>2.79</v>
      </c>
      <c r="P13" s="22">
        <f t="shared" si="0"/>
        <v>3.04</v>
      </c>
      <c r="Q13" s="22">
        <f t="shared" si="0"/>
        <v>3.3</v>
      </c>
      <c r="R13" s="22">
        <f t="shared" si="0"/>
        <v>3.58</v>
      </c>
      <c r="S13" s="22">
        <f t="shared" si="1"/>
        <v>3.85</v>
      </c>
      <c r="T13" s="22">
        <f t="shared" si="1"/>
        <v>4.1399999999999997</v>
      </c>
      <c r="U13" s="22">
        <f t="shared" si="1"/>
        <v>4.45</v>
      </c>
      <c r="V13" s="22">
        <f t="shared" si="1"/>
        <v>4.76</v>
      </c>
      <c r="W13" s="22">
        <f t="shared" si="1"/>
        <v>5.0999999999999996</v>
      </c>
      <c r="X13" s="22">
        <f t="shared" si="1"/>
        <v>5.44</v>
      </c>
      <c r="Y13" s="22">
        <f t="shared" si="1"/>
        <v>5.8</v>
      </c>
      <c r="Z13" s="22">
        <f t="shared" si="1"/>
        <v>6.18</v>
      </c>
      <c r="AA13" s="22">
        <f t="shared" si="1"/>
        <v>0</v>
      </c>
      <c r="AB13" s="22">
        <f t="shared" si="1"/>
        <v>0</v>
      </c>
      <c r="AC13" s="22">
        <f t="shared" si="1"/>
        <v>0</v>
      </c>
      <c r="AD13" s="22">
        <f t="shared" si="1"/>
        <v>0</v>
      </c>
      <c r="AE13" s="22">
        <f t="shared" si="1"/>
        <v>0</v>
      </c>
      <c r="AL13" t="s">
        <v>46</v>
      </c>
      <c r="AM13" t="s">
        <v>54</v>
      </c>
      <c r="AN13">
        <v>501</v>
      </c>
      <c r="AO13">
        <v>10</v>
      </c>
      <c r="AP13" t="s">
        <v>47</v>
      </c>
      <c r="AR13">
        <v>29</v>
      </c>
      <c r="AS13">
        <v>1</v>
      </c>
      <c r="AT13">
        <v>0.23</v>
      </c>
      <c r="AU13" t="s">
        <v>48</v>
      </c>
    </row>
    <row r="14" spans="1:47">
      <c r="A14" s="17">
        <v>26</v>
      </c>
      <c r="B14" s="18">
        <f t="shared" si="2"/>
        <v>0.23</v>
      </c>
      <c r="C14" s="18">
        <f t="shared" si="0"/>
        <v>0.44</v>
      </c>
      <c r="D14" s="18">
        <f t="shared" si="0"/>
        <v>0.67</v>
      </c>
      <c r="E14" s="18">
        <f t="shared" si="0"/>
        <v>0.77</v>
      </c>
      <c r="F14" s="18">
        <f t="shared" si="0"/>
        <v>0.97</v>
      </c>
      <c r="G14" s="18">
        <f t="shared" si="0"/>
        <v>1.17</v>
      </c>
      <c r="H14" s="18">
        <f t="shared" si="0"/>
        <v>1.28</v>
      </c>
      <c r="I14" s="18">
        <f t="shared" si="0"/>
        <v>1.48</v>
      </c>
      <c r="J14" s="18">
        <f t="shared" si="0"/>
        <v>1.7</v>
      </c>
      <c r="K14" s="18">
        <f t="shared" si="0"/>
        <v>1.91</v>
      </c>
      <c r="L14" s="18">
        <f t="shared" si="0"/>
        <v>2.14</v>
      </c>
      <c r="M14" s="18">
        <f t="shared" si="0"/>
        <v>2.38</v>
      </c>
      <c r="N14" s="18">
        <f t="shared" si="0"/>
        <v>2.62</v>
      </c>
      <c r="O14" s="18">
        <f t="shared" si="0"/>
        <v>2.87</v>
      </c>
      <c r="P14" s="18">
        <f t="shared" si="0"/>
        <v>3.13</v>
      </c>
      <c r="Q14" s="18">
        <f t="shared" si="0"/>
        <v>3.4</v>
      </c>
      <c r="R14" s="18">
        <f t="shared" si="0"/>
        <v>3.69</v>
      </c>
      <c r="S14" s="18">
        <f t="shared" si="1"/>
        <v>3.98</v>
      </c>
      <c r="T14" s="18">
        <f t="shared" si="1"/>
        <v>4.3</v>
      </c>
      <c r="U14" s="18">
        <f t="shared" si="1"/>
        <v>4.6100000000000003</v>
      </c>
      <c r="V14" s="18">
        <f t="shared" si="1"/>
        <v>4.95</v>
      </c>
      <c r="W14" s="18">
        <f t="shared" si="1"/>
        <v>5.3</v>
      </c>
      <c r="X14" s="18">
        <f t="shared" si="1"/>
        <v>5.66</v>
      </c>
      <c r="Y14" s="18">
        <f t="shared" si="1"/>
        <v>6.04</v>
      </c>
      <c r="Z14" s="18">
        <f t="shared" si="1"/>
        <v>6.45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L14" t="s">
        <v>46</v>
      </c>
      <c r="AM14" t="s">
        <v>54</v>
      </c>
      <c r="AN14">
        <v>501</v>
      </c>
      <c r="AO14">
        <v>10</v>
      </c>
      <c r="AP14" t="s">
        <v>47</v>
      </c>
      <c r="AR14">
        <v>30</v>
      </c>
      <c r="AS14">
        <v>1</v>
      </c>
      <c r="AT14">
        <v>0.24</v>
      </c>
      <c r="AU14" t="s">
        <v>48</v>
      </c>
    </row>
    <row r="15" spans="1:47">
      <c r="A15" s="19">
        <v>27</v>
      </c>
      <c r="B15" s="20">
        <f t="shared" si="2"/>
        <v>0.24</v>
      </c>
      <c r="C15" s="20">
        <f t="shared" si="0"/>
        <v>0.45</v>
      </c>
      <c r="D15" s="20">
        <f t="shared" si="0"/>
        <v>0.68</v>
      </c>
      <c r="E15" s="20">
        <f t="shared" si="0"/>
        <v>0.78</v>
      </c>
      <c r="F15" s="20">
        <f t="shared" si="0"/>
        <v>0.98</v>
      </c>
      <c r="G15" s="20">
        <f t="shared" si="0"/>
        <v>1.19</v>
      </c>
      <c r="H15" s="20">
        <f t="shared" si="0"/>
        <v>1.31</v>
      </c>
      <c r="I15" s="20">
        <f t="shared" si="0"/>
        <v>1.52</v>
      </c>
      <c r="J15" s="20">
        <f t="shared" si="0"/>
        <v>1.74</v>
      </c>
      <c r="K15" s="20">
        <f t="shared" si="0"/>
        <v>1.96</v>
      </c>
      <c r="L15" s="20">
        <f t="shared" si="0"/>
        <v>2.2000000000000002</v>
      </c>
      <c r="M15" s="20">
        <f t="shared" si="0"/>
        <v>2.4500000000000002</v>
      </c>
      <c r="N15" s="20">
        <f t="shared" si="0"/>
        <v>2.7</v>
      </c>
      <c r="O15" s="20">
        <f t="shared" si="0"/>
        <v>2.97</v>
      </c>
      <c r="P15" s="20">
        <f t="shared" si="0"/>
        <v>3.24</v>
      </c>
      <c r="Q15" s="20">
        <f t="shared" si="0"/>
        <v>3.53</v>
      </c>
      <c r="R15" s="20">
        <f t="shared" si="0"/>
        <v>3.82</v>
      </c>
      <c r="S15" s="20">
        <f t="shared" si="1"/>
        <v>4.1399999999999997</v>
      </c>
      <c r="T15" s="20">
        <f t="shared" si="1"/>
        <v>4.46</v>
      </c>
      <c r="U15" s="20">
        <f t="shared" si="1"/>
        <v>4.8</v>
      </c>
      <c r="V15" s="20">
        <f t="shared" si="1"/>
        <v>5.15</v>
      </c>
      <c r="W15" s="20">
        <f t="shared" si="1"/>
        <v>5.53</v>
      </c>
      <c r="X15" s="20">
        <f t="shared" si="1"/>
        <v>5.92</v>
      </c>
      <c r="Y15" s="20">
        <f t="shared" si="1"/>
        <v>6.32</v>
      </c>
      <c r="Z15" s="20">
        <f t="shared" si="1"/>
        <v>6.75</v>
      </c>
      <c r="AA15" s="20">
        <f t="shared" si="1"/>
        <v>0</v>
      </c>
      <c r="AB15" s="20">
        <f t="shared" si="1"/>
        <v>0</v>
      </c>
      <c r="AC15" s="20">
        <f t="shared" si="1"/>
        <v>0</v>
      </c>
      <c r="AD15" s="20">
        <f t="shared" si="1"/>
        <v>0</v>
      </c>
      <c r="AE15" s="20">
        <f t="shared" si="1"/>
        <v>0</v>
      </c>
      <c r="AL15" t="s">
        <v>46</v>
      </c>
      <c r="AM15" t="s">
        <v>54</v>
      </c>
      <c r="AN15">
        <v>501</v>
      </c>
      <c r="AO15">
        <v>10</v>
      </c>
      <c r="AP15" t="s">
        <v>47</v>
      </c>
      <c r="AR15">
        <v>31</v>
      </c>
      <c r="AS15">
        <v>1</v>
      </c>
      <c r="AT15">
        <v>0.25</v>
      </c>
      <c r="AU15" t="s">
        <v>48</v>
      </c>
    </row>
    <row r="16" spans="1:47">
      <c r="A16" s="19">
        <v>28</v>
      </c>
      <c r="B16" s="20">
        <f t="shared" si="2"/>
        <v>0.23</v>
      </c>
      <c r="C16" s="20">
        <f t="shared" si="0"/>
        <v>0.46</v>
      </c>
      <c r="D16" s="20">
        <f t="shared" si="0"/>
        <v>0.7</v>
      </c>
      <c r="E16" s="20">
        <f t="shared" si="0"/>
        <v>0.8</v>
      </c>
      <c r="F16" s="20">
        <f t="shared" si="0"/>
        <v>1</v>
      </c>
      <c r="G16" s="20">
        <f t="shared" si="0"/>
        <v>1.22</v>
      </c>
      <c r="H16" s="20">
        <f t="shared" si="0"/>
        <v>1.34</v>
      </c>
      <c r="I16" s="20">
        <f t="shared" si="0"/>
        <v>1.56</v>
      </c>
      <c r="J16" s="20">
        <f t="shared" si="0"/>
        <v>1.79</v>
      </c>
      <c r="K16" s="20">
        <f t="shared" si="0"/>
        <v>2.02</v>
      </c>
      <c r="L16" s="20">
        <f t="shared" si="0"/>
        <v>2.2799999999999998</v>
      </c>
      <c r="M16" s="20">
        <f t="shared" si="0"/>
        <v>2.5299999999999998</v>
      </c>
      <c r="N16" s="20">
        <f t="shared" si="0"/>
        <v>2.8</v>
      </c>
      <c r="O16" s="20">
        <f t="shared" si="0"/>
        <v>3.07</v>
      </c>
      <c r="P16" s="20">
        <f t="shared" si="0"/>
        <v>3.36</v>
      </c>
      <c r="Q16" s="20">
        <f t="shared" si="0"/>
        <v>3.66</v>
      </c>
      <c r="R16" s="20">
        <f t="shared" si="0"/>
        <v>3.98</v>
      </c>
      <c r="S16" s="20">
        <f t="shared" si="1"/>
        <v>4.32</v>
      </c>
      <c r="T16" s="20">
        <f t="shared" si="1"/>
        <v>4.6500000000000004</v>
      </c>
      <c r="U16" s="20">
        <f t="shared" si="1"/>
        <v>5.0199999999999996</v>
      </c>
      <c r="V16" s="20">
        <f t="shared" si="1"/>
        <v>5.39</v>
      </c>
      <c r="W16" s="20">
        <f t="shared" si="1"/>
        <v>5.78</v>
      </c>
      <c r="X16" s="20">
        <f t="shared" si="1"/>
        <v>6.2</v>
      </c>
      <c r="Y16" s="20">
        <f t="shared" si="1"/>
        <v>6.63</v>
      </c>
      <c r="Z16" s="20">
        <f t="shared" si="1"/>
        <v>7.07</v>
      </c>
      <c r="AA16" s="20">
        <f t="shared" si="1"/>
        <v>0</v>
      </c>
      <c r="AB16" s="20">
        <f t="shared" si="1"/>
        <v>0</v>
      </c>
      <c r="AC16" s="20">
        <f t="shared" si="1"/>
        <v>0</v>
      </c>
      <c r="AD16" s="20">
        <f t="shared" si="1"/>
        <v>0</v>
      </c>
      <c r="AE16" s="20">
        <f t="shared" si="1"/>
        <v>0</v>
      </c>
      <c r="AL16" t="s">
        <v>46</v>
      </c>
      <c r="AM16" t="s">
        <v>54</v>
      </c>
      <c r="AN16">
        <v>501</v>
      </c>
      <c r="AO16">
        <v>10</v>
      </c>
      <c r="AP16" t="s">
        <v>47</v>
      </c>
      <c r="AR16">
        <v>32</v>
      </c>
      <c r="AS16">
        <v>1</v>
      </c>
      <c r="AT16">
        <v>0.27</v>
      </c>
      <c r="AU16" t="s">
        <v>48</v>
      </c>
    </row>
    <row r="17" spans="1:47">
      <c r="A17" s="19">
        <v>29</v>
      </c>
      <c r="B17" s="20">
        <f t="shared" si="2"/>
        <v>0.23</v>
      </c>
      <c r="C17" s="20">
        <f t="shared" si="0"/>
        <v>0.47</v>
      </c>
      <c r="D17" s="20">
        <f t="shared" si="0"/>
        <v>0.71</v>
      </c>
      <c r="E17" s="20">
        <f t="shared" si="0"/>
        <v>0.81</v>
      </c>
      <c r="F17" s="20">
        <f t="shared" si="0"/>
        <v>1.03</v>
      </c>
      <c r="G17" s="20">
        <f t="shared" si="0"/>
        <v>1.26</v>
      </c>
      <c r="H17" s="20">
        <f t="shared" si="0"/>
        <v>1.39</v>
      </c>
      <c r="I17" s="20">
        <f t="shared" si="0"/>
        <v>1.61</v>
      </c>
      <c r="J17" s="20">
        <f t="shared" si="0"/>
        <v>1.85</v>
      </c>
      <c r="K17" s="20">
        <f t="shared" si="0"/>
        <v>2.1</v>
      </c>
      <c r="L17" s="20">
        <f t="shared" si="0"/>
        <v>2.36</v>
      </c>
      <c r="M17" s="20">
        <f t="shared" si="0"/>
        <v>2.63</v>
      </c>
      <c r="N17" s="20">
        <f t="shared" si="0"/>
        <v>2.91</v>
      </c>
      <c r="O17" s="20">
        <f t="shared" si="0"/>
        <v>3.2</v>
      </c>
      <c r="P17" s="20">
        <f t="shared" si="0"/>
        <v>3.51</v>
      </c>
      <c r="Q17" s="20">
        <f t="shared" si="0"/>
        <v>3.82</v>
      </c>
      <c r="R17" s="20">
        <f t="shared" si="0"/>
        <v>4.16</v>
      </c>
      <c r="S17" s="20">
        <f t="shared" si="1"/>
        <v>4.51</v>
      </c>
      <c r="T17" s="20">
        <f t="shared" si="1"/>
        <v>4.87</v>
      </c>
      <c r="U17" s="20">
        <f t="shared" si="1"/>
        <v>5.25</v>
      </c>
      <c r="V17" s="20">
        <f t="shared" si="1"/>
        <v>5.65</v>
      </c>
      <c r="W17" s="20">
        <f t="shared" si="1"/>
        <v>6.07</v>
      </c>
      <c r="X17" s="20">
        <f t="shared" si="1"/>
        <v>6.51</v>
      </c>
      <c r="Y17" s="20">
        <f t="shared" si="1"/>
        <v>6.97</v>
      </c>
      <c r="Z17" s="20">
        <f t="shared" si="1"/>
        <v>7.45</v>
      </c>
      <c r="AA17" s="20">
        <f t="shared" si="1"/>
        <v>0</v>
      </c>
      <c r="AB17" s="20">
        <f t="shared" si="1"/>
        <v>0</v>
      </c>
      <c r="AC17" s="20">
        <f t="shared" si="1"/>
        <v>0</v>
      </c>
      <c r="AD17" s="20">
        <f t="shared" si="1"/>
        <v>0</v>
      </c>
      <c r="AE17" s="20">
        <f t="shared" si="1"/>
        <v>0</v>
      </c>
      <c r="AL17" t="s">
        <v>46</v>
      </c>
      <c r="AM17" t="s">
        <v>54</v>
      </c>
      <c r="AN17">
        <v>501</v>
      </c>
      <c r="AO17">
        <v>10</v>
      </c>
      <c r="AP17" t="s">
        <v>47</v>
      </c>
      <c r="AR17">
        <v>33</v>
      </c>
      <c r="AS17">
        <v>1</v>
      </c>
      <c r="AT17">
        <v>0.27</v>
      </c>
      <c r="AU17" t="s">
        <v>48</v>
      </c>
    </row>
    <row r="18" spans="1:47">
      <c r="A18" s="21">
        <v>30</v>
      </c>
      <c r="B18" s="22">
        <f t="shared" si="2"/>
        <v>0.24</v>
      </c>
      <c r="C18" s="22">
        <f t="shared" si="0"/>
        <v>0.48</v>
      </c>
      <c r="D18" s="22">
        <f t="shared" si="0"/>
        <v>0.73</v>
      </c>
      <c r="E18" s="22">
        <f t="shared" si="0"/>
        <v>0.83</v>
      </c>
      <c r="F18" s="22">
        <f t="shared" si="0"/>
        <v>1.06</v>
      </c>
      <c r="G18" s="22">
        <f t="shared" si="0"/>
        <v>1.3</v>
      </c>
      <c r="H18" s="22">
        <f t="shared" si="0"/>
        <v>1.43</v>
      </c>
      <c r="I18" s="22">
        <f t="shared" si="0"/>
        <v>1.67</v>
      </c>
      <c r="J18" s="22">
        <f t="shared" si="0"/>
        <v>1.93</v>
      </c>
      <c r="K18" s="22">
        <f t="shared" si="0"/>
        <v>2.19</v>
      </c>
      <c r="L18" s="22">
        <f t="shared" si="0"/>
        <v>2.46</v>
      </c>
      <c r="M18" s="22">
        <f t="shared" si="0"/>
        <v>2.74</v>
      </c>
      <c r="N18" s="22">
        <f t="shared" si="0"/>
        <v>3.04</v>
      </c>
      <c r="O18" s="22">
        <f t="shared" si="0"/>
        <v>3.35</v>
      </c>
      <c r="P18" s="22">
        <f t="shared" si="0"/>
        <v>3.67</v>
      </c>
      <c r="Q18" s="22">
        <f t="shared" si="0"/>
        <v>4.01</v>
      </c>
      <c r="R18" s="22">
        <f t="shared" si="0"/>
        <v>4.3600000000000003</v>
      </c>
      <c r="S18" s="22">
        <f t="shared" si="1"/>
        <v>4.7300000000000004</v>
      </c>
      <c r="T18" s="22">
        <f t="shared" si="1"/>
        <v>5.12</v>
      </c>
      <c r="U18" s="22">
        <f t="shared" si="1"/>
        <v>5.52</v>
      </c>
      <c r="V18" s="22">
        <f t="shared" si="1"/>
        <v>5.95</v>
      </c>
      <c r="W18" s="22">
        <f t="shared" si="1"/>
        <v>6.4</v>
      </c>
      <c r="X18" s="22">
        <f t="shared" si="1"/>
        <v>6.86</v>
      </c>
      <c r="Y18" s="22">
        <f t="shared" si="1"/>
        <v>7.35</v>
      </c>
      <c r="Z18" s="22">
        <f t="shared" si="1"/>
        <v>7.86</v>
      </c>
      <c r="AA18" s="22">
        <f t="shared" si="1"/>
        <v>0</v>
      </c>
      <c r="AB18" s="22">
        <f t="shared" si="1"/>
        <v>0</v>
      </c>
      <c r="AC18" s="22">
        <f t="shared" si="1"/>
        <v>0</v>
      </c>
      <c r="AD18" s="22">
        <f t="shared" si="1"/>
        <v>0</v>
      </c>
      <c r="AE18" s="22">
        <f t="shared" si="1"/>
        <v>0</v>
      </c>
      <c r="AL18" t="s">
        <v>46</v>
      </c>
      <c r="AM18" t="s">
        <v>54</v>
      </c>
      <c r="AN18">
        <v>501</v>
      </c>
      <c r="AO18">
        <v>10</v>
      </c>
      <c r="AP18" t="s">
        <v>47</v>
      </c>
      <c r="AR18">
        <v>34</v>
      </c>
      <c r="AS18">
        <v>1</v>
      </c>
      <c r="AT18">
        <v>0.28000000000000003</v>
      </c>
      <c r="AU18" t="s">
        <v>48</v>
      </c>
    </row>
    <row r="19" spans="1:47">
      <c r="A19" s="17">
        <v>31</v>
      </c>
      <c r="B19" s="18">
        <f t="shared" si="2"/>
        <v>0.25</v>
      </c>
      <c r="C19" s="18">
        <f t="shared" si="0"/>
        <v>0.5</v>
      </c>
      <c r="D19" s="18">
        <f t="shared" si="0"/>
        <v>0.75</v>
      </c>
      <c r="E19" s="18">
        <f t="shared" si="0"/>
        <v>0.87</v>
      </c>
      <c r="F19" s="18">
        <f t="shared" si="0"/>
        <v>1.1000000000000001</v>
      </c>
      <c r="G19" s="18">
        <f t="shared" si="0"/>
        <v>1.35</v>
      </c>
      <c r="H19" s="18">
        <f t="shared" si="0"/>
        <v>1.5</v>
      </c>
      <c r="I19" s="18">
        <f t="shared" si="0"/>
        <v>1.75</v>
      </c>
      <c r="J19" s="18">
        <f t="shared" si="0"/>
        <v>2.0099999999999998</v>
      </c>
      <c r="K19" s="18">
        <f t="shared" si="0"/>
        <v>2.2799999999999998</v>
      </c>
      <c r="L19" s="18">
        <f t="shared" si="0"/>
        <v>2.57</v>
      </c>
      <c r="M19" s="18">
        <f t="shared" si="0"/>
        <v>2.87</v>
      </c>
      <c r="N19" s="18">
        <f t="shared" si="0"/>
        <v>3.18</v>
      </c>
      <c r="O19" s="18">
        <f t="shared" si="0"/>
        <v>3.5</v>
      </c>
      <c r="P19" s="18">
        <f t="shared" si="0"/>
        <v>3.85</v>
      </c>
      <c r="Q19" s="18">
        <f t="shared" si="0"/>
        <v>4.2</v>
      </c>
      <c r="R19" s="18">
        <f t="shared" si="0"/>
        <v>4.58</v>
      </c>
      <c r="S19" s="18">
        <f t="shared" si="1"/>
        <v>4.9800000000000004</v>
      </c>
      <c r="T19" s="18">
        <f t="shared" si="1"/>
        <v>5.39</v>
      </c>
      <c r="U19" s="18">
        <f t="shared" si="1"/>
        <v>5.82</v>
      </c>
      <c r="V19" s="18">
        <f t="shared" si="1"/>
        <v>6.27</v>
      </c>
      <c r="W19" s="18">
        <f t="shared" si="1"/>
        <v>6.75</v>
      </c>
      <c r="X19" s="18">
        <f t="shared" si="1"/>
        <v>7.24</v>
      </c>
      <c r="Y19" s="18">
        <f t="shared" si="1"/>
        <v>7.77</v>
      </c>
      <c r="Z19" s="18">
        <f t="shared" si="1"/>
        <v>8.31</v>
      </c>
      <c r="AA19" s="18">
        <f t="shared" si="1"/>
        <v>0</v>
      </c>
      <c r="AB19" s="18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0</v>
      </c>
      <c r="AL19" t="s">
        <v>46</v>
      </c>
      <c r="AM19" t="s">
        <v>54</v>
      </c>
      <c r="AN19">
        <v>501</v>
      </c>
      <c r="AO19">
        <v>10</v>
      </c>
      <c r="AP19" t="s">
        <v>47</v>
      </c>
      <c r="AR19">
        <v>35</v>
      </c>
      <c r="AS19">
        <v>1</v>
      </c>
      <c r="AT19">
        <v>0.31</v>
      </c>
      <c r="AU19" t="s">
        <v>48</v>
      </c>
    </row>
    <row r="20" spans="1:47">
      <c r="A20" s="19">
        <v>32</v>
      </c>
      <c r="B20" s="20">
        <f t="shared" si="2"/>
        <v>0.27</v>
      </c>
      <c r="C20" s="20">
        <f t="shared" si="0"/>
        <v>0.52</v>
      </c>
      <c r="D20" s="20">
        <f t="shared" si="0"/>
        <v>0.79</v>
      </c>
      <c r="E20" s="20">
        <f t="shared" si="0"/>
        <v>0.9</v>
      </c>
      <c r="F20" s="20">
        <f t="shared" si="0"/>
        <v>1.1599999999999999</v>
      </c>
      <c r="G20" s="20">
        <f t="shared" si="0"/>
        <v>1.41</v>
      </c>
      <c r="H20" s="20">
        <f t="shared" si="0"/>
        <v>1.57</v>
      </c>
      <c r="I20" s="20">
        <f t="shared" si="0"/>
        <v>1.83</v>
      </c>
      <c r="J20" s="20">
        <f t="shared" si="0"/>
        <v>2.1</v>
      </c>
      <c r="K20" s="20">
        <f t="shared" si="0"/>
        <v>2.39</v>
      </c>
      <c r="L20" s="20">
        <f t="shared" si="0"/>
        <v>2.69</v>
      </c>
      <c r="M20" s="20">
        <f t="shared" si="0"/>
        <v>3.01</v>
      </c>
      <c r="N20" s="20">
        <f t="shared" si="0"/>
        <v>3.34</v>
      </c>
      <c r="O20" s="20">
        <f t="shared" si="0"/>
        <v>3.69</v>
      </c>
      <c r="P20" s="20">
        <f t="shared" si="0"/>
        <v>4.05</v>
      </c>
      <c r="Q20" s="20">
        <f t="shared" si="0"/>
        <v>4.43</v>
      </c>
      <c r="R20" s="20">
        <f t="shared" si="0"/>
        <v>4.83</v>
      </c>
      <c r="S20" s="20">
        <f t="shared" si="1"/>
        <v>5.25</v>
      </c>
      <c r="T20" s="20">
        <f t="shared" si="1"/>
        <v>5.69</v>
      </c>
      <c r="U20" s="20">
        <f t="shared" si="1"/>
        <v>6.15</v>
      </c>
      <c r="V20" s="20">
        <f t="shared" si="1"/>
        <v>6.62</v>
      </c>
      <c r="W20" s="20">
        <f t="shared" si="1"/>
        <v>7.13</v>
      </c>
      <c r="X20" s="20">
        <f t="shared" si="1"/>
        <v>7.66</v>
      </c>
      <c r="Y20" s="20">
        <f t="shared" si="1"/>
        <v>8.2100000000000009</v>
      </c>
      <c r="Z20" s="20">
        <f t="shared" si="1"/>
        <v>8.8000000000000007</v>
      </c>
      <c r="AA20" s="20">
        <f t="shared" si="1"/>
        <v>0</v>
      </c>
      <c r="AB20" s="20">
        <f t="shared" si="1"/>
        <v>0</v>
      </c>
      <c r="AC20" s="20">
        <f t="shared" si="1"/>
        <v>0</v>
      </c>
      <c r="AD20" s="20">
        <f t="shared" si="1"/>
        <v>0</v>
      </c>
      <c r="AE20" s="20">
        <f t="shared" si="1"/>
        <v>0</v>
      </c>
      <c r="AL20" t="s">
        <v>46</v>
      </c>
      <c r="AM20" t="s">
        <v>54</v>
      </c>
      <c r="AN20">
        <v>501</v>
      </c>
      <c r="AO20">
        <v>10</v>
      </c>
      <c r="AP20" t="s">
        <v>47</v>
      </c>
      <c r="AR20">
        <v>36</v>
      </c>
      <c r="AS20">
        <v>1</v>
      </c>
      <c r="AT20">
        <v>0.32</v>
      </c>
      <c r="AU20" t="s">
        <v>48</v>
      </c>
    </row>
    <row r="21" spans="1:47">
      <c r="A21" s="19">
        <v>33</v>
      </c>
      <c r="B21" s="20">
        <f t="shared" si="2"/>
        <v>0.27</v>
      </c>
      <c r="C21" s="20">
        <f t="shared" si="0"/>
        <v>0.55000000000000004</v>
      </c>
      <c r="D21" s="20">
        <f t="shared" si="0"/>
        <v>0.82</v>
      </c>
      <c r="E21" s="20">
        <f t="shared" si="0"/>
        <v>0.94</v>
      </c>
      <c r="F21" s="20">
        <f t="shared" si="0"/>
        <v>1.21</v>
      </c>
      <c r="G21" s="20">
        <f t="shared" si="0"/>
        <v>1.49</v>
      </c>
      <c r="H21" s="20">
        <f t="shared" si="0"/>
        <v>1.65</v>
      </c>
      <c r="I21" s="20">
        <f t="shared" si="0"/>
        <v>1.92</v>
      </c>
      <c r="J21" s="20">
        <f t="shared" si="0"/>
        <v>2.21</v>
      </c>
      <c r="K21" s="20">
        <f t="shared" si="0"/>
        <v>2.5099999999999998</v>
      </c>
      <c r="L21" s="20">
        <f t="shared" si="0"/>
        <v>2.84</v>
      </c>
      <c r="M21" s="20">
        <f t="shared" si="0"/>
        <v>3.16</v>
      </c>
      <c r="N21" s="20">
        <f t="shared" si="0"/>
        <v>3.51</v>
      </c>
      <c r="O21" s="20">
        <f t="shared" si="0"/>
        <v>3.88</v>
      </c>
      <c r="P21" s="20">
        <f t="shared" si="0"/>
        <v>4.2699999999999996</v>
      </c>
      <c r="Q21" s="20">
        <f t="shared" si="0"/>
        <v>4.67</v>
      </c>
      <c r="R21" s="20">
        <f t="shared" ref="R21:AE36" si="3">SUMIFS($AT:$AT,$AP:$AP,"M",$AR:$AR,$A21,$AS:$AS,R$4)</f>
        <v>5.0999999999999996</v>
      </c>
      <c r="S21" s="20">
        <f t="shared" si="1"/>
        <v>5.54</v>
      </c>
      <c r="T21" s="20">
        <f t="shared" si="1"/>
        <v>6.01</v>
      </c>
      <c r="U21" s="20">
        <f t="shared" si="1"/>
        <v>6.5</v>
      </c>
      <c r="V21" s="20">
        <f t="shared" si="1"/>
        <v>7.01</v>
      </c>
      <c r="W21" s="20">
        <f t="shared" si="1"/>
        <v>7.55</v>
      </c>
      <c r="X21" s="20">
        <f t="shared" si="1"/>
        <v>8.1199999999999992</v>
      </c>
      <c r="Y21" s="20">
        <f t="shared" si="1"/>
        <v>8.7100000000000009</v>
      </c>
      <c r="Z21" s="20">
        <f t="shared" si="1"/>
        <v>9.32</v>
      </c>
      <c r="AA21" s="20">
        <f t="shared" si="1"/>
        <v>0</v>
      </c>
      <c r="AB21" s="20">
        <f t="shared" si="1"/>
        <v>0</v>
      </c>
      <c r="AC21" s="20">
        <f t="shared" si="1"/>
        <v>0</v>
      </c>
      <c r="AD21" s="20">
        <f t="shared" si="1"/>
        <v>0</v>
      </c>
      <c r="AE21" s="20">
        <f t="shared" si="1"/>
        <v>0</v>
      </c>
      <c r="AL21" t="s">
        <v>46</v>
      </c>
      <c r="AM21" t="s">
        <v>54</v>
      </c>
      <c r="AN21">
        <v>501</v>
      </c>
      <c r="AO21">
        <v>10</v>
      </c>
      <c r="AP21" t="s">
        <v>47</v>
      </c>
      <c r="AR21">
        <v>37</v>
      </c>
      <c r="AS21">
        <v>1</v>
      </c>
      <c r="AT21">
        <v>0.34</v>
      </c>
      <c r="AU21" t="s">
        <v>48</v>
      </c>
    </row>
    <row r="22" spans="1:47">
      <c r="A22" s="19">
        <v>34</v>
      </c>
      <c r="B22" s="20">
        <f t="shared" si="2"/>
        <v>0.28000000000000003</v>
      </c>
      <c r="C22" s="20">
        <f t="shared" si="2"/>
        <v>0.56999999999999995</v>
      </c>
      <c r="D22" s="20">
        <f t="shared" si="2"/>
        <v>0.87</v>
      </c>
      <c r="E22" s="20">
        <f t="shared" si="2"/>
        <v>1</v>
      </c>
      <c r="F22" s="20">
        <f t="shared" si="2"/>
        <v>1.27</v>
      </c>
      <c r="G22" s="20">
        <f t="shared" si="2"/>
        <v>1.55</v>
      </c>
      <c r="H22" s="20">
        <f t="shared" si="2"/>
        <v>1.72</v>
      </c>
      <c r="I22" s="20">
        <f t="shared" si="2"/>
        <v>2.02</v>
      </c>
      <c r="J22" s="20">
        <f t="shared" si="2"/>
        <v>2.33</v>
      </c>
      <c r="K22" s="20">
        <f t="shared" si="2"/>
        <v>2.64</v>
      </c>
      <c r="L22" s="20">
        <f t="shared" si="2"/>
        <v>2.98</v>
      </c>
      <c r="M22" s="20">
        <f t="shared" si="2"/>
        <v>3.34</v>
      </c>
      <c r="N22" s="20">
        <f t="shared" si="2"/>
        <v>3.71</v>
      </c>
      <c r="O22" s="20">
        <f t="shared" si="2"/>
        <v>4.0999999999999996</v>
      </c>
      <c r="P22" s="20">
        <f t="shared" si="2"/>
        <v>4.51</v>
      </c>
      <c r="Q22" s="20">
        <f t="shared" si="2"/>
        <v>4.9400000000000004</v>
      </c>
      <c r="R22" s="20">
        <f t="shared" si="3"/>
        <v>5.39</v>
      </c>
      <c r="S22" s="20">
        <f t="shared" si="3"/>
        <v>5.86</v>
      </c>
      <c r="T22" s="20">
        <f t="shared" si="3"/>
        <v>6.36</v>
      </c>
      <c r="U22" s="20">
        <f t="shared" si="3"/>
        <v>6.89</v>
      </c>
      <c r="V22" s="20">
        <f t="shared" si="3"/>
        <v>7.43</v>
      </c>
      <c r="W22" s="20">
        <f t="shared" si="3"/>
        <v>8.01</v>
      </c>
      <c r="X22" s="20">
        <f t="shared" si="3"/>
        <v>8.61</v>
      </c>
      <c r="Y22" s="20">
        <f t="shared" si="3"/>
        <v>9.23</v>
      </c>
      <c r="Z22" s="20">
        <f t="shared" si="3"/>
        <v>9.9</v>
      </c>
      <c r="AA22" s="20">
        <f t="shared" si="3"/>
        <v>0</v>
      </c>
      <c r="AB22" s="20">
        <f t="shared" si="3"/>
        <v>0</v>
      </c>
      <c r="AC22" s="20">
        <f t="shared" si="3"/>
        <v>0</v>
      </c>
      <c r="AD22" s="20">
        <f t="shared" si="3"/>
        <v>0</v>
      </c>
      <c r="AE22" s="20">
        <f t="shared" si="3"/>
        <v>0</v>
      </c>
      <c r="AL22" t="s">
        <v>46</v>
      </c>
      <c r="AM22" t="s">
        <v>54</v>
      </c>
      <c r="AN22">
        <v>501</v>
      </c>
      <c r="AO22">
        <v>10</v>
      </c>
      <c r="AP22" t="s">
        <v>47</v>
      </c>
      <c r="AR22">
        <v>38</v>
      </c>
      <c r="AS22">
        <v>1</v>
      </c>
      <c r="AT22">
        <v>0.35</v>
      </c>
      <c r="AU22" t="s">
        <v>48</v>
      </c>
    </row>
    <row r="23" spans="1:47">
      <c r="A23" s="21">
        <v>35</v>
      </c>
      <c r="B23" s="22">
        <f t="shared" ref="B23:Q38" si="4">SUMIFS($AT:$AT,$AP:$AP,"M",$AR:$AR,$A23,$AS:$AS,B$4)</f>
        <v>0.31</v>
      </c>
      <c r="C23" s="22">
        <f t="shared" si="4"/>
        <v>0.6</v>
      </c>
      <c r="D23" s="22">
        <f t="shared" si="4"/>
        <v>0.91</v>
      </c>
      <c r="E23" s="22">
        <f t="shared" si="4"/>
        <v>1.05</v>
      </c>
      <c r="F23" s="22">
        <f t="shared" si="4"/>
        <v>1.33</v>
      </c>
      <c r="G23" s="22">
        <f t="shared" si="4"/>
        <v>1.64</v>
      </c>
      <c r="H23" s="22">
        <f t="shared" si="4"/>
        <v>1.82</v>
      </c>
      <c r="I23" s="22">
        <f t="shared" si="4"/>
        <v>2.13</v>
      </c>
      <c r="J23" s="22">
        <f t="shared" si="4"/>
        <v>2.4500000000000002</v>
      </c>
      <c r="K23" s="22">
        <f t="shared" si="4"/>
        <v>2.79</v>
      </c>
      <c r="L23" s="22">
        <f t="shared" si="4"/>
        <v>3.15</v>
      </c>
      <c r="M23" s="22">
        <f t="shared" si="4"/>
        <v>3.53</v>
      </c>
      <c r="N23" s="22">
        <f t="shared" si="4"/>
        <v>3.92</v>
      </c>
      <c r="O23" s="22">
        <f t="shared" si="4"/>
        <v>4.33</v>
      </c>
      <c r="P23" s="22">
        <f t="shared" si="4"/>
        <v>4.7699999999999996</v>
      </c>
      <c r="Q23" s="22">
        <f t="shared" si="4"/>
        <v>5.22</v>
      </c>
      <c r="R23" s="22">
        <f t="shared" si="3"/>
        <v>5.72</v>
      </c>
      <c r="S23" s="22">
        <f t="shared" si="3"/>
        <v>6.21</v>
      </c>
      <c r="T23" s="22">
        <f t="shared" si="3"/>
        <v>6.75</v>
      </c>
      <c r="U23" s="22">
        <f t="shared" si="3"/>
        <v>7.31</v>
      </c>
      <c r="V23" s="22">
        <f t="shared" si="3"/>
        <v>7.89</v>
      </c>
      <c r="W23" s="22">
        <f t="shared" si="3"/>
        <v>8.5</v>
      </c>
      <c r="X23" s="22">
        <f t="shared" si="3"/>
        <v>9.14</v>
      </c>
      <c r="Y23" s="22">
        <f t="shared" si="3"/>
        <v>9.81</v>
      </c>
      <c r="Z23" s="22">
        <f t="shared" si="3"/>
        <v>10.52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L23" t="s">
        <v>46</v>
      </c>
      <c r="AM23" t="s">
        <v>54</v>
      </c>
      <c r="AN23">
        <v>501</v>
      </c>
      <c r="AO23">
        <v>10</v>
      </c>
      <c r="AP23" t="s">
        <v>47</v>
      </c>
      <c r="AR23">
        <v>39</v>
      </c>
      <c r="AS23">
        <v>1</v>
      </c>
      <c r="AT23">
        <v>0.38</v>
      </c>
      <c r="AU23" t="s">
        <v>48</v>
      </c>
    </row>
    <row r="24" spans="1:47">
      <c r="A24" s="17">
        <v>36</v>
      </c>
      <c r="B24" s="18">
        <f t="shared" si="4"/>
        <v>0.32</v>
      </c>
      <c r="C24" s="18">
        <f t="shared" si="4"/>
        <v>0.63</v>
      </c>
      <c r="D24" s="18">
        <f t="shared" si="4"/>
        <v>0.96</v>
      </c>
      <c r="E24" s="18">
        <f t="shared" si="4"/>
        <v>1.1000000000000001</v>
      </c>
      <c r="F24" s="18">
        <f t="shared" si="4"/>
        <v>1.41</v>
      </c>
      <c r="G24" s="18">
        <f t="shared" si="4"/>
        <v>1.72</v>
      </c>
      <c r="H24" s="18">
        <f t="shared" si="4"/>
        <v>1.92</v>
      </c>
      <c r="I24" s="18">
        <f t="shared" si="4"/>
        <v>2.2400000000000002</v>
      </c>
      <c r="J24" s="18">
        <f t="shared" si="4"/>
        <v>2.59</v>
      </c>
      <c r="K24" s="18">
        <f t="shared" si="4"/>
        <v>2.94</v>
      </c>
      <c r="L24" s="18">
        <f t="shared" si="4"/>
        <v>3.32</v>
      </c>
      <c r="M24" s="18">
        <f t="shared" si="4"/>
        <v>3.72</v>
      </c>
      <c r="N24" s="18">
        <f t="shared" si="4"/>
        <v>4.1500000000000004</v>
      </c>
      <c r="O24" s="18">
        <f t="shared" si="4"/>
        <v>4.58</v>
      </c>
      <c r="P24" s="18">
        <f t="shared" si="4"/>
        <v>5.05</v>
      </c>
      <c r="Q24" s="18">
        <f t="shared" si="4"/>
        <v>5.55</v>
      </c>
      <c r="R24" s="18">
        <f t="shared" si="3"/>
        <v>6.05</v>
      </c>
      <c r="S24" s="18">
        <f t="shared" si="3"/>
        <v>6.59</v>
      </c>
      <c r="T24" s="18">
        <f t="shared" si="3"/>
        <v>7.16</v>
      </c>
      <c r="U24" s="18">
        <f t="shared" si="3"/>
        <v>7.75</v>
      </c>
      <c r="V24" s="18">
        <f t="shared" si="3"/>
        <v>8.3800000000000008</v>
      </c>
      <c r="W24" s="18">
        <f t="shared" si="3"/>
        <v>9.0399999999999991</v>
      </c>
      <c r="X24" s="18">
        <f t="shared" si="3"/>
        <v>9.7200000000000006</v>
      </c>
      <c r="Y24" s="18">
        <f t="shared" si="3"/>
        <v>10.43</v>
      </c>
      <c r="Z24" s="18">
        <f t="shared" si="3"/>
        <v>11.19</v>
      </c>
      <c r="AA24" s="18">
        <f t="shared" si="3"/>
        <v>0</v>
      </c>
      <c r="AB24" s="18">
        <f t="shared" si="3"/>
        <v>0</v>
      </c>
      <c r="AC24" s="18">
        <f t="shared" si="3"/>
        <v>0</v>
      </c>
      <c r="AD24" s="18">
        <f t="shared" si="3"/>
        <v>0</v>
      </c>
      <c r="AE24" s="18">
        <f t="shared" si="3"/>
        <v>0</v>
      </c>
      <c r="AL24" t="s">
        <v>46</v>
      </c>
      <c r="AM24" t="s">
        <v>54</v>
      </c>
      <c r="AN24">
        <v>501</v>
      </c>
      <c r="AO24">
        <v>10</v>
      </c>
      <c r="AP24" t="s">
        <v>47</v>
      </c>
      <c r="AR24">
        <v>40</v>
      </c>
      <c r="AS24">
        <v>1</v>
      </c>
      <c r="AT24">
        <v>0.39</v>
      </c>
      <c r="AU24" t="s">
        <v>48</v>
      </c>
    </row>
    <row r="25" spans="1:47">
      <c r="A25" s="19">
        <v>37</v>
      </c>
      <c r="B25" s="20">
        <f t="shared" si="4"/>
        <v>0.34</v>
      </c>
      <c r="C25" s="20">
        <f t="shared" si="4"/>
        <v>0.67</v>
      </c>
      <c r="D25" s="20">
        <f t="shared" si="4"/>
        <v>1.01</v>
      </c>
      <c r="E25" s="20">
        <f t="shared" si="4"/>
        <v>1.1599999999999999</v>
      </c>
      <c r="F25" s="20">
        <f t="shared" si="4"/>
        <v>1.48</v>
      </c>
      <c r="G25" s="20">
        <f t="shared" si="4"/>
        <v>1.82</v>
      </c>
      <c r="H25" s="20">
        <f t="shared" si="4"/>
        <v>2.0299999999999998</v>
      </c>
      <c r="I25" s="20">
        <f t="shared" si="4"/>
        <v>2.37</v>
      </c>
      <c r="J25" s="20">
        <f t="shared" si="4"/>
        <v>2.73</v>
      </c>
      <c r="K25" s="20">
        <f t="shared" si="4"/>
        <v>3.12</v>
      </c>
      <c r="L25" s="20">
        <f t="shared" si="4"/>
        <v>3.52</v>
      </c>
      <c r="M25" s="20">
        <f t="shared" si="4"/>
        <v>3.95</v>
      </c>
      <c r="N25" s="20">
        <f t="shared" si="4"/>
        <v>4.4000000000000004</v>
      </c>
      <c r="O25" s="20">
        <f t="shared" si="4"/>
        <v>4.8600000000000003</v>
      </c>
      <c r="P25" s="20">
        <f t="shared" si="4"/>
        <v>5.36</v>
      </c>
      <c r="Q25" s="20">
        <f t="shared" si="4"/>
        <v>5.88</v>
      </c>
      <c r="R25" s="20">
        <f t="shared" si="3"/>
        <v>6.44</v>
      </c>
      <c r="S25" s="20">
        <f t="shared" si="3"/>
        <v>7.01</v>
      </c>
      <c r="T25" s="20">
        <f t="shared" si="3"/>
        <v>7.61</v>
      </c>
      <c r="U25" s="20">
        <f t="shared" si="3"/>
        <v>8.25</v>
      </c>
      <c r="V25" s="20">
        <f t="shared" si="3"/>
        <v>8.92</v>
      </c>
      <c r="W25" s="20">
        <f t="shared" si="3"/>
        <v>9.61</v>
      </c>
      <c r="X25" s="20">
        <f t="shared" si="3"/>
        <v>10.34</v>
      </c>
      <c r="Y25" s="20">
        <f t="shared" si="3"/>
        <v>11.11</v>
      </c>
      <c r="Z25" s="20">
        <f t="shared" si="3"/>
        <v>11.92</v>
      </c>
      <c r="AA25" s="20">
        <f t="shared" si="3"/>
        <v>0</v>
      </c>
      <c r="AB25" s="20">
        <f t="shared" si="3"/>
        <v>0</v>
      </c>
      <c r="AC25" s="20">
        <f t="shared" si="3"/>
        <v>0</v>
      </c>
      <c r="AD25" s="20">
        <f t="shared" si="3"/>
        <v>0</v>
      </c>
      <c r="AE25" s="20">
        <f t="shared" si="3"/>
        <v>0</v>
      </c>
      <c r="AL25" t="s">
        <v>46</v>
      </c>
      <c r="AM25" t="s">
        <v>54</v>
      </c>
      <c r="AN25">
        <v>501</v>
      </c>
      <c r="AO25">
        <v>10</v>
      </c>
      <c r="AP25" t="s">
        <v>47</v>
      </c>
      <c r="AR25">
        <v>41</v>
      </c>
      <c r="AS25">
        <v>1</v>
      </c>
      <c r="AT25">
        <v>0.42</v>
      </c>
      <c r="AU25" t="s">
        <v>48</v>
      </c>
    </row>
    <row r="26" spans="1:47">
      <c r="A26" s="19">
        <v>38</v>
      </c>
      <c r="B26" s="20">
        <f t="shared" si="4"/>
        <v>0.35</v>
      </c>
      <c r="C26" s="20">
        <f t="shared" si="4"/>
        <v>0.7</v>
      </c>
      <c r="D26" s="20">
        <f t="shared" si="4"/>
        <v>1.07</v>
      </c>
      <c r="E26" s="20">
        <f t="shared" si="4"/>
        <v>1.22</v>
      </c>
      <c r="F26" s="20">
        <f t="shared" si="4"/>
        <v>1.56</v>
      </c>
      <c r="G26" s="20">
        <f t="shared" si="4"/>
        <v>1.93</v>
      </c>
      <c r="H26" s="20">
        <f t="shared" si="4"/>
        <v>2.13</v>
      </c>
      <c r="I26" s="20">
        <f t="shared" si="4"/>
        <v>2.5</v>
      </c>
      <c r="J26" s="20">
        <f t="shared" si="4"/>
        <v>2.9</v>
      </c>
      <c r="K26" s="20">
        <f t="shared" si="4"/>
        <v>3.31</v>
      </c>
      <c r="L26" s="20">
        <f t="shared" si="4"/>
        <v>3.73</v>
      </c>
      <c r="M26" s="20">
        <f t="shared" si="4"/>
        <v>4.18</v>
      </c>
      <c r="N26" s="20">
        <f t="shared" si="4"/>
        <v>4.67</v>
      </c>
      <c r="O26" s="20">
        <f t="shared" si="4"/>
        <v>5.18</v>
      </c>
      <c r="P26" s="20">
        <f t="shared" si="4"/>
        <v>5.7</v>
      </c>
      <c r="Q26" s="20">
        <f t="shared" si="4"/>
        <v>6.26</v>
      </c>
      <c r="R26" s="20">
        <f t="shared" si="3"/>
        <v>6.84</v>
      </c>
      <c r="S26" s="20">
        <f t="shared" si="3"/>
        <v>7.46</v>
      </c>
      <c r="T26" s="20">
        <f t="shared" si="3"/>
        <v>8.1</v>
      </c>
      <c r="U26" s="20">
        <f t="shared" si="3"/>
        <v>8.7799999999999994</v>
      </c>
      <c r="V26" s="20">
        <f t="shared" si="3"/>
        <v>9.49</v>
      </c>
      <c r="W26" s="20">
        <f t="shared" si="3"/>
        <v>10.24</v>
      </c>
      <c r="X26" s="20">
        <f t="shared" si="3"/>
        <v>11.02</v>
      </c>
      <c r="Y26" s="20">
        <f t="shared" si="3"/>
        <v>11.84</v>
      </c>
      <c r="Z26" s="20">
        <f t="shared" si="3"/>
        <v>12.71</v>
      </c>
      <c r="AA26" s="20">
        <f t="shared" si="3"/>
        <v>0</v>
      </c>
      <c r="AB26" s="20">
        <f t="shared" si="3"/>
        <v>0</v>
      </c>
      <c r="AC26" s="20">
        <f t="shared" si="3"/>
        <v>0</v>
      </c>
      <c r="AD26" s="20">
        <f t="shared" si="3"/>
        <v>0</v>
      </c>
      <c r="AE26" s="20">
        <f t="shared" si="3"/>
        <v>0</v>
      </c>
      <c r="AL26" t="s">
        <v>46</v>
      </c>
      <c r="AM26" t="s">
        <v>54</v>
      </c>
      <c r="AN26">
        <v>501</v>
      </c>
      <c r="AO26">
        <v>10</v>
      </c>
      <c r="AP26" t="s">
        <v>47</v>
      </c>
      <c r="AR26">
        <v>42</v>
      </c>
      <c r="AS26">
        <v>1</v>
      </c>
      <c r="AT26">
        <v>0.45</v>
      </c>
      <c r="AU26" t="s">
        <v>48</v>
      </c>
    </row>
    <row r="27" spans="1:47">
      <c r="A27" s="19">
        <v>39</v>
      </c>
      <c r="B27" s="20">
        <f t="shared" si="4"/>
        <v>0.38</v>
      </c>
      <c r="C27" s="20">
        <f t="shared" si="4"/>
        <v>0.74</v>
      </c>
      <c r="D27" s="20">
        <f t="shared" si="4"/>
        <v>1.1200000000000001</v>
      </c>
      <c r="E27" s="20">
        <f t="shared" si="4"/>
        <v>1.29</v>
      </c>
      <c r="F27" s="20">
        <f t="shared" si="4"/>
        <v>1.65</v>
      </c>
      <c r="G27" s="20">
        <f t="shared" si="4"/>
        <v>2.04</v>
      </c>
      <c r="H27" s="20">
        <f t="shared" si="4"/>
        <v>2.27</v>
      </c>
      <c r="I27" s="20">
        <f t="shared" si="4"/>
        <v>2.65</v>
      </c>
      <c r="J27" s="20">
        <f t="shared" si="4"/>
        <v>3.07</v>
      </c>
      <c r="K27" s="20">
        <f t="shared" si="4"/>
        <v>3.51</v>
      </c>
      <c r="L27" s="20">
        <f t="shared" si="4"/>
        <v>3.97</v>
      </c>
      <c r="M27" s="20">
        <f t="shared" si="4"/>
        <v>4.45</v>
      </c>
      <c r="N27" s="20">
        <f t="shared" si="4"/>
        <v>4.96</v>
      </c>
      <c r="O27" s="20">
        <f t="shared" si="4"/>
        <v>5.5</v>
      </c>
      <c r="P27" s="20">
        <f t="shared" si="4"/>
        <v>6.07</v>
      </c>
      <c r="Q27" s="20">
        <f t="shared" si="4"/>
        <v>6.67</v>
      </c>
      <c r="R27" s="20">
        <f t="shared" si="3"/>
        <v>7.29</v>
      </c>
      <c r="S27" s="20">
        <f t="shared" si="3"/>
        <v>7.95</v>
      </c>
      <c r="T27" s="20">
        <f t="shared" si="3"/>
        <v>8.64</v>
      </c>
      <c r="U27" s="20">
        <f t="shared" si="3"/>
        <v>9.36</v>
      </c>
      <c r="V27" s="20">
        <f t="shared" si="3"/>
        <v>10.11</v>
      </c>
      <c r="W27" s="20">
        <f t="shared" si="3"/>
        <v>10.91</v>
      </c>
      <c r="X27" s="20">
        <f t="shared" si="3"/>
        <v>11.76</v>
      </c>
      <c r="Y27" s="20">
        <f t="shared" si="3"/>
        <v>12.64</v>
      </c>
      <c r="Z27" s="20">
        <f t="shared" si="3"/>
        <v>13.57</v>
      </c>
      <c r="AA27" s="20">
        <f t="shared" si="3"/>
        <v>0</v>
      </c>
      <c r="AB27" s="20">
        <f t="shared" si="3"/>
        <v>0</v>
      </c>
      <c r="AC27" s="20">
        <f t="shared" si="3"/>
        <v>0</v>
      </c>
      <c r="AD27" s="20">
        <f t="shared" si="3"/>
        <v>0</v>
      </c>
      <c r="AE27" s="20">
        <f t="shared" si="3"/>
        <v>0</v>
      </c>
      <c r="AL27" t="s">
        <v>46</v>
      </c>
      <c r="AM27" t="s">
        <v>54</v>
      </c>
      <c r="AN27">
        <v>501</v>
      </c>
      <c r="AO27">
        <v>10</v>
      </c>
      <c r="AP27" t="s">
        <v>47</v>
      </c>
      <c r="AR27">
        <v>43</v>
      </c>
      <c r="AS27">
        <v>1</v>
      </c>
      <c r="AT27">
        <v>0.48</v>
      </c>
      <c r="AU27" t="s">
        <v>48</v>
      </c>
    </row>
    <row r="28" spans="1:47">
      <c r="A28" s="21">
        <v>40</v>
      </c>
      <c r="B28" s="22">
        <f t="shared" si="4"/>
        <v>0.39</v>
      </c>
      <c r="C28" s="22">
        <f t="shared" si="4"/>
        <v>0.79</v>
      </c>
      <c r="D28" s="22">
        <f t="shared" si="4"/>
        <v>1.19</v>
      </c>
      <c r="E28" s="22">
        <f t="shared" si="4"/>
        <v>1.37</v>
      </c>
      <c r="F28" s="22">
        <f t="shared" si="4"/>
        <v>1.76</v>
      </c>
      <c r="G28" s="22">
        <f t="shared" si="4"/>
        <v>2.16</v>
      </c>
      <c r="H28" s="22">
        <f t="shared" si="4"/>
        <v>2.41</v>
      </c>
      <c r="I28" s="22">
        <f t="shared" si="4"/>
        <v>2.82</v>
      </c>
      <c r="J28" s="22">
        <f t="shared" si="4"/>
        <v>3.26</v>
      </c>
      <c r="K28" s="22">
        <f t="shared" si="4"/>
        <v>3.74</v>
      </c>
      <c r="L28" s="22">
        <f t="shared" si="4"/>
        <v>4.22</v>
      </c>
      <c r="M28" s="22">
        <f t="shared" si="4"/>
        <v>4.75</v>
      </c>
      <c r="N28" s="22">
        <f t="shared" si="4"/>
        <v>5.28</v>
      </c>
      <c r="O28" s="22">
        <f t="shared" si="4"/>
        <v>5.87</v>
      </c>
      <c r="P28" s="22">
        <f t="shared" si="4"/>
        <v>6.47</v>
      </c>
      <c r="Q28" s="22">
        <f t="shared" si="4"/>
        <v>7.11</v>
      </c>
      <c r="R28" s="22">
        <f t="shared" si="3"/>
        <v>7.77</v>
      </c>
      <c r="S28" s="22">
        <f t="shared" si="3"/>
        <v>8.4700000000000006</v>
      </c>
      <c r="T28" s="22">
        <f t="shared" si="3"/>
        <v>9.2100000000000009</v>
      </c>
      <c r="U28" s="22">
        <f t="shared" si="3"/>
        <v>9.98</v>
      </c>
      <c r="V28" s="22">
        <f t="shared" si="3"/>
        <v>10.8</v>
      </c>
      <c r="W28" s="22">
        <f t="shared" si="3"/>
        <v>11.66</v>
      </c>
      <c r="X28" s="22">
        <f t="shared" si="3"/>
        <v>12.55</v>
      </c>
      <c r="Y28" s="22">
        <f t="shared" si="3"/>
        <v>13.5</v>
      </c>
      <c r="Z28" s="22">
        <f t="shared" si="3"/>
        <v>14.49</v>
      </c>
      <c r="AA28" s="22">
        <f t="shared" si="3"/>
        <v>0</v>
      </c>
      <c r="AB28" s="22">
        <f t="shared" si="3"/>
        <v>0</v>
      </c>
      <c r="AC28" s="22">
        <f t="shared" si="3"/>
        <v>0</v>
      </c>
      <c r="AD28" s="22">
        <f t="shared" si="3"/>
        <v>0</v>
      </c>
      <c r="AE28" s="22">
        <f t="shared" si="3"/>
        <v>0</v>
      </c>
      <c r="AL28" t="s">
        <v>46</v>
      </c>
      <c r="AM28" t="s">
        <v>54</v>
      </c>
      <c r="AN28">
        <v>501</v>
      </c>
      <c r="AO28">
        <v>10</v>
      </c>
      <c r="AP28" t="s">
        <v>47</v>
      </c>
      <c r="AR28">
        <v>44</v>
      </c>
      <c r="AS28">
        <v>1</v>
      </c>
      <c r="AT28">
        <v>0.5</v>
      </c>
      <c r="AU28" t="s">
        <v>48</v>
      </c>
    </row>
    <row r="29" spans="1:47">
      <c r="A29" s="17">
        <v>41</v>
      </c>
      <c r="B29" s="18">
        <f t="shared" si="4"/>
        <v>0.42</v>
      </c>
      <c r="C29" s="18">
        <f t="shared" si="4"/>
        <v>0.83</v>
      </c>
      <c r="D29" s="18">
        <f t="shared" si="4"/>
        <v>1.26</v>
      </c>
      <c r="E29" s="18">
        <f t="shared" si="4"/>
        <v>1.46</v>
      </c>
      <c r="F29" s="18">
        <f t="shared" si="4"/>
        <v>1.86</v>
      </c>
      <c r="G29" s="18">
        <f t="shared" si="4"/>
        <v>2.2999999999999998</v>
      </c>
      <c r="H29" s="18">
        <f t="shared" si="4"/>
        <v>2.56</v>
      </c>
      <c r="I29" s="18">
        <f t="shared" si="4"/>
        <v>3.01</v>
      </c>
      <c r="J29" s="18">
        <f t="shared" si="4"/>
        <v>3.47</v>
      </c>
      <c r="K29" s="18">
        <f t="shared" si="4"/>
        <v>3.98</v>
      </c>
      <c r="L29" s="18">
        <f t="shared" si="4"/>
        <v>4.5</v>
      </c>
      <c r="M29" s="18">
        <f t="shared" si="4"/>
        <v>5.0599999999999996</v>
      </c>
      <c r="N29" s="18">
        <f t="shared" si="4"/>
        <v>5.64</v>
      </c>
      <c r="O29" s="18">
        <f t="shared" si="4"/>
        <v>6.26</v>
      </c>
      <c r="P29" s="18">
        <f t="shared" si="4"/>
        <v>6.9</v>
      </c>
      <c r="Q29" s="18">
        <f t="shared" si="4"/>
        <v>7.59</v>
      </c>
      <c r="R29" s="18">
        <f t="shared" si="3"/>
        <v>8.3000000000000007</v>
      </c>
      <c r="S29" s="18">
        <f t="shared" si="3"/>
        <v>9.0500000000000007</v>
      </c>
      <c r="T29" s="18">
        <f t="shared" si="3"/>
        <v>9.84</v>
      </c>
      <c r="U29" s="18">
        <f t="shared" si="3"/>
        <v>10.67</v>
      </c>
      <c r="V29" s="18">
        <f t="shared" si="3"/>
        <v>11.54</v>
      </c>
      <c r="W29" s="18">
        <f t="shared" si="3"/>
        <v>12.46</v>
      </c>
      <c r="X29" s="18">
        <f t="shared" si="3"/>
        <v>13.41</v>
      </c>
      <c r="Y29" s="18">
        <f t="shared" si="3"/>
        <v>14.43</v>
      </c>
      <c r="Z29" s="18">
        <f t="shared" si="3"/>
        <v>15.5</v>
      </c>
      <c r="AA29" s="18">
        <f t="shared" si="3"/>
        <v>0</v>
      </c>
      <c r="AB29" s="18">
        <f t="shared" si="3"/>
        <v>0</v>
      </c>
      <c r="AC29" s="18">
        <f t="shared" si="3"/>
        <v>0</v>
      </c>
      <c r="AD29" s="18">
        <f t="shared" si="3"/>
        <v>0</v>
      </c>
      <c r="AE29" s="18">
        <f t="shared" si="3"/>
        <v>0</v>
      </c>
      <c r="AL29" t="s">
        <v>46</v>
      </c>
      <c r="AM29" t="s">
        <v>54</v>
      </c>
      <c r="AN29">
        <v>501</v>
      </c>
      <c r="AO29">
        <v>10</v>
      </c>
      <c r="AP29" t="s">
        <v>47</v>
      </c>
      <c r="AR29">
        <v>45</v>
      </c>
      <c r="AS29">
        <v>1</v>
      </c>
      <c r="AT29">
        <v>0.54</v>
      </c>
      <c r="AU29" t="s">
        <v>48</v>
      </c>
    </row>
    <row r="30" spans="1:47">
      <c r="A30" s="19">
        <v>42</v>
      </c>
      <c r="B30" s="20">
        <f t="shared" si="4"/>
        <v>0.45</v>
      </c>
      <c r="C30" s="20">
        <f t="shared" si="4"/>
        <v>0.88</v>
      </c>
      <c r="D30" s="20">
        <f t="shared" si="4"/>
        <v>1.35</v>
      </c>
      <c r="E30" s="20">
        <f t="shared" si="4"/>
        <v>1.55</v>
      </c>
      <c r="F30" s="20">
        <f t="shared" si="4"/>
        <v>1.98</v>
      </c>
      <c r="G30" s="20">
        <f t="shared" si="4"/>
        <v>2.44</v>
      </c>
      <c r="H30" s="20">
        <f t="shared" si="4"/>
        <v>2.72</v>
      </c>
      <c r="I30" s="20">
        <f t="shared" si="4"/>
        <v>3.21</v>
      </c>
      <c r="J30" s="20">
        <f t="shared" si="4"/>
        <v>3.71</v>
      </c>
      <c r="K30" s="20">
        <f t="shared" si="4"/>
        <v>4.24</v>
      </c>
      <c r="L30" s="20">
        <f t="shared" si="4"/>
        <v>4.8099999999999996</v>
      </c>
      <c r="M30" s="20">
        <f t="shared" si="4"/>
        <v>5.4</v>
      </c>
      <c r="N30" s="20">
        <f t="shared" si="4"/>
        <v>6.02</v>
      </c>
      <c r="O30" s="20">
        <f t="shared" si="4"/>
        <v>6.68</v>
      </c>
      <c r="P30" s="20">
        <f t="shared" si="4"/>
        <v>7.37</v>
      </c>
      <c r="Q30" s="20">
        <f t="shared" si="4"/>
        <v>8.1</v>
      </c>
      <c r="R30" s="20">
        <f t="shared" si="3"/>
        <v>8.86</v>
      </c>
      <c r="S30" s="20">
        <f t="shared" si="3"/>
        <v>9.67</v>
      </c>
      <c r="T30" s="20">
        <f t="shared" si="3"/>
        <v>10.52</v>
      </c>
      <c r="U30" s="20">
        <f t="shared" si="3"/>
        <v>11.41</v>
      </c>
      <c r="V30" s="20">
        <f t="shared" si="3"/>
        <v>12.34</v>
      </c>
      <c r="W30" s="20">
        <f t="shared" si="3"/>
        <v>13.33</v>
      </c>
      <c r="X30" s="20">
        <f t="shared" si="3"/>
        <v>14.36</v>
      </c>
      <c r="Y30" s="20">
        <f t="shared" si="3"/>
        <v>15.45</v>
      </c>
      <c r="Z30" s="20">
        <f t="shared" si="3"/>
        <v>16.59</v>
      </c>
      <c r="AA30" s="20">
        <f t="shared" si="3"/>
        <v>0</v>
      </c>
      <c r="AB30" s="20">
        <f t="shared" si="3"/>
        <v>0</v>
      </c>
      <c r="AC30" s="20">
        <f t="shared" si="3"/>
        <v>0</v>
      </c>
      <c r="AD30" s="20">
        <f t="shared" si="3"/>
        <v>0</v>
      </c>
      <c r="AE30" s="20">
        <f t="shared" si="3"/>
        <v>0</v>
      </c>
      <c r="AL30" t="s">
        <v>46</v>
      </c>
      <c r="AM30" t="s">
        <v>54</v>
      </c>
      <c r="AN30">
        <v>501</v>
      </c>
      <c r="AO30">
        <v>10</v>
      </c>
      <c r="AP30" t="s">
        <v>47</v>
      </c>
      <c r="AR30">
        <v>46</v>
      </c>
      <c r="AS30">
        <v>1</v>
      </c>
      <c r="AT30">
        <v>0.56999999999999995</v>
      </c>
      <c r="AU30" t="s">
        <v>48</v>
      </c>
    </row>
    <row r="31" spans="1:47">
      <c r="A31" s="19">
        <v>43</v>
      </c>
      <c r="B31" s="20">
        <f t="shared" si="4"/>
        <v>0.48</v>
      </c>
      <c r="C31" s="20">
        <f t="shared" si="4"/>
        <v>0.93</v>
      </c>
      <c r="D31" s="20">
        <f t="shared" si="4"/>
        <v>1.43</v>
      </c>
      <c r="E31" s="20">
        <f t="shared" si="4"/>
        <v>1.65</v>
      </c>
      <c r="F31" s="20">
        <f t="shared" si="4"/>
        <v>2.11</v>
      </c>
      <c r="G31" s="20">
        <f t="shared" si="4"/>
        <v>2.61</v>
      </c>
      <c r="H31" s="20">
        <f t="shared" si="4"/>
        <v>2.91</v>
      </c>
      <c r="I31" s="20">
        <f t="shared" si="4"/>
        <v>3.42</v>
      </c>
      <c r="J31" s="20">
        <f t="shared" si="4"/>
        <v>3.96</v>
      </c>
      <c r="K31" s="20">
        <f t="shared" si="4"/>
        <v>4.54</v>
      </c>
      <c r="L31" s="20">
        <f t="shared" si="4"/>
        <v>5.14</v>
      </c>
      <c r="M31" s="20">
        <f t="shared" si="4"/>
        <v>5.77</v>
      </c>
      <c r="N31" s="20">
        <f t="shared" si="4"/>
        <v>6.45</v>
      </c>
      <c r="O31" s="20">
        <f t="shared" si="4"/>
        <v>7.15</v>
      </c>
      <c r="P31" s="20">
        <f t="shared" si="4"/>
        <v>7.89</v>
      </c>
      <c r="Q31" s="20">
        <f t="shared" si="4"/>
        <v>8.66</v>
      </c>
      <c r="R31" s="20">
        <f t="shared" si="3"/>
        <v>9.49</v>
      </c>
      <c r="S31" s="20">
        <f t="shared" si="3"/>
        <v>10.35</v>
      </c>
      <c r="T31" s="20">
        <f t="shared" si="3"/>
        <v>11.25</v>
      </c>
      <c r="U31" s="20">
        <f t="shared" si="3"/>
        <v>12.21</v>
      </c>
      <c r="V31" s="20">
        <f t="shared" si="3"/>
        <v>13.21</v>
      </c>
      <c r="W31" s="20">
        <f t="shared" si="3"/>
        <v>14.27</v>
      </c>
      <c r="X31" s="20">
        <f t="shared" si="3"/>
        <v>15.38</v>
      </c>
      <c r="Y31" s="20">
        <f t="shared" si="3"/>
        <v>16.54</v>
      </c>
      <c r="Z31" s="20">
        <f t="shared" si="3"/>
        <v>17.77</v>
      </c>
      <c r="AA31" s="20">
        <f t="shared" si="3"/>
        <v>0</v>
      </c>
      <c r="AB31" s="20">
        <f t="shared" si="3"/>
        <v>0</v>
      </c>
      <c r="AC31" s="20">
        <f t="shared" si="3"/>
        <v>0</v>
      </c>
      <c r="AD31" s="20">
        <f t="shared" si="3"/>
        <v>0</v>
      </c>
      <c r="AE31" s="20">
        <f t="shared" si="3"/>
        <v>0</v>
      </c>
      <c r="AL31" t="s">
        <v>46</v>
      </c>
      <c r="AM31" t="s">
        <v>54</v>
      </c>
      <c r="AN31">
        <v>501</v>
      </c>
      <c r="AO31">
        <v>10</v>
      </c>
      <c r="AP31" t="s">
        <v>47</v>
      </c>
      <c r="AR31">
        <v>47</v>
      </c>
      <c r="AS31">
        <v>1</v>
      </c>
      <c r="AT31">
        <v>0.62</v>
      </c>
      <c r="AU31" t="s">
        <v>48</v>
      </c>
    </row>
    <row r="32" spans="1:47">
      <c r="A32" s="19">
        <v>44</v>
      </c>
      <c r="B32" s="20">
        <f t="shared" si="4"/>
        <v>0.5</v>
      </c>
      <c r="C32" s="20">
        <f t="shared" si="4"/>
        <v>1</v>
      </c>
      <c r="D32" s="20">
        <f t="shared" si="4"/>
        <v>1.53</v>
      </c>
      <c r="E32" s="20">
        <f t="shared" si="4"/>
        <v>1.77</v>
      </c>
      <c r="F32" s="20">
        <f t="shared" si="4"/>
        <v>2.2599999999999998</v>
      </c>
      <c r="G32" s="20">
        <f t="shared" si="4"/>
        <v>2.79</v>
      </c>
      <c r="H32" s="20">
        <f t="shared" si="4"/>
        <v>3.12</v>
      </c>
      <c r="I32" s="20">
        <f t="shared" si="4"/>
        <v>3.67</v>
      </c>
      <c r="J32" s="20">
        <f t="shared" si="4"/>
        <v>4.24</v>
      </c>
      <c r="K32" s="20">
        <f t="shared" si="4"/>
        <v>4.8499999999999996</v>
      </c>
      <c r="L32" s="20">
        <f t="shared" si="4"/>
        <v>5.51</v>
      </c>
      <c r="M32" s="20">
        <f t="shared" si="4"/>
        <v>6.19</v>
      </c>
      <c r="N32" s="20">
        <f t="shared" si="4"/>
        <v>6.9</v>
      </c>
      <c r="O32" s="20">
        <f t="shared" si="4"/>
        <v>7.65</v>
      </c>
      <c r="P32" s="20">
        <f t="shared" si="4"/>
        <v>8.44</v>
      </c>
      <c r="Q32" s="20">
        <f t="shared" si="4"/>
        <v>9.2799999999999994</v>
      </c>
      <c r="R32" s="20">
        <f t="shared" si="3"/>
        <v>10.16</v>
      </c>
      <c r="S32" s="20">
        <f t="shared" si="3"/>
        <v>11.08</v>
      </c>
      <c r="T32" s="20">
        <f t="shared" si="3"/>
        <v>12.05</v>
      </c>
      <c r="U32" s="20">
        <f t="shared" si="3"/>
        <v>13.08</v>
      </c>
      <c r="V32" s="20">
        <f t="shared" si="3"/>
        <v>14.16</v>
      </c>
      <c r="W32" s="20">
        <f t="shared" si="3"/>
        <v>15.3</v>
      </c>
      <c r="X32" s="20">
        <f t="shared" si="3"/>
        <v>16.489999999999998</v>
      </c>
      <c r="Y32" s="20">
        <f t="shared" si="3"/>
        <v>17.739999999999998</v>
      </c>
      <c r="Z32" s="20">
        <f t="shared" si="3"/>
        <v>19.05</v>
      </c>
      <c r="AA32" s="20">
        <f t="shared" si="3"/>
        <v>0</v>
      </c>
      <c r="AB32" s="20">
        <f t="shared" si="3"/>
        <v>0</v>
      </c>
      <c r="AC32" s="20">
        <f t="shared" si="3"/>
        <v>0</v>
      </c>
      <c r="AD32" s="20">
        <f t="shared" si="3"/>
        <v>0</v>
      </c>
      <c r="AE32" s="20">
        <f t="shared" si="3"/>
        <v>0</v>
      </c>
      <c r="AL32" t="s">
        <v>46</v>
      </c>
      <c r="AM32" t="s">
        <v>54</v>
      </c>
      <c r="AN32">
        <v>501</v>
      </c>
      <c r="AO32">
        <v>10</v>
      </c>
      <c r="AP32" t="s">
        <v>47</v>
      </c>
      <c r="AR32">
        <v>48</v>
      </c>
      <c r="AS32">
        <v>1</v>
      </c>
      <c r="AT32">
        <v>0.66</v>
      </c>
      <c r="AU32" t="s">
        <v>48</v>
      </c>
    </row>
    <row r="33" spans="1:47">
      <c r="A33" s="21">
        <v>45</v>
      </c>
      <c r="B33" s="22">
        <f t="shared" si="4"/>
        <v>0.54</v>
      </c>
      <c r="C33" s="22">
        <f t="shared" si="4"/>
        <v>1.07</v>
      </c>
      <c r="D33" s="22">
        <f t="shared" si="4"/>
        <v>1.64</v>
      </c>
      <c r="E33" s="22">
        <f t="shared" si="4"/>
        <v>1.89</v>
      </c>
      <c r="F33" s="22">
        <f t="shared" si="4"/>
        <v>2.4300000000000002</v>
      </c>
      <c r="G33" s="22">
        <f t="shared" si="4"/>
        <v>2.99</v>
      </c>
      <c r="H33" s="22">
        <f t="shared" si="4"/>
        <v>3.33</v>
      </c>
      <c r="I33" s="22">
        <f t="shared" si="4"/>
        <v>3.93</v>
      </c>
      <c r="J33" s="22">
        <f t="shared" si="4"/>
        <v>4.55</v>
      </c>
      <c r="K33" s="22">
        <f t="shared" si="4"/>
        <v>5.2</v>
      </c>
      <c r="L33" s="22">
        <f t="shared" si="4"/>
        <v>5.89</v>
      </c>
      <c r="M33" s="22">
        <f t="shared" si="4"/>
        <v>6.62</v>
      </c>
      <c r="N33" s="22">
        <f t="shared" si="4"/>
        <v>7.39</v>
      </c>
      <c r="O33" s="22">
        <f t="shared" si="4"/>
        <v>8.19</v>
      </c>
      <c r="P33" s="22">
        <f t="shared" si="4"/>
        <v>9.0500000000000007</v>
      </c>
      <c r="Q33" s="22">
        <f t="shared" si="4"/>
        <v>9.94</v>
      </c>
      <c r="R33" s="22">
        <f t="shared" si="3"/>
        <v>10.88</v>
      </c>
      <c r="S33" s="22">
        <f t="shared" si="3"/>
        <v>11.88</v>
      </c>
      <c r="T33" s="22">
        <f t="shared" si="3"/>
        <v>12.93</v>
      </c>
      <c r="U33" s="22">
        <f t="shared" si="3"/>
        <v>14.03</v>
      </c>
      <c r="V33" s="22">
        <f t="shared" si="3"/>
        <v>15.19</v>
      </c>
      <c r="W33" s="22">
        <f t="shared" si="3"/>
        <v>16.41</v>
      </c>
      <c r="X33" s="22">
        <f t="shared" si="3"/>
        <v>17.690000000000001</v>
      </c>
      <c r="Y33" s="22">
        <f t="shared" si="3"/>
        <v>19.02</v>
      </c>
      <c r="Z33" s="22">
        <f t="shared" si="3"/>
        <v>20.43</v>
      </c>
      <c r="AA33" s="22">
        <f t="shared" si="3"/>
        <v>0</v>
      </c>
      <c r="AB33" s="22">
        <f t="shared" si="3"/>
        <v>0</v>
      </c>
      <c r="AC33" s="22">
        <f t="shared" si="3"/>
        <v>0</v>
      </c>
      <c r="AD33" s="22">
        <f t="shared" si="3"/>
        <v>0</v>
      </c>
      <c r="AE33" s="22">
        <f t="shared" si="3"/>
        <v>0</v>
      </c>
      <c r="AL33" t="s">
        <v>46</v>
      </c>
      <c r="AM33" t="s">
        <v>54</v>
      </c>
      <c r="AN33">
        <v>501</v>
      </c>
      <c r="AO33">
        <v>10</v>
      </c>
      <c r="AP33" t="s">
        <v>47</v>
      </c>
      <c r="AR33">
        <v>49</v>
      </c>
      <c r="AS33">
        <v>1</v>
      </c>
      <c r="AT33">
        <v>0.72</v>
      </c>
      <c r="AU33" t="s">
        <v>48</v>
      </c>
    </row>
    <row r="34" spans="1:47">
      <c r="A34" s="17">
        <v>46</v>
      </c>
      <c r="B34" s="18">
        <f t="shared" si="4"/>
        <v>0.56999999999999995</v>
      </c>
      <c r="C34" s="18">
        <f t="shared" si="4"/>
        <v>1.1499999999999999</v>
      </c>
      <c r="D34" s="18">
        <f t="shared" si="4"/>
        <v>1.76</v>
      </c>
      <c r="E34" s="18">
        <f t="shared" si="4"/>
        <v>2.02</v>
      </c>
      <c r="F34" s="18">
        <f t="shared" si="4"/>
        <v>2.61</v>
      </c>
      <c r="G34" s="18">
        <f t="shared" si="4"/>
        <v>3.21</v>
      </c>
      <c r="H34" s="18">
        <f t="shared" si="4"/>
        <v>3.58</v>
      </c>
      <c r="I34" s="18">
        <f t="shared" si="4"/>
        <v>4.21</v>
      </c>
      <c r="J34" s="18">
        <f t="shared" si="4"/>
        <v>4.87</v>
      </c>
      <c r="K34" s="18">
        <f t="shared" si="4"/>
        <v>5.58</v>
      </c>
      <c r="L34" s="18">
        <f t="shared" si="4"/>
        <v>6.33</v>
      </c>
      <c r="M34" s="18">
        <f t="shared" si="4"/>
        <v>7.1</v>
      </c>
      <c r="N34" s="18">
        <f t="shared" si="4"/>
        <v>7.93</v>
      </c>
      <c r="O34" s="18">
        <f t="shared" si="4"/>
        <v>8.7899999999999991</v>
      </c>
      <c r="P34" s="18">
        <f t="shared" si="4"/>
        <v>9.6999999999999993</v>
      </c>
      <c r="Q34" s="18">
        <f t="shared" si="4"/>
        <v>10.67</v>
      </c>
      <c r="R34" s="18">
        <f t="shared" si="3"/>
        <v>11.68</v>
      </c>
      <c r="S34" s="18">
        <f t="shared" si="3"/>
        <v>12.75</v>
      </c>
      <c r="T34" s="18">
        <f t="shared" si="3"/>
        <v>13.87</v>
      </c>
      <c r="U34" s="18">
        <f t="shared" si="3"/>
        <v>15.06</v>
      </c>
      <c r="V34" s="18">
        <f t="shared" si="3"/>
        <v>16.3</v>
      </c>
      <c r="W34" s="18">
        <f t="shared" si="3"/>
        <v>17.62</v>
      </c>
      <c r="X34" s="18">
        <f t="shared" si="3"/>
        <v>18.989999999999998</v>
      </c>
      <c r="Y34" s="18">
        <f t="shared" si="3"/>
        <v>20.41</v>
      </c>
      <c r="Z34" s="18">
        <f t="shared" si="3"/>
        <v>0</v>
      </c>
      <c r="AA34" s="18">
        <f t="shared" si="3"/>
        <v>0</v>
      </c>
      <c r="AB34" s="18">
        <f t="shared" si="3"/>
        <v>0</v>
      </c>
      <c r="AC34" s="18">
        <f t="shared" si="3"/>
        <v>0</v>
      </c>
      <c r="AD34" s="18">
        <f t="shared" si="3"/>
        <v>0</v>
      </c>
      <c r="AE34" s="18">
        <f t="shared" si="3"/>
        <v>0</v>
      </c>
      <c r="AL34" t="s">
        <v>46</v>
      </c>
      <c r="AM34" t="s">
        <v>54</v>
      </c>
      <c r="AN34">
        <v>501</v>
      </c>
      <c r="AO34">
        <v>10</v>
      </c>
      <c r="AP34" t="s">
        <v>47</v>
      </c>
      <c r="AR34">
        <v>50</v>
      </c>
      <c r="AS34">
        <v>1</v>
      </c>
      <c r="AT34">
        <v>0.77</v>
      </c>
      <c r="AU34" t="s">
        <v>48</v>
      </c>
    </row>
    <row r="35" spans="1:47">
      <c r="A35" s="19">
        <v>47</v>
      </c>
      <c r="B35" s="20">
        <f t="shared" si="4"/>
        <v>0.62</v>
      </c>
      <c r="C35" s="20">
        <f t="shared" si="4"/>
        <v>1.23</v>
      </c>
      <c r="D35" s="20">
        <f t="shared" si="4"/>
        <v>1.88</v>
      </c>
      <c r="E35" s="20">
        <f t="shared" si="4"/>
        <v>2.1800000000000002</v>
      </c>
      <c r="F35" s="20">
        <f t="shared" si="4"/>
        <v>2.79</v>
      </c>
      <c r="G35" s="20">
        <f t="shared" si="4"/>
        <v>3.45</v>
      </c>
      <c r="H35" s="20">
        <f t="shared" si="4"/>
        <v>3.84</v>
      </c>
      <c r="I35" s="20">
        <f t="shared" si="4"/>
        <v>4.5199999999999996</v>
      </c>
      <c r="J35" s="20">
        <f t="shared" si="4"/>
        <v>5.23</v>
      </c>
      <c r="K35" s="20">
        <f t="shared" si="4"/>
        <v>5.98</v>
      </c>
      <c r="L35" s="20">
        <f t="shared" si="4"/>
        <v>6.78</v>
      </c>
      <c r="M35" s="20">
        <f t="shared" si="4"/>
        <v>7.62</v>
      </c>
      <c r="N35" s="20">
        <f t="shared" si="4"/>
        <v>8.5</v>
      </c>
      <c r="O35" s="20">
        <f t="shared" si="4"/>
        <v>9.43</v>
      </c>
      <c r="P35" s="20">
        <f t="shared" si="4"/>
        <v>10.41</v>
      </c>
      <c r="Q35" s="20">
        <f t="shared" si="4"/>
        <v>11.45</v>
      </c>
      <c r="R35" s="20">
        <f t="shared" si="3"/>
        <v>12.55</v>
      </c>
      <c r="S35" s="20">
        <f t="shared" si="3"/>
        <v>13.69</v>
      </c>
      <c r="T35" s="20">
        <f t="shared" si="3"/>
        <v>14.91</v>
      </c>
      <c r="U35" s="20">
        <f t="shared" si="3"/>
        <v>16.18</v>
      </c>
      <c r="V35" s="20">
        <f t="shared" si="3"/>
        <v>17.52</v>
      </c>
      <c r="W35" s="20">
        <f t="shared" si="3"/>
        <v>18.920000000000002</v>
      </c>
      <c r="X35" s="20">
        <f t="shared" si="3"/>
        <v>20.38</v>
      </c>
      <c r="Y35" s="20">
        <f t="shared" si="3"/>
        <v>0</v>
      </c>
      <c r="Z35" s="20">
        <f t="shared" si="3"/>
        <v>0</v>
      </c>
      <c r="AA35" s="20">
        <f t="shared" si="3"/>
        <v>0</v>
      </c>
      <c r="AB35" s="20">
        <f t="shared" si="3"/>
        <v>0</v>
      </c>
      <c r="AC35" s="20">
        <f t="shared" si="3"/>
        <v>0</v>
      </c>
      <c r="AD35" s="20">
        <f t="shared" si="3"/>
        <v>0</v>
      </c>
      <c r="AE35" s="20">
        <f t="shared" si="3"/>
        <v>0</v>
      </c>
      <c r="AL35" t="s">
        <v>46</v>
      </c>
      <c r="AM35" t="s">
        <v>54</v>
      </c>
      <c r="AN35">
        <v>501</v>
      </c>
      <c r="AO35">
        <v>10</v>
      </c>
      <c r="AP35" t="s">
        <v>47</v>
      </c>
      <c r="AR35">
        <v>51</v>
      </c>
      <c r="AS35">
        <v>1</v>
      </c>
      <c r="AT35">
        <v>0.83</v>
      </c>
      <c r="AU35" t="s">
        <v>48</v>
      </c>
    </row>
    <row r="36" spans="1:47">
      <c r="A36" s="19">
        <v>48</v>
      </c>
      <c r="B36" s="20">
        <f t="shared" si="4"/>
        <v>0.66</v>
      </c>
      <c r="C36" s="20">
        <f t="shared" si="4"/>
        <v>1.33</v>
      </c>
      <c r="D36" s="20">
        <f t="shared" si="4"/>
        <v>2.0299999999999998</v>
      </c>
      <c r="E36" s="20">
        <f t="shared" si="4"/>
        <v>2.34</v>
      </c>
      <c r="F36" s="20">
        <f t="shared" si="4"/>
        <v>3.01</v>
      </c>
      <c r="G36" s="20">
        <f t="shared" si="4"/>
        <v>3.71</v>
      </c>
      <c r="H36" s="20">
        <f t="shared" si="4"/>
        <v>4.13</v>
      </c>
      <c r="I36" s="20">
        <f t="shared" si="4"/>
        <v>4.8499999999999996</v>
      </c>
      <c r="J36" s="20">
        <f t="shared" si="4"/>
        <v>5.62</v>
      </c>
      <c r="K36" s="20">
        <f t="shared" si="4"/>
        <v>6.43</v>
      </c>
      <c r="L36" s="20">
        <f t="shared" si="4"/>
        <v>7.28</v>
      </c>
      <c r="M36" s="20">
        <f t="shared" si="4"/>
        <v>8.18</v>
      </c>
      <c r="N36" s="20">
        <f t="shared" si="4"/>
        <v>9.1300000000000008</v>
      </c>
      <c r="O36" s="20">
        <f t="shared" si="4"/>
        <v>10.130000000000001</v>
      </c>
      <c r="P36" s="20">
        <f t="shared" si="4"/>
        <v>11.19</v>
      </c>
      <c r="Q36" s="20">
        <f t="shared" si="4"/>
        <v>12.3</v>
      </c>
      <c r="R36" s="20">
        <f t="shared" si="3"/>
        <v>13.48</v>
      </c>
      <c r="S36" s="20">
        <f t="shared" si="3"/>
        <v>14.72</v>
      </c>
      <c r="T36" s="20">
        <f t="shared" si="3"/>
        <v>16.02</v>
      </c>
      <c r="U36" s="20">
        <f t="shared" si="3"/>
        <v>17.399999999999999</v>
      </c>
      <c r="V36" s="20">
        <f t="shared" si="3"/>
        <v>18.829999999999998</v>
      </c>
      <c r="W36" s="20">
        <f t="shared" si="3"/>
        <v>20.329999999999998</v>
      </c>
      <c r="X36" s="20">
        <f t="shared" si="3"/>
        <v>0</v>
      </c>
      <c r="Y36" s="20">
        <f t="shared" si="3"/>
        <v>0</v>
      </c>
      <c r="Z36" s="20">
        <f t="shared" si="3"/>
        <v>0</v>
      </c>
      <c r="AA36" s="20">
        <f t="shared" si="3"/>
        <v>0</v>
      </c>
      <c r="AB36" s="20">
        <f t="shared" si="3"/>
        <v>0</v>
      </c>
      <c r="AC36" s="20">
        <f t="shared" si="3"/>
        <v>0</v>
      </c>
      <c r="AD36" s="20">
        <f t="shared" si="3"/>
        <v>0</v>
      </c>
      <c r="AE36" s="20">
        <f t="shared" si="3"/>
        <v>0</v>
      </c>
      <c r="AL36" t="s">
        <v>46</v>
      </c>
      <c r="AM36" t="s">
        <v>54</v>
      </c>
      <c r="AN36">
        <v>501</v>
      </c>
      <c r="AO36">
        <v>10</v>
      </c>
      <c r="AP36" t="s">
        <v>47</v>
      </c>
      <c r="AR36">
        <v>52</v>
      </c>
      <c r="AS36">
        <v>1</v>
      </c>
      <c r="AT36">
        <v>0.89</v>
      </c>
      <c r="AU36" t="s">
        <v>48</v>
      </c>
    </row>
    <row r="37" spans="1:47">
      <c r="A37" s="19">
        <v>49</v>
      </c>
      <c r="B37" s="20">
        <f t="shared" si="4"/>
        <v>0.72</v>
      </c>
      <c r="C37" s="20">
        <f t="shared" si="4"/>
        <v>1.42</v>
      </c>
      <c r="D37" s="20">
        <f t="shared" si="4"/>
        <v>2.1800000000000002</v>
      </c>
      <c r="E37" s="20">
        <f t="shared" si="4"/>
        <v>2.52</v>
      </c>
      <c r="F37" s="20">
        <f t="shared" si="4"/>
        <v>3.22</v>
      </c>
      <c r="G37" s="20">
        <f t="shared" si="4"/>
        <v>3.98</v>
      </c>
      <c r="H37" s="20">
        <f t="shared" si="4"/>
        <v>4.43</v>
      </c>
      <c r="I37" s="20">
        <f t="shared" si="4"/>
        <v>5.22</v>
      </c>
      <c r="J37" s="20">
        <f t="shared" si="4"/>
        <v>6.03</v>
      </c>
      <c r="K37" s="20">
        <f t="shared" si="4"/>
        <v>6.9</v>
      </c>
      <c r="L37" s="20">
        <f t="shared" si="4"/>
        <v>7.82</v>
      </c>
      <c r="M37" s="20">
        <f t="shared" si="4"/>
        <v>8.7799999999999994</v>
      </c>
      <c r="N37" s="20">
        <f t="shared" si="4"/>
        <v>9.8000000000000007</v>
      </c>
      <c r="O37" s="20">
        <f t="shared" si="4"/>
        <v>10.89</v>
      </c>
      <c r="P37" s="20">
        <f t="shared" si="4"/>
        <v>12.03</v>
      </c>
      <c r="Q37" s="20">
        <f t="shared" si="4"/>
        <v>13.23</v>
      </c>
      <c r="R37" s="20">
        <f t="shared" ref="R37:AE52" si="5">SUMIFS($AT:$AT,$AP:$AP,"M",$AR:$AR,$A37,$AS:$AS,R$4)</f>
        <v>14.5</v>
      </c>
      <c r="S37" s="20">
        <f t="shared" si="5"/>
        <v>15.84</v>
      </c>
      <c r="T37" s="20">
        <f t="shared" si="5"/>
        <v>17.239999999999998</v>
      </c>
      <c r="U37" s="20">
        <f t="shared" si="5"/>
        <v>18.71</v>
      </c>
      <c r="V37" s="20">
        <f t="shared" si="5"/>
        <v>20.25</v>
      </c>
      <c r="W37" s="20">
        <f t="shared" si="5"/>
        <v>0</v>
      </c>
      <c r="X37" s="20">
        <f t="shared" si="5"/>
        <v>0</v>
      </c>
      <c r="Y37" s="20">
        <f t="shared" si="5"/>
        <v>0</v>
      </c>
      <c r="Z37" s="20">
        <f t="shared" si="5"/>
        <v>0</v>
      </c>
      <c r="AA37" s="20">
        <f t="shared" si="5"/>
        <v>0</v>
      </c>
      <c r="AB37" s="20">
        <f t="shared" si="5"/>
        <v>0</v>
      </c>
      <c r="AC37" s="20">
        <f t="shared" si="5"/>
        <v>0</v>
      </c>
      <c r="AD37" s="20">
        <f t="shared" si="5"/>
        <v>0</v>
      </c>
      <c r="AE37" s="20">
        <f t="shared" si="5"/>
        <v>0</v>
      </c>
      <c r="AL37" t="s">
        <v>46</v>
      </c>
      <c r="AM37" t="s">
        <v>54</v>
      </c>
      <c r="AN37">
        <v>501</v>
      </c>
      <c r="AO37">
        <v>10</v>
      </c>
      <c r="AP37" t="s">
        <v>47</v>
      </c>
      <c r="AR37">
        <v>53</v>
      </c>
      <c r="AS37">
        <v>1</v>
      </c>
      <c r="AT37">
        <v>0.96</v>
      </c>
      <c r="AU37" t="s">
        <v>48</v>
      </c>
    </row>
    <row r="38" spans="1:47">
      <c r="A38" s="21">
        <v>50</v>
      </c>
      <c r="B38" s="22">
        <f t="shared" si="4"/>
        <v>0.77</v>
      </c>
      <c r="C38" s="22">
        <f t="shared" si="4"/>
        <v>1.53</v>
      </c>
      <c r="D38" s="22">
        <f t="shared" si="4"/>
        <v>2.34</v>
      </c>
      <c r="E38" s="22">
        <f t="shared" si="4"/>
        <v>2.7</v>
      </c>
      <c r="F38" s="22">
        <f t="shared" si="4"/>
        <v>3.47</v>
      </c>
      <c r="G38" s="22">
        <f t="shared" si="4"/>
        <v>4.28</v>
      </c>
      <c r="H38" s="22">
        <f t="shared" si="4"/>
        <v>4.76</v>
      </c>
      <c r="I38" s="22">
        <f t="shared" si="4"/>
        <v>5.6</v>
      </c>
      <c r="J38" s="22">
        <f t="shared" si="4"/>
        <v>6.48</v>
      </c>
      <c r="K38" s="22">
        <f t="shared" si="4"/>
        <v>7.42</v>
      </c>
      <c r="L38" s="22">
        <f t="shared" si="4"/>
        <v>8.41</v>
      </c>
      <c r="M38" s="22">
        <f t="shared" si="4"/>
        <v>9.4499999999999993</v>
      </c>
      <c r="N38" s="22">
        <f t="shared" si="4"/>
        <v>10.55</v>
      </c>
      <c r="O38" s="22">
        <f t="shared" si="4"/>
        <v>11.71</v>
      </c>
      <c r="P38" s="22">
        <f t="shared" si="4"/>
        <v>12.94</v>
      </c>
      <c r="Q38" s="22">
        <f t="shared" ref="Q38:AE53" si="6">SUMIFS($AT:$AT,$AP:$AP,"M",$AR:$AR,$A38,$AS:$AS,Q$4)</f>
        <v>14.25</v>
      </c>
      <c r="R38" s="22">
        <f t="shared" si="5"/>
        <v>15.61</v>
      </c>
      <c r="S38" s="22">
        <f t="shared" si="5"/>
        <v>17.05</v>
      </c>
      <c r="T38" s="22">
        <f t="shared" si="5"/>
        <v>18.559999999999999</v>
      </c>
      <c r="U38" s="22">
        <f t="shared" si="5"/>
        <v>20.14</v>
      </c>
      <c r="V38" s="22">
        <f t="shared" si="5"/>
        <v>0</v>
      </c>
      <c r="W38" s="22">
        <f t="shared" si="5"/>
        <v>0</v>
      </c>
      <c r="X38" s="22">
        <f t="shared" si="5"/>
        <v>0</v>
      </c>
      <c r="Y38" s="22">
        <f t="shared" si="5"/>
        <v>0</v>
      </c>
      <c r="Z38" s="22">
        <f t="shared" si="5"/>
        <v>0</v>
      </c>
      <c r="AA38" s="22">
        <f t="shared" si="5"/>
        <v>0</v>
      </c>
      <c r="AB38" s="22">
        <f t="shared" si="5"/>
        <v>0</v>
      </c>
      <c r="AC38" s="22">
        <f t="shared" si="5"/>
        <v>0</v>
      </c>
      <c r="AD38" s="22">
        <f t="shared" si="5"/>
        <v>0</v>
      </c>
      <c r="AE38" s="22">
        <f t="shared" si="5"/>
        <v>0</v>
      </c>
      <c r="AL38" t="s">
        <v>46</v>
      </c>
      <c r="AM38" t="s">
        <v>54</v>
      </c>
      <c r="AN38">
        <v>501</v>
      </c>
      <c r="AO38">
        <v>10</v>
      </c>
      <c r="AP38" t="s">
        <v>47</v>
      </c>
      <c r="AR38">
        <v>54</v>
      </c>
      <c r="AS38">
        <v>1</v>
      </c>
      <c r="AT38">
        <v>1.03</v>
      </c>
      <c r="AU38" t="s">
        <v>48</v>
      </c>
    </row>
    <row r="39" spans="1:47">
      <c r="A39" s="17">
        <v>51</v>
      </c>
      <c r="B39" s="18">
        <f t="shared" ref="B39:Q54" si="7">SUMIFS($AT:$AT,$AP:$AP,"M",$AR:$AR,$A39,$AS:$AS,B$4)</f>
        <v>0.83</v>
      </c>
      <c r="C39" s="18">
        <f t="shared" si="7"/>
        <v>1.65</v>
      </c>
      <c r="D39" s="18">
        <f t="shared" si="7"/>
        <v>2.52</v>
      </c>
      <c r="E39" s="18">
        <f t="shared" si="7"/>
        <v>2.91</v>
      </c>
      <c r="F39" s="18">
        <f t="shared" si="7"/>
        <v>3.73</v>
      </c>
      <c r="G39" s="18">
        <f t="shared" si="7"/>
        <v>4.59</v>
      </c>
      <c r="H39" s="18">
        <f t="shared" si="7"/>
        <v>5.12</v>
      </c>
      <c r="I39" s="18">
        <f t="shared" si="7"/>
        <v>6.02</v>
      </c>
      <c r="J39" s="18">
        <f t="shared" si="7"/>
        <v>6.97</v>
      </c>
      <c r="K39" s="18">
        <f t="shared" si="7"/>
        <v>7.98</v>
      </c>
      <c r="L39" s="18">
        <f t="shared" si="7"/>
        <v>9.0399999999999991</v>
      </c>
      <c r="M39" s="18">
        <f t="shared" si="7"/>
        <v>10.17</v>
      </c>
      <c r="N39" s="18">
        <f t="shared" si="7"/>
        <v>11.36</v>
      </c>
      <c r="O39" s="18">
        <f t="shared" si="7"/>
        <v>12.62</v>
      </c>
      <c r="P39" s="18">
        <f t="shared" si="7"/>
        <v>13.96</v>
      </c>
      <c r="Q39" s="18">
        <f t="shared" si="6"/>
        <v>15.35</v>
      </c>
      <c r="R39" s="18">
        <f t="shared" si="5"/>
        <v>16.82</v>
      </c>
      <c r="S39" s="18">
        <f t="shared" si="5"/>
        <v>18.37</v>
      </c>
      <c r="T39" s="18">
        <f t="shared" si="5"/>
        <v>20</v>
      </c>
      <c r="U39" s="18">
        <f t="shared" si="5"/>
        <v>0</v>
      </c>
      <c r="V39" s="18">
        <f t="shared" si="5"/>
        <v>0</v>
      </c>
      <c r="W39" s="18">
        <f t="shared" si="5"/>
        <v>0</v>
      </c>
      <c r="X39" s="18">
        <f t="shared" si="5"/>
        <v>0</v>
      </c>
      <c r="Y39" s="18">
        <f t="shared" si="5"/>
        <v>0</v>
      </c>
      <c r="Z39" s="18">
        <f t="shared" si="5"/>
        <v>0</v>
      </c>
      <c r="AA39" s="18">
        <f t="shared" si="5"/>
        <v>0</v>
      </c>
      <c r="AB39" s="18">
        <f t="shared" si="5"/>
        <v>0</v>
      </c>
      <c r="AC39" s="18">
        <f t="shared" si="5"/>
        <v>0</v>
      </c>
      <c r="AD39" s="18">
        <f t="shared" si="5"/>
        <v>0</v>
      </c>
      <c r="AE39" s="18">
        <f t="shared" si="5"/>
        <v>0</v>
      </c>
      <c r="AL39" t="s">
        <v>46</v>
      </c>
      <c r="AM39" t="s">
        <v>54</v>
      </c>
      <c r="AN39">
        <v>501</v>
      </c>
      <c r="AO39">
        <v>10</v>
      </c>
      <c r="AP39" t="s">
        <v>47</v>
      </c>
      <c r="AR39">
        <v>55</v>
      </c>
      <c r="AS39">
        <v>1</v>
      </c>
      <c r="AT39">
        <v>1.1100000000000001</v>
      </c>
      <c r="AU39" t="s">
        <v>48</v>
      </c>
    </row>
    <row r="40" spans="1:47">
      <c r="A40" s="19">
        <v>52</v>
      </c>
      <c r="B40" s="20">
        <f t="shared" si="7"/>
        <v>0.89</v>
      </c>
      <c r="C40" s="20">
        <f t="shared" si="7"/>
        <v>1.77</v>
      </c>
      <c r="D40" s="20">
        <f t="shared" si="7"/>
        <v>2.7</v>
      </c>
      <c r="E40" s="20">
        <f t="shared" si="7"/>
        <v>3.13</v>
      </c>
      <c r="F40" s="20">
        <f t="shared" si="7"/>
        <v>4</v>
      </c>
      <c r="G40" s="20">
        <f t="shared" si="7"/>
        <v>4.9400000000000004</v>
      </c>
      <c r="H40" s="20">
        <f t="shared" si="7"/>
        <v>5.51</v>
      </c>
      <c r="I40" s="20">
        <f t="shared" si="7"/>
        <v>6.48</v>
      </c>
      <c r="J40" s="20">
        <f t="shared" si="7"/>
        <v>7.51</v>
      </c>
      <c r="K40" s="20">
        <f t="shared" si="7"/>
        <v>8.59</v>
      </c>
      <c r="L40" s="20">
        <f t="shared" si="7"/>
        <v>9.75</v>
      </c>
      <c r="M40" s="20">
        <f t="shared" si="7"/>
        <v>10.97</v>
      </c>
      <c r="N40" s="20">
        <f t="shared" si="7"/>
        <v>12.26</v>
      </c>
      <c r="O40" s="20">
        <f t="shared" si="7"/>
        <v>13.62</v>
      </c>
      <c r="P40" s="20">
        <f t="shared" si="7"/>
        <v>15.06</v>
      </c>
      <c r="Q40" s="20">
        <f t="shared" si="6"/>
        <v>16.559999999999999</v>
      </c>
      <c r="R40" s="20">
        <f t="shared" si="5"/>
        <v>18.149999999999999</v>
      </c>
      <c r="S40" s="20">
        <f t="shared" si="5"/>
        <v>19.809999999999999</v>
      </c>
      <c r="T40" s="20">
        <f t="shared" si="5"/>
        <v>0</v>
      </c>
      <c r="U40" s="20">
        <f t="shared" si="5"/>
        <v>0</v>
      </c>
      <c r="V40" s="20">
        <f t="shared" si="5"/>
        <v>0</v>
      </c>
      <c r="W40" s="20">
        <f t="shared" si="5"/>
        <v>0</v>
      </c>
      <c r="X40" s="20">
        <f t="shared" si="5"/>
        <v>0</v>
      </c>
      <c r="Y40" s="20">
        <f t="shared" si="5"/>
        <v>0</v>
      </c>
      <c r="Z40" s="20">
        <f t="shared" si="5"/>
        <v>0</v>
      </c>
      <c r="AA40" s="20">
        <f t="shared" si="5"/>
        <v>0</v>
      </c>
      <c r="AB40" s="20">
        <f t="shared" si="5"/>
        <v>0</v>
      </c>
      <c r="AC40" s="20">
        <f t="shared" si="5"/>
        <v>0</v>
      </c>
      <c r="AD40" s="20">
        <f t="shared" si="5"/>
        <v>0</v>
      </c>
      <c r="AE40" s="20">
        <f t="shared" si="5"/>
        <v>0</v>
      </c>
      <c r="AL40" t="s">
        <v>46</v>
      </c>
      <c r="AM40" t="s">
        <v>54</v>
      </c>
      <c r="AN40">
        <v>501</v>
      </c>
      <c r="AO40">
        <v>10</v>
      </c>
      <c r="AP40" t="s">
        <v>47</v>
      </c>
      <c r="AR40">
        <v>56</v>
      </c>
      <c r="AS40">
        <v>1</v>
      </c>
      <c r="AT40">
        <v>1.2</v>
      </c>
      <c r="AU40" t="s">
        <v>48</v>
      </c>
    </row>
    <row r="41" spans="1:47">
      <c r="A41" s="19">
        <v>53</v>
      </c>
      <c r="B41" s="20">
        <f t="shared" si="7"/>
        <v>0.96</v>
      </c>
      <c r="C41" s="20">
        <f t="shared" si="7"/>
        <v>1.91</v>
      </c>
      <c r="D41" s="20">
        <f t="shared" si="7"/>
        <v>2.91</v>
      </c>
      <c r="E41" s="20">
        <f t="shared" si="7"/>
        <v>3.36</v>
      </c>
      <c r="F41" s="20">
        <f t="shared" si="7"/>
        <v>4.3099999999999996</v>
      </c>
      <c r="G41" s="20">
        <f t="shared" si="7"/>
        <v>5.33</v>
      </c>
      <c r="H41" s="20">
        <f t="shared" si="7"/>
        <v>5.94</v>
      </c>
      <c r="I41" s="20">
        <f t="shared" si="7"/>
        <v>6.99</v>
      </c>
      <c r="J41" s="20">
        <f t="shared" si="7"/>
        <v>8.1</v>
      </c>
      <c r="K41" s="20">
        <f t="shared" si="7"/>
        <v>9.2799999999999994</v>
      </c>
      <c r="L41" s="20">
        <f t="shared" si="7"/>
        <v>10.52</v>
      </c>
      <c r="M41" s="20">
        <f t="shared" si="7"/>
        <v>11.85</v>
      </c>
      <c r="N41" s="20">
        <f t="shared" si="7"/>
        <v>13.24</v>
      </c>
      <c r="O41" s="20">
        <f t="shared" si="7"/>
        <v>14.71</v>
      </c>
      <c r="P41" s="20">
        <f t="shared" si="7"/>
        <v>16.260000000000002</v>
      </c>
      <c r="Q41" s="20">
        <f t="shared" si="6"/>
        <v>17.89</v>
      </c>
      <c r="R41" s="20">
        <f t="shared" si="5"/>
        <v>19.600000000000001</v>
      </c>
      <c r="S41" s="20">
        <f t="shared" si="5"/>
        <v>0</v>
      </c>
      <c r="T41" s="20">
        <f t="shared" si="5"/>
        <v>0</v>
      </c>
      <c r="U41" s="20">
        <f t="shared" si="5"/>
        <v>0</v>
      </c>
      <c r="V41" s="20">
        <f t="shared" si="5"/>
        <v>0</v>
      </c>
      <c r="W41" s="20">
        <f t="shared" si="5"/>
        <v>0</v>
      </c>
      <c r="X41" s="20">
        <f t="shared" si="5"/>
        <v>0</v>
      </c>
      <c r="Y41" s="20">
        <f t="shared" si="5"/>
        <v>0</v>
      </c>
      <c r="Z41" s="20">
        <f t="shared" si="5"/>
        <v>0</v>
      </c>
      <c r="AA41" s="20">
        <f t="shared" si="5"/>
        <v>0</v>
      </c>
      <c r="AB41" s="20">
        <f t="shared" si="5"/>
        <v>0</v>
      </c>
      <c r="AC41" s="20">
        <f t="shared" si="5"/>
        <v>0</v>
      </c>
      <c r="AD41" s="20">
        <f t="shared" si="5"/>
        <v>0</v>
      </c>
      <c r="AE41" s="20">
        <f t="shared" si="5"/>
        <v>0</v>
      </c>
      <c r="AL41" t="s">
        <v>46</v>
      </c>
      <c r="AM41" t="s">
        <v>54</v>
      </c>
      <c r="AN41">
        <v>501</v>
      </c>
      <c r="AO41">
        <v>10</v>
      </c>
      <c r="AP41" t="s">
        <v>47</v>
      </c>
      <c r="AR41">
        <v>57</v>
      </c>
      <c r="AS41">
        <v>1</v>
      </c>
      <c r="AT41">
        <v>1.3</v>
      </c>
      <c r="AU41" t="s">
        <v>48</v>
      </c>
    </row>
    <row r="42" spans="1:47">
      <c r="A42" s="19">
        <v>54</v>
      </c>
      <c r="B42" s="20">
        <f t="shared" si="7"/>
        <v>1.03</v>
      </c>
      <c r="C42" s="20">
        <f t="shared" si="7"/>
        <v>2.0499999999999998</v>
      </c>
      <c r="D42" s="20">
        <f t="shared" si="7"/>
        <v>3.14</v>
      </c>
      <c r="E42" s="20">
        <f t="shared" si="7"/>
        <v>3.62</v>
      </c>
      <c r="F42" s="20">
        <f t="shared" si="7"/>
        <v>4.6500000000000004</v>
      </c>
      <c r="G42" s="20">
        <f t="shared" si="7"/>
        <v>5.74</v>
      </c>
      <c r="H42" s="20">
        <f t="shared" si="7"/>
        <v>6.41</v>
      </c>
      <c r="I42" s="20">
        <f t="shared" si="7"/>
        <v>7.55</v>
      </c>
      <c r="J42" s="20">
        <f t="shared" si="7"/>
        <v>8.75</v>
      </c>
      <c r="K42" s="20">
        <f t="shared" si="7"/>
        <v>10.029999999999999</v>
      </c>
      <c r="L42" s="20">
        <f t="shared" si="7"/>
        <v>11.39</v>
      </c>
      <c r="M42" s="20">
        <f t="shared" si="7"/>
        <v>12.81</v>
      </c>
      <c r="N42" s="20">
        <f t="shared" si="7"/>
        <v>14.33</v>
      </c>
      <c r="O42" s="20">
        <f t="shared" si="7"/>
        <v>15.92</v>
      </c>
      <c r="P42" s="20">
        <f t="shared" si="7"/>
        <v>17.59</v>
      </c>
      <c r="Q42" s="20">
        <f t="shared" si="6"/>
        <v>19.34</v>
      </c>
      <c r="R42" s="20">
        <f t="shared" si="5"/>
        <v>0</v>
      </c>
      <c r="S42" s="20">
        <f t="shared" si="5"/>
        <v>0</v>
      </c>
      <c r="T42" s="20">
        <f t="shared" si="5"/>
        <v>0</v>
      </c>
      <c r="U42" s="20">
        <f t="shared" si="5"/>
        <v>0</v>
      </c>
      <c r="V42" s="20">
        <f t="shared" si="5"/>
        <v>0</v>
      </c>
      <c r="W42" s="20">
        <f t="shared" si="5"/>
        <v>0</v>
      </c>
      <c r="X42" s="20">
        <f t="shared" si="5"/>
        <v>0</v>
      </c>
      <c r="Y42" s="20">
        <f t="shared" si="5"/>
        <v>0</v>
      </c>
      <c r="Z42" s="20">
        <f t="shared" si="5"/>
        <v>0</v>
      </c>
      <c r="AA42" s="20">
        <f t="shared" si="5"/>
        <v>0</v>
      </c>
      <c r="AB42" s="20">
        <f t="shared" si="5"/>
        <v>0</v>
      </c>
      <c r="AC42" s="20">
        <f t="shared" si="5"/>
        <v>0</v>
      </c>
      <c r="AD42" s="20">
        <f t="shared" si="5"/>
        <v>0</v>
      </c>
      <c r="AE42" s="20">
        <f t="shared" si="5"/>
        <v>0</v>
      </c>
      <c r="AL42" t="s">
        <v>46</v>
      </c>
      <c r="AM42" t="s">
        <v>54</v>
      </c>
      <c r="AN42">
        <v>501</v>
      </c>
      <c r="AO42">
        <v>10</v>
      </c>
      <c r="AP42" t="s">
        <v>47</v>
      </c>
      <c r="AR42">
        <v>58</v>
      </c>
      <c r="AS42">
        <v>1</v>
      </c>
      <c r="AT42">
        <v>1.42</v>
      </c>
      <c r="AU42" t="s">
        <v>48</v>
      </c>
    </row>
    <row r="43" spans="1:47">
      <c r="A43" s="21">
        <v>55</v>
      </c>
      <c r="B43" s="22">
        <f t="shared" si="7"/>
        <v>1.1100000000000001</v>
      </c>
      <c r="C43" s="22">
        <f t="shared" si="7"/>
        <v>2.2200000000000002</v>
      </c>
      <c r="D43" s="22">
        <f t="shared" si="7"/>
        <v>3.38</v>
      </c>
      <c r="E43" s="22">
        <f t="shared" si="7"/>
        <v>3.92</v>
      </c>
      <c r="F43" s="22">
        <f t="shared" si="7"/>
        <v>5.03</v>
      </c>
      <c r="G43" s="22">
        <f t="shared" si="7"/>
        <v>6.21</v>
      </c>
      <c r="H43" s="22">
        <f t="shared" si="7"/>
        <v>6.94</v>
      </c>
      <c r="I43" s="22">
        <f t="shared" si="7"/>
        <v>8.17</v>
      </c>
      <c r="J43" s="22">
        <f t="shared" si="7"/>
        <v>9.48</v>
      </c>
      <c r="K43" s="22">
        <f t="shared" si="7"/>
        <v>10.87</v>
      </c>
      <c r="L43" s="22">
        <f t="shared" si="7"/>
        <v>12.33</v>
      </c>
      <c r="M43" s="22">
        <f t="shared" si="7"/>
        <v>13.88</v>
      </c>
      <c r="N43" s="22">
        <f t="shared" si="7"/>
        <v>15.53</v>
      </c>
      <c r="O43" s="22">
        <f t="shared" si="7"/>
        <v>17.239999999999998</v>
      </c>
      <c r="P43" s="22">
        <f t="shared" si="7"/>
        <v>19.05</v>
      </c>
      <c r="Q43" s="22">
        <f t="shared" si="6"/>
        <v>0</v>
      </c>
      <c r="R43" s="22">
        <f t="shared" si="5"/>
        <v>0</v>
      </c>
      <c r="S43" s="22">
        <f t="shared" si="5"/>
        <v>0</v>
      </c>
      <c r="T43" s="22">
        <f t="shared" si="5"/>
        <v>0</v>
      </c>
      <c r="U43" s="22">
        <f t="shared" si="5"/>
        <v>0</v>
      </c>
      <c r="V43" s="22">
        <f t="shared" si="5"/>
        <v>0</v>
      </c>
      <c r="W43" s="22">
        <f t="shared" si="5"/>
        <v>0</v>
      </c>
      <c r="X43" s="22">
        <f t="shared" si="5"/>
        <v>0</v>
      </c>
      <c r="Y43" s="22">
        <f t="shared" si="5"/>
        <v>0</v>
      </c>
      <c r="Z43" s="22">
        <f t="shared" si="5"/>
        <v>0</v>
      </c>
      <c r="AA43" s="22">
        <f t="shared" si="5"/>
        <v>0</v>
      </c>
      <c r="AB43" s="22">
        <f t="shared" si="5"/>
        <v>0</v>
      </c>
      <c r="AC43" s="22">
        <f t="shared" si="5"/>
        <v>0</v>
      </c>
      <c r="AD43" s="22">
        <f t="shared" si="5"/>
        <v>0</v>
      </c>
      <c r="AE43" s="22">
        <f t="shared" si="5"/>
        <v>0</v>
      </c>
      <c r="AL43" t="s">
        <v>46</v>
      </c>
      <c r="AM43" t="s">
        <v>54</v>
      </c>
      <c r="AN43">
        <v>501</v>
      </c>
      <c r="AO43">
        <v>10</v>
      </c>
      <c r="AP43" t="s">
        <v>47</v>
      </c>
      <c r="AR43">
        <v>59</v>
      </c>
      <c r="AS43">
        <v>1</v>
      </c>
      <c r="AT43">
        <v>1.55</v>
      </c>
      <c r="AU43" t="s">
        <v>48</v>
      </c>
    </row>
    <row r="44" spans="1:47">
      <c r="A44" s="17">
        <v>56</v>
      </c>
      <c r="B44" s="18">
        <f t="shared" si="7"/>
        <v>1.2</v>
      </c>
      <c r="C44" s="18">
        <f t="shared" si="7"/>
        <v>2.4</v>
      </c>
      <c r="D44" s="18">
        <f t="shared" si="7"/>
        <v>3.67</v>
      </c>
      <c r="E44" s="18">
        <f t="shared" si="7"/>
        <v>4.24</v>
      </c>
      <c r="F44" s="18">
        <f t="shared" si="7"/>
        <v>5.45</v>
      </c>
      <c r="G44" s="18">
        <f t="shared" si="7"/>
        <v>6.74</v>
      </c>
      <c r="H44" s="18">
        <f t="shared" si="7"/>
        <v>7.52</v>
      </c>
      <c r="I44" s="18">
        <f t="shared" si="7"/>
        <v>8.86</v>
      </c>
      <c r="J44" s="18">
        <f t="shared" si="7"/>
        <v>10.29</v>
      </c>
      <c r="K44" s="18">
        <f t="shared" si="7"/>
        <v>11.8</v>
      </c>
      <c r="L44" s="18">
        <f t="shared" si="7"/>
        <v>13.4</v>
      </c>
      <c r="M44" s="18">
        <f t="shared" si="7"/>
        <v>15.08</v>
      </c>
      <c r="N44" s="18">
        <f t="shared" si="7"/>
        <v>16.850000000000001</v>
      </c>
      <c r="O44" s="18">
        <f t="shared" si="7"/>
        <v>18.7</v>
      </c>
      <c r="P44" s="18">
        <f t="shared" si="7"/>
        <v>0</v>
      </c>
      <c r="Q44" s="18">
        <f t="shared" si="6"/>
        <v>0</v>
      </c>
      <c r="R44" s="18">
        <f t="shared" si="5"/>
        <v>0</v>
      </c>
      <c r="S44" s="18">
        <f t="shared" si="5"/>
        <v>0</v>
      </c>
      <c r="T44" s="18">
        <f t="shared" si="5"/>
        <v>0</v>
      </c>
      <c r="U44" s="18">
        <f t="shared" si="5"/>
        <v>0</v>
      </c>
      <c r="V44" s="18">
        <f t="shared" si="5"/>
        <v>0</v>
      </c>
      <c r="W44" s="18">
        <f t="shared" si="5"/>
        <v>0</v>
      </c>
      <c r="X44" s="18">
        <f t="shared" si="5"/>
        <v>0</v>
      </c>
      <c r="Y44" s="18">
        <f t="shared" si="5"/>
        <v>0</v>
      </c>
      <c r="Z44" s="18">
        <f t="shared" si="5"/>
        <v>0</v>
      </c>
      <c r="AA44" s="18">
        <f t="shared" si="5"/>
        <v>0</v>
      </c>
      <c r="AB44" s="18">
        <f t="shared" si="5"/>
        <v>0</v>
      </c>
      <c r="AC44" s="18">
        <f t="shared" si="5"/>
        <v>0</v>
      </c>
      <c r="AD44" s="18">
        <f t="shared" si="5"/>
        <v>0</v>
      </c>
      <c r="AE44" s="18">
        <f t="shared" si="5"/>
        <v>0</v>
      </c>
      <c r="AL44" t="s">
        <v>46</v>
      </c>
      <c r="AM44" t="s">
        <v>54</v>
      </c>
      <c r="AN44">
        <v>501</v>
      </c>
      <c r="AO44">
        <v>10</v>
      </c>
      <c r="AP44" t="s">
        <v>47</v>
      </c>
      <c r="AR44">
        <v>60</v>
      </c>
      <c r="AS44">
        <v>1</v>
      </c>
      <c r="AT44">
        <v>1.7</v>
      </c>
      <c r="AU44" t="s">
        <v>48</v>
      </c>
    </row>
    <row r="45" spans="1:47">
      <c r="A45" s="19">
        <v>57</v>
      </c>
      <c r="B45" s="20">
        <f t="shared" si="7"/>
        <v>1.3</v>
      </c>
      <c r="C45" s="20">
        <f t="shared" si="7"/>
        <v>2.6</v>
      </c>
      <c r="D45" s="20">
        <f t="shared" si="7"/>
        <v>3.98</v>
      </c>
      <c r="E45" s="20">
        <f t="shared" si="7"/>
        <v>4.6100000000000003</v>
      </c>
      <c r="F45" s="20">
        <f t="shared" si="7"/>
        <v>5.93</v>
      </c>
      <c r="G45" s="20">
        <f t="shared" si="7"/>
        <v>7.33</v>
      </c>
      <c r="H45" s="20">
        <f t="shared" si="7"/>
        <v>8.19</v>
      </c>
      <c r="I45" s="20">
        <f t="shared" si="7"/>
        <v>9.65</v>
      </c>
      <c r="J45" s="20">
        <f t="shared" si="7"/>
        <v>11.2</v>
      </c>
      <c r="K45" s="20">
        <f t="shared" si="7"/>
        <v>12.84</v>
      </c>
      <c r="L45" s="20">
        <f t="shared" si="7"/>
        <v>14.57</v>
      </c>
      <c r="M45" s="20">
        <f t="shared" si="7"/>
        <v>16.39</v>
      </c>
      <c r="N45" s="20">
        <f t="shared" si="7"/>
        <v>18.3</v>
      </c>
      <c r="O45" s="20">
        <f t="shared" si="7"/>
        <v>0</v>
      </c>
      <c r="P45" s="20">
        <f t="shared" si="7"/>
        <v>0</v>
      </c>
      <c r="Q45" s="20">
        <f t="shared" si="6"/>
        <v>0</v>
      </c>
      <c r="R45" s="20">
        <f t="shared" si="5"/>
        <v>0</v>
      </c>
      <c r="S45" s="20">
        <f t="shared" si="5"/>
        <v>0</v>
      </c>
      <c r="T45" s="20">
        <f t="shared" si="5"/>
        <v>0</v>
      </c>
      <c r="U45" s="20">
        <f t="shared" si="5"/>
        <v>0</v>
      </c>
      <c r="V45" s="20">
        <f t="shared" si="5"/>
        <v>0</v>
      </c>
      <c r="W45" s="20">
        <f t="shared" si="5"/>
        <v>0</v>
      </c>
      <c r="X45" s="20">
        <f t="shared" si="5"/>
        <v>0</v>
      </c>
      <c r="Y45" s="20">
        <f t="shared" si="5"/>
        <v>0</v>
      </c>
      <c r="Z45" s="20">
        <f t="shared" si="5"/>
        <v>0</v>
      </c>
      <c r="AA45" s="20">
        <f t="shared" si="5"/>
        <v>0</v>
      </c>
      <c r="AB45" s="20">
        <f t="shared" si="5"/>
        <v>0</v>
      </c>
      <c r="AC45" s="20">
        <f t="shared" si="5"/>
        <v>0</v>
      </c>
      <c r="AD45" s="20">
        <f t="shared" si="5"/>
        <v>0</v>
      </c>
      <c r="AE45" s="20">
        <f t="shared" si="5"/>
        <v>0</v>
      </c>
      <c r="AL45" t="s">
        <v>46</v>
      </c>
      <c r="AM45" t="s">
        <v>54</v>
      </c>
      <c r="AN45">
        <v>501</v>
      </c>
      <c r="AO45">
        <v>10</v>
      </c>
      <c r="AP45" t="s">
        <v>47</v>
      </c>
      <c r="AR45">
        <v>61</v>
      </c>
      <c r="AS45">
        <v>1</v>
      </c>
      <c r="AT45">
        <v>1.87</v>
      </c>
      <c r="AU45" t="s">
        <v>48</v>
      </c>
    </row>
    <row r="46" spans="1:47">
      <c r="A46" s="19">
        <v>58</v>
      </c>
      <c r="B46" s="20">
        <f t="shared" si="7"/>
        <v>1.42</v>
      </c>
      <c r="C46" s="20">
        <f t="shared" si="7"/>
        <v>2.83</v>
      </c>
      <c r="D46" s="20">
        <f t="shared" si="7"/>
        <v>4.34</v>
      </c>
      <c r="E46" s="20">
        <f t="shared" si="7"/>
        <v>5.0199999999999996</v>
      </c>
      <c r="F46" s="20">
        <f t="shared" si="7"/>
        <v>6.46</v>
      </c>
      <c r="G46" s="20">
        <f t="shared" si="7"/>
        <v>7.99</v>
      </c>
      <c r="H46" s="20">
        <f t="shared" si="7"/>
        <v>8.92</v>
      </c>
      <c r="I46" s="20">
        <f t="shared" si="7"/>
        <v>10.52</v>
      </c>
      <c r="J46" s="20">
        <f t="shared" si="7"/>
        <v>12.21</v>
      </c>
      <c r="K46" s="20">
        <f t="shared" si="7"/>
        <v>13.99</v>
      </c>
      <c r="L46" s="20">
        <f t="shared" si="7"/>
        <v>15.87</v>
      </c>
      <c r="M46" s="20">
        <f t="shared" si="7"/>
        <v>17.84</v>
      </c>
      <c r="N46" s="20">
        <f t="shared" si="7"/>
        <v>0</v>
      </c>
      <c r="O46" s="20">
        <f t="shared" si="7"/>
        <v>0</v>
      </c>
      <c r="P46" s="20">
        <f t="shared" si="7"/>
        <v>0</v>
      </c>
      <c r="Q46" s="20">
        <f t="shared" si="6"/>
        <v>0</v>
      </c>
      <c r="R46" s="20">
        <f t="shared" si="5"/>
        <v>0</v>
      </c>
      <c r="S46" s="20">
        <f t="shared" si="5"/>
        <v>0</v>
      </c>
      <c r="T46" s="20">
        <f t="shared" si="5"/>
        <v>0</v>
      </c>
      <c r="U46" s="20">
        <f t="shared" si="5"/>
        <v>0</v>
      </c>
      <c r="V46" s="20">
        <f t="shared" si="5"/>
        <v>0</v>
      </c>
      <c r="W46" s="20">
        <f t="shared" si="5"/>
        <v>0</v>
      </c>
      <c r="X46" s="20">
        <f t="shared" si="5"/>
        <v>0</v>
      </c>
      <c r="Y46" s="20">
        <f t="shared" si="5"/>
        <v>0</v>
      </c>
      <c r="Z46" s="20">
        <f t="shared" si="5"/>
        <v>0</v>
      </c>
      <c r="AA46" s="20">
        <f t="shared" si="5"/>
        <v>0</v>
      </c>
      <c r="AB46" s="20">
        <f t="shared" si="5"/>
        <v>0</v>
      </c>
      <c r="AC46" s="20">
        <f t="shared" si="5"/>
        <v>0</v>
      </c>
      <c r="AD46" s="20">
        <f t="shared" si="5"/>
        <v>0</v>
      </c>
      <c r="AE46" s="20">
        <f t="shared" si="5"/>
        <v>0</v>
      </c>
      <c r="AL46" t="s">
        <v>46</v>
      </c>
      <c r="AM46" t="s">
        <v>54</v>
      </c>
      <c r="AN46">
        <v>501</v>
      </c>
      <c r="AO46">
        <v>10</v>
      </c>
      <c r="AP46" t="s">
        <v>47</v>
      </c>
      <c r="AR46">
        <v>62</v>
      </c>
      <c r="AS46">
        <v>1</v>
      </c>
      <c r="AT46">
        <v>2.0699999999999998</v>
      </c>
      <c r="AU46" t="s">
        <v>48</v>
      </c>
    </row>
    <row r="47" spans="1:47">
      <c r="A47" s="19">
        <v>59</v>
      </c>
      <c r="B47" s="20">
        <f t="shared" si="7"/>
        <v>1.55</v>
      </c>
      <c r="C47" s="20">
        <f t="shared" si="7"/>
        <v>3.1</v>
      </c>
      <c r="D47" s="20">
        <f t="shared" si="7"/>
        <v>4.74</v>
      </c>
      <c r="E47" s="20">
        <f t="shared" si="7"/>
        <v>5.49</v>
      </c>
      <c r="F47" s="20">
        <f t="shared" si="7"/>
        <v>7.07</v>
      </c>
      <c r="G47" s="20">
        <f t="shared" si="7"/>
        <v>8.73</v>
      </c>
      <c r="H47" s="20">
        <f t="shared" si="7"/>
        <v>9.75</v>
      </c>
      <c r="I47" s="20">
        <f t="shared" si="7"/>
        <v>11.49</v>
      </c>
      <c r="J47" s="20">
        <f t="shared" si="7"/>
        <v>13.33</v>
      </c>
      <c r="K47" s="20">
        <f t="shared" si="7"/>
        <v>15.27</v>
      </c>
      <c r="L47" s="20">
        <f t="shared" si="7"/>
        <v>17.309999999999999</v>
      </c>
      <c r="M47" s="20">
        <f t="shared" si="7"/>
        <v>0</v>
      </c>
      <c r="N47" s="20">
        <f t="shared" si="7"/>
        <v>0</v>
      </c>
      <c r="O47" s="20">
        <f t="shared" si="7"/>
        <v>0</v>
      </c>
      <c r="P47" s="20">
        <f t="shared" si="7"/>
        <v>0</v>
      </c>
      <c r="Q47" s="20">
        <f t="shared" si="6"/>
        <v>0</v>
      </c>
      <c r="R47" s="20">
        <f t="shared" si="5"/>
        <v>0</v>
      </c>
      <c r="S47" s="20">
        <f t="shared" si="5"/>
        <v>0</v>
      </c>
      <c r="T47" s="20">
        <f t="shared" si="5"/>
        <v>0</v>
      </c>
      <c r="U47" s="20">
        <f t="shared" si="5"/>
        <v>0</v>
      </c>
      <c r="V47" s="20">
        <f t="shared" si="5"/>
        <v>0</v>
      </c>
      <c r="W47" s="20">
        <f t="shared" si="5"/>
        <v>0</v>
      </c>
      <c r="X47" s="20">
        <f t="shared" si="5"/>
        <v>0</v>
      </c>
      <c r="Y47" s="20">
        <f t="shared" si="5"/>
        <v>0</v>
      </c>
      <c r="Z47" s="20">
        <f t="shared" si="5"/>
        <v>0</v>
      </c>
      <c r="AA47" s="20">
        <f t="shared" si="5"/>
        <v>0</v>
      </c>
      <c r="AB47" s="20">
        <f t="shared" si="5"/>
        <v>0</v>
      </c>
      <c r="AC47" s="20">
        <f t="shared" si="5"/>
        <v>0</v>
      </c>
      <c r="AD47" s="20">
        <f t="shared" si="5"/>
        <v>0</v>
      </c>
      <c r="AE47" s="20">
        <f t="shared" si="5"/>
        <v>0</v>
      </c>
      <c r="AL47" t="s">
        <v>46</v>
      </c>
      <c r="AM47" t="s">
        <v>54</v>
      </c>
      <c r="AN47">
        <v>501</v>
      </c>
      <c r="AO47">
        <v>10</v>
      </c>
      <c r="AP47" t="s">
        <v>47</v>
      </c>
      <c r="AR47">
        <v>63</v>
      </c>
      <c r="AS47">
        <v>1</v>
      </c>
      <c r="AT47">
        <v>2.2799999999999998</v>
      </c>
      <c r="AU47" t="s">
        <v>48</v>
      </c>
    </row>
    <row r="48" spans="1:47">
      <c r="A48" s="21">
        <v>60</v>
      </c>
      <c r="B48" s="22">
        <f t="shared" si="7"/>
        <v>1.7</v>
      </c>
      <c r="C48" s="22">
        <f t="shared" si="7"/>
        <v>3.39</v>
      </c>
      <c r="D48" s="22">
        <f t="shared" si="7"/>
        <v>5.2</v>
      </c>
      <c r="E48" s="22">
        <f t="shared" si="7"/>
        <v>6.01</v>
      </c>
      <c r="F48" s="22">
        <f t="shared" si="7"/>
        <v>7.73</v>
      </c>
      <c r="G48" s="22">
        <f t="shared" si="7"/>
        <v>9.57</v>
      </c>
      <c r="H48" s="22">
        <f t="shared" si="7"/>
        <v>10.69</v>
      </c>
      <c r="I48" s="22">
        <f t="shared" si="7"/>
        <v>12.58</v>
      </c>
      <c r="J48" s="22">
        <f t="shared" si="7"/>
        <v>14.58</v>
      </c>
      <c r="K48" s="22">
        <f t="shared" si="7"/>
        <v>16.68</v>
      </c>
      <c r="L48" s="22">
        <f t="shared" si="7"/>
        <v>0</v>
      </c>
      <c r="M48" s="22">
        <f t="shared" si="7"/>
        <v>0</v>
      </c>
      <c r="N48" s="22">
        <f t="shared" si="7"/>
        <v>0</v>
      </c>
      <c r="O48" s="22">
        <f t="shared" si="7"/>
        <v>0</v>
      </c>
      <c r="P48" s="22">
        <f t="shared" si="7"/>
        <v>0</v>
      </c>
      <c r="Q48" s="22">
        <f t="shared" si="6"/>
        <v>0</v>
      </c>
      <c r="R48" s="22">
        <f t="shared" si="5"/>
        <v>0</v>
      </c>
      <c r="S48" s="22">
        <f t="shared" si="5"/>
        <v>0</v>
      </c>
      <c r="T48" s="22">
        <f t="shared" si="5"/>
        <v>0</v>
      </c>
      <c r="U48" s="22">
        <f t="shared" si="5"/>
        <v>0</v>
      </c>
      <c r="V48" s="22">
        <f t="shared" si="5"/>
        <v>0</v>
      </c>
      <c r="W48" s="22">
        <f t="shared" si="5"/>
        <v>0</v>
      </c>
      <c r="X48" s="22">
        <f t="shared" si="5"/>
        <v>0</v>
      </c>
      <c r="Y48" s="22">
        <f t="shared" si="5"/>
        <v>0</v>
      </c>
      <c r="Z48" s="22">
        <f t="shared" si="5"/>
        <v>0</v>
      </c>
      <c r="AA48" s="22">
        <f t="shared" si="5"/>
        <v>0</v>
      </c>
      <c r="AB48" s="22">
        <f t="shared" si="5"/>
        <v>0</v>
      </c>
      <c r="AC48" s="22">
        <f t="shared" si="5"/>
        <v>0</v>
      </c>
      <c r="AD48" s="22">
        <f t="shared" si="5"/>
        <v>0</v>
      </c>
      <c r="AE48" s="22">
        <f t="shared" si="5"/>
        <v>0</v>
      </c>
      <c r="AL48" t="s">
        <v>46</v>
      </c>
      <c r="AM48" t="s">
        <v>54</v>
      </c>
      <c r="AN48">
        <v>501</v>
      </c>
      <c r="AO48">
        <v>10</v>
      </c>
      <c r="AP48" t="s">
        <v>47</v>
      </c>
      <c r="AR48">
        <v>64</v>
      </c>
      <c r="AS48">
        <v>1</v>
      </c>
      <c r="AT48">
        <v>2.52</v>
      </c>
      <c r="AU48" t="s">
        <v>48</v>
      </c>
    </row>
    <row r="49" spans="1:47">
      <c r="A49" s="17">
        <v>61</v>
      </c>
      <c r="B49" s="18">
        <f t="shared" si="7"/>
        <v>1.87</v>
      </c>
      <c r="C49" s="18">
        <f t="shared" si="7"/>
        <v>3.72</v>
      </c>
      <c r="D49" s="18">
        <f t="shared" si="7"/>
        <v>5.71</v>
      </c>
      <c r="E49" s="18">
        <f t="shared" si="7"/>
        <v>6.61</v>
      </c>
      <c r="F49" s="18">
        <f t="shared" si="7"/>
        <v>8.49</v>
      </c>
      <c r="G49" s="18">
        <f t="shared" si="7"/>
        <v>10.5</v>
      </c>
      <c r="H49" s="18">
        <f t="shared" si="7"/>
        <v>11.71</v>
      </c>
      <c r="I49" s="18">
        <f t="shared" si="7"/>
        <v>13.79</v>
      </c>
      <c r="J49" s="18">
        <f t="shared" si="7"/>
        <v>15.96</v>
      </c>
      <c r="K49" s="18">
        <f t="shared" si="7"/>
        <v>0</v>
      </c>
      <c r="L49" s="18">
        <f t="shared" si="7"/>
        <v>0</v>
      </c>
      <c r="M49" s="18">
        <f t="shared" si="7"/>
        <v>0</v>
      </c>
      <c r="N49" s="18">
        <f t="shared" si="7"/>
        <v>0</v>
      </c>
      <c r="O49" s="18">
        <f t="shared" si="7"/>
        <v>0</v>
      </c>
      <c r="P49" s="18">
        <f t="shared" si="7"/>
        <v>0</v>
      </c>
      <c r="Q49" s="18">
        <f t="shared" si="6"/>
        <v>0</v>
      </c>
      <c r="R49" s="18">
        <f t="shared" si="5"/>
        <v>0</v>
      </c>
      <c r="S49" s="18">
        <f t="shared" si="5"/>
        <v>0</v>
      </c>
      <c r="T49" s="18">
        <f t="shared" si="5"/>
        <v>0</v>
      </c>
      <c r="U49" s="18">
        <f t="shared" si="5"/>
        <v>0</v>
      </c>
      <c r="V49" s="18">
        <f t="shared" si="5"/>
        <v>0</v>
      </c>
      <c r="W49" s="18">
        <f t="shared" si="5"/>
        <v>0</v>
      </c>
      <c r="X49" s="18">
        <f t="shared" si="5"/>
        <v>0</v>
      </c>
      <c r="Y49" s="18">
        <f t="shared" si="5"/>
        <v>0</v>
      </c>
      <c r="Z49" s="18">
        <f t="shared" si="5"/>
        <v>0</v>
      </c>
      <c r="AA49" s="18">
        <f t="shared" si="5"/>
        <v>0</v>
      </c>
      <c r="AB49" s="18">
        <f t="shared" si="5"/>
        <v>0</v>
      </c>
      <c r="AC49" s="18">
        <f t="shared" si="5"/>
        <v>0</v>
      </c>
      <c r="AD49" s="18">
        <f t="shared" si="5"/>
        <v>0</v>
      </c>
      <c r="AE49" s="18">
        <f t="shared" si="5"/>
        <v>0</v>
      </c>
      <c r="AL49" t="s">
        <v>46</v>
      </c>
      <c r="AM49" t="s">
        <v>54</v>
      </c>
      <c r="AN49">
        <v>501</v>
      </c>
      <c r="AO49">
        <v>10</v>
      </c>
      <c r="AP49" t="s">
        <v>47</v>
      </c>
      <c r="AR49">
        <v>65</v>
      </c>
      <c r="AS49">
        <v>1</v>
      </c>
      <c r="AT49">
        <v>2.79</v>
      </c>
      <c r="AU49" t="s">
        <v>48</v>
      </c>
    </row>
    <row r="50" spans="1:47">
      <c r="A50" s="19">
        <v>62</v>
      </c>
      <c r="B50" s="20">
        <f t="shared" si="7"/>
        <v>2.0699999999999998</v>
      </c>
      <c r="C50" s="20">
        <f t="shared" si="7"/>
        <v>4.0999999999999996</v>
      </c>
      <c r="D50" s="20">
        <f t="shared" si="7"/>
        <v>6.29</v>
      </c>
      <c r="E50" s="20">
        <f t="shared" si="7"/>
        <v>7.27</v>
      </c>
      <c r="F50" s="20">
        <f t="shared" si="7"/>
        <v>9.35</v>
      </c>
      <c r="G50" s="20">
        <f t="shared" si="7"/>
        <v>11.54</v>
      </c>
      <c r="H50" s="20">
        <f t="shared" si="7"/>
        <v>12.86</v>
      </c>
      <c r="I50" s="20">
        <f t="shared" si="7"/>
        <v>15.12</v>
      </c>
      <c r="J50" s="20">
        <f t="shared" si="7"/>
        <v>0</v>
      </c>
      <c r="K50" s="20">
        <f t="shared" si="7"/>
        <v>0</v>
      </c>
      <c r="L50" s="20">
        <f t="shared" si="7"/>
        <v>0</v>
      </c>
      <c r="M50" s="20">
        <f t="shared" si="7"/>
        <v>0</v>
      </c>
      <c r="N50" s="20">
        <f t="shared" si="7"/>
        <v>0</v>
      </c>
      <c r="O50" s="20">
        <f t="shared" si="7"/>
        <v>0</v>
      </c>
      <c r="P50" s="20">
        <f t="shared" si="7"/>
        <v>0</v>
      </c>
      <c r="Q50" s="20">
        <f t="shared" si="6"/>
        <v>0</v>
      </c>
      <c r="R50" s="20">
        <f t="shared" si="5"/>
        <v>0</v>
      </c>
      <c r="S50" s="20">
        <f t="shared" si="5"/>
        <v>0</v>
      </c>
      <c r="T50" s="20">
        <f t="shared" si="5"/>
        <v>0</v>
      </c>
      <c r="U50" s="20">
        <f t="shared" si="5"/>
        <v>0</v>
      </c>
      <c r="V50" s="20">
        <f t="shared" si="5"/>
        <v>0</v>
      </c>
      <c r="W50" s="20">
        <f t="shared" si="5"/>
        <v>0</v>
      </c>
      <c r="X50" s="20">
        <f t="shared" si="5"/>
        <v>0</v>
      </c>
      <c r="Y50" s="20">
        <f t="shared" si="5"/>
        <v>0</v>
      </c>
      <c r="Z50" s="20">
        <f t="shared" si="5"/>
        <v>0</v>
      </c>
      <c r="AA50" s="20">
        <f t="shared" si="5"/>
        <v>0</v>
      </c>
      <c r="AB50" s="20">
        <f t="shared" si="5"/>
        <v>0</v>
      </c>
      <c r="AC50" s="20">
        <f t="shared" si="5"/>
        <v>0</v>
      </c>
      <c r="AD50" s="20">
        <f t="shared" si="5"/>
        <v>0</v>
      </c>
      <c r="AE50" s="20">
        <f t="shared" si="5"/>
        <v>0</v>
      </c>
      <c r="AL50" t="s">
        <v>46</v>
      </c>
      <c r="AM50" t="s">
        <v>54</v>
      </c>
      <c r="AN50">
        <v>501</v>
      </c>
      <c r="AO50">
        <v>10</v>
      </c>
      <c r="AP50" t="s">
        <v>47</v>
      </c>
      <c r="AR50">
        <v>18</v>
      </c>
      <c r="AS50">
        <v>2</v>
      </c>
      <c r="AT50">
        <v>0.35</v>
      </c>
      <c r="AU50" t="s">
        <v>48</v>
      </c>
    </row>
    <row r="51" spans="1:47">
      <c r="A51" s="19">
        <v>63</v>
      </c>
      <c r="B51" s="20">
        <f t="shared" si="7"/>
        <v>2.2799999999999998</v>
      </c>
      <c r="C51" s="20">
        <f t="shared" si="7"/>
        <v>4.53</v>
      </c>
      <c r="D51" s="20">
        <f t="shared" si="7"/>
        <v>6.93</v>
      </c>
      <c r="E51" s="20">
        <f t="shared" si="7"/>
        <v>8.01</v>
      </c>
      <c r="F51" s="20">
        <f t="shared" si="7"/>
        <v>10.29</v>
      </c>
      <c r="G51" s="20">
        <f t="shared" si="7"/>
        <v>12.7</v>
      </c>
      <c r="H51" s="20">
        <f t="shared" si="7"/>
        <v>14.13</v>
      </c>
      <c r="I51" s="20">
        <f t="shared" si="7"/>
        <v>0</v>
      </c>
      <c r="J51" s="20">
        <f t="shared" si="7"/>
        <v>0</v>
      </c>
      <c r="K51" s="20">
        <f t="shared" si="7"/>
        <v>0</v>
      </c>
      <c r="L51" s="20">
        <f t="shared" si="7"/>
        <v>0</v>
      </c>
      <c r="M51" s="20">
        <f t="shared" si="7"/>
        <v>0</v>
      </c>
      <c r="N51" s="20">
        <f t="shared" si="7"/>
        <v>0</v>
      </c>
      <c r="O51" s="20">
        <f t="shared" si="7"/>
        <v>0</v>
      </c>
      <c r="P51" s="20">
        <f t="shared" si="7"/>
        <v>0</v>
      </c>
      <c r="Q51" s="20">
        <f t="shared" si="6"/>
        <v>0</v>
      </c>
      <c r="R51" s="20">
        <f t="shared" si="5"/>
        <v>0</v>
      </c>
      <c r="S51" s="20">
        <f t="shared" si="5"/>
        <v>0</v>
      </c>
      <c r="T51" s="20">
        <f t="shared" si="5"/>
        <v>0</v>
      </c>
      <c r="U51" s="20">
        <f t="shared" si="5"/>
        <v>0</v>
      </c>
      <c r="V51" s="20">
        <f t="shared" si="5"/>
        <v>0</v>
      </c>
      <c r="W51" s="20">
        <f t="shared" si="5"/>
        <v>0</v>
      </c>
      <c r="X51" s="20">
        <f t="shared" si="5"/>
        <v>0</v>
      </c>
      <c r="Y51" s="20">
        <f t="shared" si="5"/>
        <v>0</v>
      </c>
      <c r="Z51" s="20">
        <f t="shared" si="5"/>
        <v>0</v>
      </c>
      <c r="AA51" s="20">
        <f t="shared" si="5"/>
        <v>0</v>
      </c>
      <c r="AB51" s="20">
        <f t="shared" si="5"/>
        <v>0</v>
      </c>
      <c r="AC51" s="20">
        <f t="shared" si="5"/>
        <v>0</v>
      </c>
      <c r="AD51" s="20">
        <f t="shared" si="5"/>
        <v>0</v>
      </c>
      <c r="AE51" s="20">
        <f t="shared" si="5"/>
        <v>0</v>
      </c>
      <c r="AL51" t="s">
        <v>46</v>
      </c>
      <c r="AM51" t="s">
        <v>54</v>
      </c>
      <c r="AN51">
        <v>501</v>
      </c>
      <c r="AO51">
        <v>10</v>
      </c>
      <c r="AP51" t="s">
        <v>47</v>
      </c>
      <c r="AR51">
        <v>19</v>
      </c>
      <c r="AS51">
        <v>2</v>
      </c>
      <c r="AT51">
        <v>0.38</v>
      </c>
      <c r="AU51" t="s">
        <v>48</v>
      </c>
    </row>
    <row r="52" spans="1:47">
      <c r="A52" s="19">
        <v>64</v>
      </c>
      <c r="B52" s="20">
        <f t="shared" si="7"/>
        <v>2.52</v>
      </c>
      <c r="C52" s="20">
        <f t="shared" si="7"/>
        <v>5.01</v>
      </c>
      <c r="D52" s="20">
        <f t="shared" si="7"/>
        <v>7.66</v>
      </c>
      <c r="E52" s="20">
        <f t="shared" si="7"/>
        <v>8.85</v>
      </c>
      <c r="F52" s="20">
        <f t="shared" si="7"/>
        <v>11.35</v>
      </c>
      <c r="G52" s="20">
        <f t="shared" si="7"/>
        <v>13.98</v>
      </c>
      <c r="H52" s="20">
        <f t="shared" si="7"/>
        <v>0</v>
      </c>
      <c r="I52" s="20">
        <f t="shared" si="7"/>
        <v>0</v>
      </c>
      <c r="J52" s="20">
        <f t="shared" si="7"/>
        <v>0</v>
      </c>
      <c r="K52" s="20">
        <f t="shared" si="7"/>
        <v>0</v>
      </c>
      <c r="L52" s="20">
        <f t="shared" si="7"/>
        <v>0</v>
      </c>
      <c r="M52" s="20">
        <f t="shared" si="7"/>
        <v>0</v>
      </c>
      <c r="N52" s="20">
        <f t="shared" si="7"/>
        <v>0</v>
      </c>
      <c r="O52" s="20">
        <f t="shared" si="7"/>
        <v>0</v>
      </c>
      <c r="P52" s="20">
        <f t="shared" si="7"/>
        <v>0</v>
      </c>
      <c r="Q52" s="20">
        <f t="shared" si="6"/>
        <v>0</v>
      </c>
      <c r="R52" s="20">
        <f t="shared" si="5"/>
        <v>0</v>
      </c>
      <c r="S52" s="20">
        <f t="shared" si="5"/>
        <v>0</v>
      </c>
      <c r="T52" s="20">
        <f t="shared" si="5"/>
        <v>0</v>
      </c>
      <c r="U52" s="20">
        <f t="shared" si="5"/>
        <v>0</v>
      </c>
      <c r="V52" s="20">
        <f t="shared" si="5"/>
        <v>0</v>
      </c>
      <c r="W52" s="20">
        <f t="shared" si="5"/>
        <v>0</v>
      </c>
      <c r="X52" s="20">
        <f t="shared" si="5"/>
        <v>0</v>
      </c>
      <c r="Y52" s="20">
        <f t="shared" si="5"/>
        <v>0</v>
      </c>
      <c r="Z52" s="20">
        <f t="shared" si="5"/>
        <v>0</v>
      </c>
      <c r="AA52" s="20">
        <f t="shared" si="5"/>
        <v>0</v>
      </c>
      <c r="AB52" s="20">
        <f t="shared" si="5"/>
        <v>0</v>
      </c>
      <c r="AC52" s="20">
        <f t="shared" si="5"/>
        <v>0</v>
      </c>
      <c r="AD52" s="20">
        <f t="shared" si="5"/>
        <v>0</v>
      </c>
      <c r="AE52" s="20">
        <f t="shared" si="5"/>
        <v>0</v>
      </c>
      <c r="AL52" t="s">
        <v>46</v>
      </c>
      <c r="AM52" t="s">
        <v>54</v>
      </c>
      <c r="AN52">
        <v>501</v>
      </c>
      <c r="AO52">
        <v>10</v>
      </c>
      <c r="AP52" t="s">
        <v>47</v>
      </c>
      <c r="AR52">
        <v>20</v>
      </c>
      <c r="AS52">
        <v>2</v>
      </c>
      <c r="AT52">
        <v>0.4</v>
      </c>
      <c r="AU52" t="s">
        <v>48</v>
      </c>
    </row>
    <row r="53" spans="1:47">
      <c r="A53" s="21">
        <v>65</v>
      </c>
      <c r="B53" s="22">
        <f t="shared" si="7"/>
        <v>2.79</v>
      </c>
      <c r="C53" s="22">
        <f t="shared" si="7"/>
        <v>5.55</v>
      </c>
      <c r="D53" s="22">
        <f t="shared" si="7"/>
        <v>8.4700000000000006</v>
      </c>
      <c r="E53" s="22">
        <f t="shared" si="7"/>
        <v>9.7799999999999994</v>
      </c>
      <c r="F53" s="22">
        <f t="shared" si="7"/>
        <v>12.52</v>
      </c>
      <c r="G53" s="22">
        <f t="shared" si="7"/>
        <v>0</v>
      </c>
      <c r="H53" s="22">
        <f t="shared" si="7"/>
        <v>0</v>
      </c>
      <c r="I53" s="22">
        <f t="shared" si="7"/>
        <v>0</v>
      </c>
      <c r="J53" s="22">
        <f t="shared" si="7"/>
        <v>0</v>
      </c>
      <c r="K53" s="22">
        <f t="shared" si="7"/>
        <v>0</v>
      </c>
      <c r="L53" s="22">
        <f t="shared" si="7"/>
        <v>0</v>
      </c>
      <c r="M53" s="22">
        <f t="shared" si="7"/>
        <v>0</v>
      </c>
      <c r="N53" s="22">
        <f t="shared" si="7"/>
        <v>0</v>
      </c>
      <c r="O53" s="22">
        <f t="shared" si="7"/>
        <v>0</v>
      </c>
      <c r="P53" s="22">
        <f t="shared" si="7"/>
        <v>0</v>
      </c>
      <c r="Q53" s="22">
        <f t="shared" si="6"/>
        <v>0</v>
      </c>
      <c r="R53" s="22">
        <f t="shared" si="6"/>
        <v>0</v>
      </c>
      <c r="S53" s="22">
        <f t="shared" si="6"/>
        <v>0</v>
      </c>
      <c r="T53" s="22">
        <f t="shared" si="6"/>
        <v>0</v>
      </c>
      <c r="U53" s="22">
        <f t="shared" si="6"/>
        <v>0</v>
      </c>
      <c r="V53" s="22">
        <f t="shared" si="6"/>
        <v>0</v>
      </c>
      <c r="W53" s="22">
        <f t="shared" si="6"/>
        <v>0</v>
      </c>
      <c r="X53" s="22">
        <f t="shared" si="6"/>
        <v>0</v>
      </c>
      <c r="Y53" s="22">
        <f t="shared" si="6"/>
        <v>0</v>
      </c>
      <c r="Z53" s="22">
        <f t="shared" si="6"/>
        <v>0</v>
      </c>
      <c r="AA53" s="22">
        <f t="shared" si="6"/>
        <v>0</v>
      </c>
      <c r="AB53" s="22">
        <f t="shared" si="6"/>
        <v>0</v>
      </c>
      <c r="AC53" s="22">
        <f t="shared" si="6"/>
        <v>0</v>
      </c>
      <c r="AD53" s="22">
        <f t="shared" si="6"/>
        <v>0</v>
      </c>
      <c r="AE53" s="22">
        <f t="shared" si="6"/>
        <v>0</v>
      </c>
      <c r="AL53" t="s">
        <v>46</v>
      </c>
      <c r="AM53" t="s">
        <v>54</v>
      </c>
      <c r="AN53">
        <v>501</v>
      </c>
      <c r="AO53">
        <v>10</v>
      </c>
      <c r="AP53" t="s">
        <v>47</v>
      </c>
      <c r="AR53">
        <v>21</v>
      </c>
      <c r="AS53">
        <v>2</v>
      </c>
      <c r="AT53">
        <v>0.42</v>
      </c>
      <c r="AU53" t="s">
        <v>48</v>
      </c>
    </row>
    <row r="54" spans="1:47">
      <c r="A54" s="17">
        <v>66</v>
      </c>
      <c r="B54" s="18">
        <f t="shared" si="7"/>
        <v>0</v>
      </c>
      <c r="C54" s="18">
        <f t="shared" si="7"/>
        <v>0</v>
      </c>
      <c r="D54" s="18">
        <f t="shared" si="7"/>
        <v>0</v>
      </c>
      <c r="E54" s="18">
        <f t="shared" si="7"/>
        <v>0</v>
      </c>
      <c r="F54" s="18">
        <f t="shared" si="7"/>
        <v>0</v>
      </c>
      <c r="G54" s="18">
        <f t="shared" si="7"/>
        <v>0</v>
      </c>
      <c r="H54" s="18">
        <f t="shared" si="7"/>
        <v>0</v>
      </c>
      <c r="I54" s="18">
        <f t="shared" si="7"/>
        <v>0</v>
      </c>
      <c r="J54" s="18">
        <f t="shared" si="7"/>
        <v>0</v>
      </c>
      <c r="K54" s="18">
        <f t="shared" si="7"/>
        <v>0</v>
      </c>
      <c r="L54" s="18">
        <f t="shared" si="7"/>
        <v>0</v>
      </c>
      <c r="M54" s="18">
        <f t="shared" si="7"/>
        <v>0</v>
      </c>
      <c r="N54" s="18">
        <f t="shared" si="7"/>
        <v>0</v>
      </c>
      <c r="O54" s="18">
        <f t="shared" si="7"/>
        <v>0</v>
      </c>
      <c r="P54" s="18">
        <f t="shared" si="7"/>
        <v>0</v>
      </c>
      <c r="Q54" s="18">
        <f t="shared" si="7"/>
        <v>0</v>
      </c>
      <c r="R54" s="18">
        <f t="shared" ref="R54:AE63" si="8">SUMIFS($AT:$AT,$AP:$AP,"M",$AR:$AR,$A54,$AS:$AS,R$4)</f>
        <v>0</v>
      </c>
      <c r="S54" s="18">
        <f t="shared" si="8"/>
        <v>0</v>
      </c>
      <c r="T54" s="18">
        <f t="shared" si="8"/>
        <v>0</v>
      </c>
      <c r="U54" s="18">
        <f t="shared" si="8"/>
        <v>0</v>
      </c>
      <c r="V54" s="18">
        <f t="shared" si="8"/>
        <v>0</v>
      </c>
      <c r="W54" s="18">
        <f t="shared" si="8"/>
        <v>0</v>
      </c>
      <c r="X54" s="18">
        <f t="shared" si="8"/>
        <v>0</v>
      </c>
      <c r="Y54" s="18">
        <f t="shared" si="8"/>
        <v>0</v>
      </c>
      <c r="Z54" s="18">
        <f t="shared" si="8"/>
        <v>0</v>
      </c>
      <c r="AA54" s="18">
        <f t="shared" si="8"/>
        <v>0</v>
      </c>
      <c r="AB54" s="18">
        <f t="shared" si="8"/>
        <v>0</v>
      </c>
      <c r="AC54" s="18">
        <f t="shared" si="8"/>
        <v>0</v>
      </c>
      <c r="AD54" s="18">
        <f t="shared" si="8"/>
        <v>0</v>
      </c>
      <c r="AE54" s="18">
        <f t="shared" si="8"/>
        <v>0</v>
      </c>
      <c r="AL54" t="s">
        <v>46</v>
      </c>
      <c r="AM54" t="s">
        <v>54</v>
      </c>
      <c r="AN54">
        <v>501</v>
      </c>
      <c r="AO54">
        <v>10</v>
      </c>
      <c r="AP54" t="s">
        <v>47</v>
      </c>
      <c r="AR54">
        <v>22</v>
      </c>
      <c r="AS54">
        <v>2</v>
      </c>
      <c r="AT54">
        <v>0.42</v>
      </c>
      <c r="AU54" t="s">
        <v>48</v>
      </c>
    </row>
    <row r="55" spans="1:47">
      <c r="A55" s="19">
        <v>67</v>
      </c>
      <c r="B55" s="20">
        <f t="shared" ref="B55:Q63" si="9">SUMIFS($AT:$AT,$AP:$AP,"M",$AR:$AR,$A55,$AS:$AS,B$4)</f>
        <v>0</v>
      </c>
      <c r="C55" s="20">
        <f t="shared" si="9"/>
        <v>0</v>
      </c>
      <c r="D55" s="20">
        <f t="shared" si="9"/>
        <v>0</v>
      </c>
      <c r="E55" s="20">
        <f t="shared" si="9"/>
        <v>0</v>
      </c>
      <c r="F55" s="20">
        <f t="shared" si="9"/>
        <v>0</v>
      </c>
      <c r="G55" s="20">
        <f t="shared" si="9"/>
        <v>0</v>
      </c>
      <c r="H55" s="20">
        <f t="shared" si="9"/>
        <v>0</v>
      </c>
      <c r="I55" s="20">
        <f t="shared" si="9"/>
        <v>0</v>
      </c>
      <c r="J55" s="20">
        <f t="shared" si="9"/>
        <v>0</v>
      </c>
      <c r="K55" s="20">
        <f t="shared" si="9"/>
        <v>0</v>
      </c>
      <c r="L55" s="20">
        <f t="shared" si="9"/>
        <v>0</v>
      </c>
      <c r="M55" s="20">
        <f t="shared" si="9"/>
        <v>0</v>
      </c>
      <c r="N55" s="20">
        <f t="shared" si="9"/>
        <v>0</v>
      </c>
      <c r="O55" s="20">
        <f t="shared" si="9"/>
        <v>0</v>
      </c>
      <c r="P55" s="20">
        <f t="shared" si="9"/>
        <v>0</v>
      </c>
      <c r="Q55" s="20">
        <f t="shared" si="9"/>
        <v>0</v>
      </c>
      <c r="R55" s="20">
        <f t="shared" si="8"/>
        <v>0</v>
      </c>
      <c r="S55" s="20">
        <f t="shared" si="8"/>
        <v>0</v>
      </c>
      <c r="T55" s="20">
        <f t="shared" si="8"/>
        <v>0</v>
      </c>
      <c r="U55" s="20">
        <f t="shared" si="8"/>
        <v>0</v>
      </c>
      <c r="V55" s="20">
        <f t="shared" si="8"/>
        <v>0</v>
      </c>
      <c r="W55" s="20">
        <f t="shared" si="8"/>
        <v>0</v>
      </c>
      <c r="X55" s="20">
        <f t="shared" si="8"/>
        <v>0</v>
      </c>
      <c r="Y55" s="20">
        <f t="shared" si="8"/>
        <v>0</v>
      </c>
      <c r="Z55" s="20">
        <f t="shared" si="8"/>
        <v>0</v>
      </c>
      <c r="AA55" s="20">
        <f t="shared" si="8"/>
        <v>0</v>
      </c>
      <c r="AB55" s="20">
        <f t="shared" si="8"/>
        <v>0</v>
      </c>
      <c r="AC55" s="20">
        <f t="shared" si="8"/>
        <v>0</v>
      </c>
      <c r="AD55" s="20">
        <f t="shared" si="8"/>
        <v>0</v>
      </c>
      <c r="AE55" s="20">
        <f t="shared" si="8"/>
        <v>0</v>
      </c>
      <c r="AL55" t="s">
        <v>46</v>
      </c>
      <c r="AM55" t="s">
        <v>54</v>
      </c>
      <c r="AN55">
        <v>501</v>
      </c>
      <c r="AO55">
        <v>10</v>
      </c>
      <c r="AP55" t="s">
        <v>47</v>
      </c>
      <c r="AR55">
        <v>23</v>
      </c>
      <c r="AS55">
        <v>2</v>
      </c>
      <c r="AT55">
        <v>0.43</v>
      </c>
      <c r="AU55" t="s">
        <v>48</v>
      </c>
    </row>
    <row r="56" spans="1:47">
      <c r="A56" s="19">
        <v>68</v>
      </c>
      <c r="B56" s="20">
        <f t="shared" si="9"/>
        <v>0</v>
      </c>
      <c r="C56" s="20">
        <f t="shared" si="9"/>
        <v>0</v>
      </c>
      <c r="D56" s="20">
        <f t="shared" si="9"/>
        <v>0</v>
      </c>
      <c r="E56" s="20">
        <f t="shared" si="9"/>
        <v>0</v>
      </c>
      <c r="F56" s="20">
        <f t="shared" si="9"/>
        <v>0</v>
      </c>
      <c r="G56" s="20">
        <f t="shared" si="9"/>
        <v>0</v>
      </c>
      <c r="H56" s="20">
        <f t="shared" si="9"/>
        <v>0</v>
      </c>
      <c r="I56" s="20">
        <f t="shared" si="9"/>
        <v>0</v>
      </c>
      <c r="J56" s="20">
        <f t="shared" si="9"/>
        <v>0</v>
      </c>
      <c r="K56" s="20">
        <f t="shared" si="9"/>
        <v>0</v>
      </c>
      <c r="L56" s="20">
        <f t="shared" si="9"/>
        <v>0</v>
      </c>
      <c r="M56" s="20">
        <f t="shared" si="9"/>
        <v>0</v>
      </c>
      <c r="N56" s="20">
        <f t="shared" si="9"/>
        <v>0</v>
      </c>
      <c r="O56" s="20">
        <f t="shared" si="9"/>
        <v>0</v>
      </c>
      <c r="P56" s="20">
        <f t="shared" si="9"/>
        <v>0</v>
      </c>
      <c r="Q56" s="20">
        <f t="shared" si="9"/>
        <v>0</v>
      </c>
      <c r="R56" s="20">
        <f t="shared" si="8"/>
        <v>0</v>
      </c>
      <c r="S56" s="20">
        <f t="shared" si="8"/>
        <v>0</v>
      </c>
      <c r="T56" s="20">
        <f t="shared" si="8"/>
        <v>0</v>
      </c>
      <c r="U56" s="20">
        <f t="shared" si="8"/>
        <v>0</v>
      </c>
      <c r="V56" s="20">
        <f t="shared" si="8"/>
        <v>0</v>
      </c>
      <c r="W56" s="20">
        <f t="shared" si="8"/>
        <v>0</v>
      </c>
      <c r="X56" s="20">
        <f t="shared" si="8"/>
        <v>0</v>
      </c>
      <c r="Y56" s="20">
        <f t="shared" si="8"/>
        <v>0</v>
      </c>
      <c r="Z56" s="20">
        <f t="shared" si="8"/>
        <v>0</v>
      </c>
      <c r="AA56" s="20">
        <f t="shared" si="8"/>
        <v>0</v>
      </c>
      <c r="AB56" s="20">
        <f t="shared" si="8"/>
        <v>0</v>
      </c>
      <c r="AC56" s="20">
        <f t="shared" si="8"/>
        <v>0</v>
      </c>
      <c r="AD56" s="20">
        <f t="shared" si="8"/>
        <v>0</v>
      </c>
      <c r="AE56" s="20">
        <f t="shared" si="8"/>
        <v>0</v>
      </c>
      <c r="AL56" t="s">
        <v>46</v>
      </c>
      <c r="AM56" t="s">
        <v>54</v>
      </c>
      <c r="AN56">
        <v>501</v>
      </c>
      <c r="AO56">
        <v>10</v>
      </c>
      <c r="AP56" t="s">
        <v>47</v>
      </c>
      <c r="AR56">
        <v>24</v>
      </c>
      <c r="AS56">
        <v>2</v>
      </c>
      <c r="AT56">
        <v>0.44</v>
      </c>
      <c r="AU56" t="s">
        <v>48</v>
      </c>
    </row>
    <row r="57" spans="1:47">
      <c r="A57" s="19">
        <v>69</v>
      </c>
      <c r="B57" s="20">
        <f t="shared" si="9"/>
        <v>0</v>
      </c>
      <c r="C57" s="20">
        <f t="shared" si="9"/>
        <v>0</v>
      </c>
      <c r="D57" s="20">
        <f t="shared" si="9"/>
        <v>0</v>
      </c>
      <c r="E57" s="20">
        <f t="shared" si="9"/>
        <v>0</v>
      </c>
      <c r="F57" s="20">
        <f t="shared" si="9"/>
        <v>0</v>
      </c>
      <c r="G57" s="20">
        <f t="shared" si="9"/>
        <v>0</v>
      </c>
      <c r="H57" s="20">
        <f t="shared" si="9"/>
        <v>0</v>
      </c>
      <c r="I57" s="20">
        <f t="shared" si="9"/>
        <v>0</v>
      </c>
      <c r="J57" s="20">
        <f t="shared" si="9"/>
        <v>0</v>
      </c>
      <c r="K57" s="20">
        <f t="shared" si="9"/>
        <v>0</v>
      </c>
      <c r="L57" s="20">
        <f t="shared" si="9"/>
        <v>0</v>
      </c>
      <c r="M57" s="20">
        <f t="shared" si="9"/>
        <v>0</v>
      </c>
      <c r="N57" s="20">
        <f t="shared" si="9"/>
        <v>0</v>
      </c>
      <c r="O57" s="20">
        <f t="shared" si="9"/>
        <v>0</v>
      </c>
      <c r="P57" s="20">
        <f t="shared" si="9"/>
        <v>0</v>
      </c>
      <c r="Q57" s="20">
        <f t="shared" si="9"/>
        <v>0</v>
      </c>
      <c r="R57" s="20">
        <f t="shared" si="8"/>
        <v>0</v>
      </c>
      <c r="S57" s="20">
        <f t="shared" si="8"/>
        <v>0</v>
      </c>
      <c r="T57" s="20">
        <f t="shared" si="8"/>
        <v>0</v>
      </c>
      <c r="U57" s="20">
        <f t="shared" si="8"/>
        <v>0</v>
      </c>
      <c r="V57" s="20">
        <f t="shared" si="8"/>
        <v>0</v>
      </c>
      <c r="W57" s="20">
        <f t="shared" si="8"/>
        <v>0</v>
      </c>
      <c r="X57" s="20">
        <f t="shared" si="8"/>
        <v>0</v>
      </c>
      <c r="Y57" s="20">
        <f t="shared" si="8"/>
        <v>0</v>
      </c>
      <c r="Z57" s="20">
        <f t="shared" si="8"/>
        <v>0</v>
      </c>
      <c r="AA57" s="20">
        <f t="shared" si="8"/>
        <v>0</v>
      </c>
      <c r="AB57" s="20">
        <f t="shared" si="8"/>
        <v>0</v>
      </c>
      <c r="AC57" s="20">
        <f t="shared" si="8"/>
        <v>0</v>
      </c>
      <c r="AD57" s="20">
        <f t="shared" si="8"/>
        <v>0</v>
      </c>
      <c r="AE57" s="20">
        <f t="shared" si="8"/>
        <v>0</v>
      </c>
      <c r="AL57" t="s">
        <v>46</v>
      </c>
      <c r="AM57" t="s">
        <v>54</v>
      </c>
      <c r="AN57">
        <v>501</v>
      </c>
      <c r="AO57">
        <v>10</v>
      </c>
      <c r="AP57" t="s">
        <v>47</v>
      </c>
      <c r="AR57">
        <v>25</v>
      </c>
      <c r="AS57">
        <v>2</v>
      </c>
      <c r="AT57">
        <v>0.44</v>
      </c>
      <c r="AU57" t="s">
        <v>48</v>
      </c>
    </row>
    <row r="58" spans="1:47">
      <c r="A58" s="21">
        <v>70</v>
      </c>
      <c r="B58" s="22">
        <f t="shared" si="9"/>
        <v>0</v>
      </c>
      <c r="C58" s="22">
        <f t="shared" si="9"/>
        <v>0</v>
      </c>
      <c r="D58" s="22">
        <f t="shared" si="9"/>
        <v>0</v>
      </c>
      <c r="E58" s="22">
        <f t="shared" si="9"/>
        <v>0</v>
      </c>
      <c r="F58" s="22">
        <f t="shared" si="9"/>
        <v>0</v>
      </c>
      <c r="G58" s="22">
        <f t="shared" si="9"/>
        <v>0</v>
      </c>
      <c r="H58" s="22">
        <f t="shared" si="9"/>
        <v>0</v>
      </c>
      <c r="I58" s="22">
        <f t="shared" si="9"/>
        <v>0</v>
      </c>
      <c r="J58" s="22">
        <f t="shared" si="9"/>
        <v>0</v>
      </c>
      <c r="K58" s="22">
        <f t="shared" si="9"/>
        <v>0</v>
      </c>
      <c r="L58" s="22">
        <f t="shared" si="9"/>
        <v>0</v>
      </c>
      <c r="M58" s="22">
        <f t="shared" si="9"/>
        <v>0</v>
      </c>
      <c r="N58" s="22">
        <f t="shared" si="9"/>
        <v>0</v>
      </c>
      <c r="O58" s="22">
        <f t="shared" si="9"/>
        <v>0</v>
      </c>
      <c r="P58" s="22">
        <f t="shared" si="9"/>
        <v>0</v>
      </c>
      <c r="Q58" s="22">
        <f t="shared" si="9"/>
        <v>0</v>
      </c>
      <c r="R58" s="22">
        <f t="shared" si="8"/>
        <v>0</v>
      </c>
      <c r="S58" s="22">
        <f t="shared" si="8"/>
        <v>0</v>
      </c>
      <c r="T58" s="22">
        <f t="shared" si="8"/>
        <v>0</v>
      </c>
      <c r="U58" s="22">
        <f t="shared" si="8"/>
        <v>0</v>
      </c>
      <c r="V58" s="22">
        <f t="shared" si="8"/>
        <v>0</v>
      </c>
      <c r="W58" s="22">
        <f t="shared" si="8"/>
        <v>0</v>
      </c>
      <c r="X58" s="22">
        <f t="shared" si="8"/>
        <v>0</v>
      </c>
      <c r="Y58" s="22">
        <f t="shared" si="8"/>
        <v>0</v>
      </c>
      <c r="Z58" s="22">
        <f t="shared" si="8"/>
        <v>0</v>
      </c>
      <c r="AA58" s="22">
        <f t="shared" si="8"/>
        <v>0</v>
      </c>
      <c r="AB58" s="22">
        <f t="shared" si="8"/>
        <v>0</v>
      </c>
      <c r="AC58" s="22">
        <f t="shared" si="8"/>
        <v>0</v>
      </c>
      <c r="AD58" s="22">
        <f t="shared" si="8"/>
        <v>0</v>
      </c>
      <c r="AE58" s="22">
        <f t="shared" si="8"/>
        <v>0</v>
      </c>
      <c r="AL58" t="s">
        <v>46</v>
      </c>
      <c r="AM58" t="s">
        <v>54</v>
      </c>
      <c r="AN58">
        <v>501</v>
      </c>
      <c r="AO58">
        <v>10</v>
      </c>
      <c r="AP58" t="s">
        <v>47</v>
      </c>
      <c r="AR58">
        <v>26</v>
      </c>
      <c r="AS58">
        <v>2</v>
      </c>
      <c r="AT58">
        <v>0.44</v>
      </c>
      <c r="AU58" t="s">
        <v>48</v>
      </c>
    </row>
    <row r="59" spans="1:47">
      <c r="A59" s="17">
        <v>71</v>
      </c>
      <c r="B59" s="18">
        <f t="shared" si="9"/>
        <v>0</v>
      </c>
      <c r="C59" s="18">
        <f t="shared" si="9"/>
        <v>0</v>
      </c>
      <c r="D59" s="18">
        <f t="shared" si="9"/>
        <v>0</v>
      </c>
      <c r="E59" s="18">
        <f t="shared" si="9"/>
        <v>0</v>
      </c>
      <c r="F59" s="18">
        <f t="shared" si="9"/>
        <v>0</v>
      </c>
      <c r="G59" s="18">
        <f t="shared" si="9"/>
        <v>0</v>
      </c>
      <c r="H59" s="18">
        <f t="shared" si="9"/>
        <v>0</v>
      </c>
      <c r="I59" s="18">
        <f t="shared" si="9"/>
        <v>0</v>
      </c>
      <c r="J59" s="18">
        <f t="shared" si="9"/>
        <v>0</v>
      </c>
      <c r="K59" s="18">
        <f t="shared" si="9"/>
        <v>0</v>
      </c>
      <c r="L59" s="18">
        <f t="shared" si="9"/>
        <v>0</v>
      </c>
      <c r="M59" s="18">
        <f t="shared" si="9"/>
        <v>0</v>
      </c>
      <c r="N59" s="18">
        <f t="shared" si="9"/>
        <v>0</v>
      </c>
      <c r="O59" s="18">
        <f t="shared" si="9"/>
        <v>0</v>
      </c>
      <c r="P59" s="18">
        <f t="shared" si="9"/>
        <v>0</v>
      </c>
      <c r="Q59" s="18">
        <f t="shared" si="9"/>
        <v>0</v>
      </c>
      <c r="R59" s="18">
        <f t="shared" si="8"/>
        <v>0</v>
      </c>
      <c r="S59" s="18">
        <f t="shared" si="8"/>
        <v>0</v>
      </c>
      <c r="T59" s="18">
        <f t="shared" si="8"/>
        <v>0</v>
      </c>
      <c r="U59" s="18">
        <f t="shared" si="8"/>
        <v>0</v>
      </c>
      <c r="V59" s="18">
        <f t="shared" si="8"/>
        <v>0</v>
      </c>
      <c r="W59" s="18">
        <f t="shared" si="8"/>
        <v>0</v>
      </c>
      <c r="X59" s="18">
        <f t="shared" si="8"/>
        <v>0</v>
      </c>
      <c r="Y59" s="18">
        <f t="shared" si="8"/>
        <v>0</v>
      </c>
      <c r="Z59" s="18">
        <f t="shared" si="8"/>
        <v>0</v>
      </c>
      <c r="AA59" s="18">
        <f t="shared" si="8"/>
        <v>0</v>
      </c>
      <c r="AB59" s="18">
        <f t="shared" si="8"/>
        <v>0</v>
      </c>
      <c r="AC59" s="18">
        <f t="shared" si="8"/>
        <v>0</v>
      </c>
      <c r="AD59" s="18">
        <f t="shared" si="8"/>
        <v>0</v>
      </c>
      <c r="AE59" s="18">
        <f t="shared" si="8"/>
        <v>0</v>
      </c>
      <c r="AL59" t="s">
        <v>46</v>
      </c>
      <c r="AM59" t="s">
        <v>54</v>
      </c>
      <c r="AN59">
        <v>501</v>
      </c>
      <c r="AO59">
        <v>10</v>
      </c>
      <c r="AP59" t="s">
        <v>47</v>
      </c>
      <c r="AR59">
        <v>27</v>
      </c>
      <c r="AS59">
        <v>2</v>
      </c>
      <c r="AT59">
        <v>0.45</v>
      </c>
      <c r="AU59" t="s">
        <v>48</v>
      </c>
    </row>
    <row r="60" spans="1:47">
      <c r="A60" s="19">
        <v>72</v>
      </c>
      <c r="B60" s="20">
        <f t="shared" si="9"/>
        <v>0</v>
      </c>
      <c r="C60" s="20">
        <f t="shared" si="9"/>
        <v>0</v>
      </c>
      <c r="D60" s="20">
        <f t="shared" si="9"/>
        <v>0</v>
      </c>
      <c r="E60" s="20">
        <f t="shared" si="9"/>
        <v>0</v>
      </c>
      <c r="F60" s="20">
        <f t="shared" si="9"/>
        <v>0</v>
      </c>
      <c r="G60" s="20">
        <f t="shared" si="9"/>
        <v>0</v>
      </c>
      <c r="H60" s="20">
        <f t="shared" si="9"/>
        <v>0</v>
      </c>
      <c r="I60" s="20">
        <f t="shared" si="9"/>
        <v>0</v>
      </c>
      <c r="J60" s="20">
        <f t="shared" si="9"/>
        <v>0</v>
      </c>
      <c r="K60" s="20">
        <f t="shared" si="9"/>
        <v>0</v>
      </c>
      <c r="L60" s="20">
        <f t="shared" si="9"/>
        <v>0</v>
      </c>
      <c r="M60" s="20">
        <f t="shared" si="9"/>
        <v>0</v>
      </c>
      <c r="N60" s="20">
        <f t="shared" si="9"/>
        <v>0</v>
      </c>
      <c r="O60" s="20">
        <f t="shared" si="9"/>
        <v>0</v>
      </c>
      <c r="P60" s="20">
        <f t="shared" si="9"/>
        <v>0</v>
      </c>
      <c r="Q60" s="20">
        <f t="shared" si="9"/>
        <v>0</v>
      </c>
      <c r="R60" s="20">
        <f t="shared" si="8"/>
        <v>0</v>
      </c>
      <c r="S60" s="20">
        <f t="shared" si="8"/>
        <v>0</v>
      </c>
      <c r="T60" s="20">
        <f t="shared" si="8"/>
        <v>0</v>
      </c>
      <c r="U60" s="20">
        <f t="shared" si="8"/>
        <v>0</v>
      </c>
      <c r="V60" s="20">
        <f t="shared" si="8"/>
        <v>0</v>
      </c>
      <c r="W60" s="20">
        <f t="shared" si="8"/>
        <v>0</v>
      </c>
      <c r="X60" s="20">
        <f t="shared" si="8"/>
        <v>0</v>
      </c>
      <c r="Y60" s="20">
        <f t="shared" si="8"/>
        <v>0</v>
      </c>
      <c r="Z60" s="20">
        <f t="shared" si="8"/>
        <v>0</v>
      </c>
      <c r="AA60" s="20">
        <f t="shared" si="8"/>
        <v>0</v>
      </c>
      <c r="AB60" s="20">
        <f t="shared" si="8"/>
        <v>0</v>
      </c>
      <c r="AC60" s="20">
        <f t="shared" si="8"/>
        <v>0</v>
      </c>
      <c r="AD60" s="20">
        <f t="shared" si="8"/>
        <v>0</v>
      </c>
      <c r="AE60" s="20">
        <f t="shared" si="8"/>
        <v>0</v>
      </c>
      <c r="AL60" t="s">
        <v>46</v>
      </c>
      <c r="AM60" t="s">
        <v>54</v>
      </c>
      <c r="AN60">
        <v>501</v>
      </c>
      <c r="AO60">
        <v>10</v>
      </c>
      <c r="AP60" t="s">
        <v>47</v>
      </c>
      <c r="AR60">
        <v>28</v>
      </c>
      <c r="AS60">
        <v>2</v>
      </c>
      <c r="AT60">
        <v>0.46</v>
      </c>
      <c r="AU60" t="s">
        <v>48</v>
      </c>
    </row>
    <row r="61" spans="1:47">
      <c r="A61" s="19">
        <v>73</v>
      </c>
      <c r="B61" s="20">
        <f t="shared" si="9"/>
        <v>0</v>
      </c>
      <c r="C61" s="20">
        <f t="shared" si="9"/>
        <v>0</v>
      </c>
      <c r="D61" s="20">
        <f t="shared" si="9"/>
        <v>0</v>
      </c>
      <c r="E61" s="20">
        <f t="shared" si="9"/>
        <v>0</v>
      </c>
      <c r="F61" s="20">
        <f t="shared" si="9"/>
        <v>0</v>
      </c>
      <c r="G61" s="20">
        <f t="shared" si="9"/>
        <v>0</v>
      </c>
      <c r="H61" s="20">
        <f t="shared" si="9"/>
        <v>0</v>
      </c>
      <c r="I61" s="20">
        <f t="shared" si="9"/>
        <v>0</v>
      </c>
      <c r="J61" s="20">
        <f t="shared" si="9"/>
        <v>0</v>
      </c>
      <c r="K61" s="20">
        <f t="shared" si="9"/>
        <v>0</v>
      </c>
      <c r="L61" s="20">
        <f t="shared" si="9"/>
        <v>0</v>
      </c>
      <c r="M61" s="20">
        <f t="shared" si="9"/>
        <v>0</v>
      </c>
      <c r="N61" s="20">
        <f t="shared" si="9"/>
        <v>0</v>
      </c>
      <c r="O61" s="20">
        <f t="shared" si="9"/>
        <v>0</v>
      </c>
      <c r="P61" s="20">
        <f t="shared" si="9"/>
        <v>0</v>
      </c>
      <c r="Q61" s="20">
        <f t="shared" si="9"/>
        <v>0</v>
      </c>
      <c r="R61" s="20">
        <f t="shared" si="8"/>
        <v>0</v>
      </c>
      <c r="S61" s="20">
        <f t="shared" si="8"/>
        <v>0</v>
      </c>
      <c r="T61" s="20">
        <f t="shared" si="8"/>
        <v>0</v>
      </c>
      <c r="U61" s="20">
        <f t="shared" si="8"/>
        <v>0</v>
      </c>
      <c r="V61" s="20">
        <f t="shared" si="8"/>
        <v>0</v>
      </c>
      <c r="W61" s="20">
        <f t="shared" si="8"/>
        <v>0</v>
      </c>
      <c r="X61" s="20">
        <f t="shared" si="8"/>
        <v>0</v>
      </c>
      <c r="Y61" s="20">
        <f t="shared" si="8"/>
        <v>0</v>
      </c>
      <c r="Z61" s="20">
        <f t="shared" si="8"/>
        <v>0</v>
      </c>
      <c r="AA61" s="20">
        <f t="shared" si="8"/>
        <v>0</v>
      </c>
      <c r="AB61" s="20">
        <f t="shared" si="8"/>
        <v>0</v>
      </c>
      <c r="AC61" s="20">
        <f t="shared" si="8"/>
        <v>0</v>
      </c>
      <c r="AD61" s="20">
        <f t="shared" si="8"/>
        <v>0</v>
      </c>
      <c r="AE61" s="20">
        <f t="shared" si="8"/>
        <v>0</v>
      </c>
      <c r="AL61" t="s">
        <v>46</v>
      </c>
      <c r="AM61" t="s">
        <v>54</v>
      </c>
      <c r="AN61">
        <v>501</v>
      </c>
      <c r="AO61">
        <v>10</v>
      </c>
      <c r="AP61" t="s">
        <v>47</v>
      </c>
      <c r="AR61">
        <v>29</v>
      </c>
      <c r="AS61">
        <v>2</v>
      </c>
      <c r="AT61">
        <v>0.47</v>
      </c>
      <c r="AU61" t="s">
        <v>48</v>
      </c>
    </row>
    <row r="62" spans="1:47">
      <c r="A62" s="19">
        <v>74</v>
      </c>
      <c r="B62" s="20">
        <f t="shared" si="9"/>
        <v>0</v>
      </c>
      <c r="C62" s="20">
        <f t="shared" si="9"/>
        <v>0</v>
      </c>
      <c r="D62" s="20">
        <f t="shared" si="9"/>
        <v>0</v>
      </c>
      <c r="E62" s="20">
        <f t="shared" si="9"/>
        <v>0</v>
      </c>
      <c r="F62" s="20">
        <f t="shared" si="9"/>
        <v>0</v>
      </c>
      <c r="G62" s="20">
        <f t="shared" si="9"/>
        <v>0</v>
      </c>
      <c r="H62" s="20">
        <f t="shared" si="9"/>
        <v>0</v>
      </c>
      <c r="I62" s="20">
        <f t="shared" si="9"/>
        <v>0</v>
      </c>
      <c r="J62" s="20">
        <f t="shared" si="9"/>
        <v>0</v>
      </c>
      <c r="K62" s="20">
        <f t="shared" si="9"/>
        <v>0</v>
      </c>
      <c r="L62" s="20">
        <f t="shared" si="9"/>
        <v>0</v>
      </c>
      <c r="M62" s="20">
        <f t="shared" si="9"/>
        <v>0</v>
      </c>
      <c r="N62" s="20">
        <f t="shared" si="9"/>
        <v>0</v>
      </c>
      <c r="O62" s="20">
        <f t="shared" si="9"/>
        <v>0</v>
      </c>
      <c r="P62" s="20">
        <f t="shared" si="9"/>
        <v>0</v>
      </c>
      <c r="Q62" s="20">
        <f t="shared" si="9"/>
        <v>0</v>
      </c>
      <c r="R62" s="20">
        <f t="shared" si="8"/>
        <v>0</v>
      </c>
      <c r="S62" s="20">
        <f t="shared" si="8"/>
        <v>0</v>
      </c>
      <c r="T62" s="20">
        <f t="shared" si="8"/>
        <v>0</v>
      </c>
      <c r="U62" s="20">
        <f t="shared" si="8"/>
        <v>0</v>
      </c>
      <c r="V62" s="20">
        <f t="shared" si="8"/>
        <v>0</v>
      </c>
      <c r="W62" s="20">
        <f t="shared" si="8"/>
        <v>0</v>
      </c>
      <c r="X62" s="20">
        <f t="shared" si="8"/>
        <v>0</v>
      </c>
      <c r="Y62" s="20">
        <f t="shared" si="8"/>
        <v>0</v>
      </c>
      <c r="Z62" s="20">
        <f t="shared" si="8"/>
        <v>0</v>
      </c>
      <c r="AA62" s="20">
        <f t="shared" si="8"/>
        <v>0</v>
      </c>
      <c r="AB62" s="20">
        <f t="shared" si="8"/>
        <v>0</v>
      </c>
      <c r="AC62" s="20">
        <f t="shared" si="8"/>
        <v>0</v>
      </c>
      <c r="AD62" s="20">
        <f t="shared" si="8"/>
        <v>0</v>
      </c>
      <c r="AE62" s="20">
        <f t="shared" si="8"/>
        <v>0</v>
      </c>
      <c r="AL62" t="s">
        <v>46</v>
      </c>
      <c r="AM62" t="s">
        <v>54</v>
      </c>
      <c r="AN62">
        <v>501</v>
      </c>
      <c r="AO62">
        <v>10</v>
      </c>
      <c r="AP62" t="s">
        <v>47</v>
      </c>
      <c r="AR62">
        <v>30</v>
      </c>
      <c r="AS62">
        <v>2</v>
      </c>
      <c r="AT62">
        <v>0.48</v>
      </c>
      <c r="AU62" t="s">
        <v>48</v>
      </c>
    </row>
    <row r="63" spans="1:47">
      <c r="A63" s="21">
        <v>75</v>
      </c>
      <c r="B63" s="22">
        <f t="shared" si="9"/>
        <v>0</v>
      </c>
      <c r="C63" s="22">
        <f t="shared" si="9"/>
        <v>0</v>
      </c>
      <c r="D63" s="22">
        <f t="shared" si="9"/>
        <v>0</v>
      </c>
      <c r="E63" s="22">
        <f t="shared" si="9"/>
        <v>0</v>
      </c>
      <c r="F63" s="22">
        <f t="shared" si="9"/>
        <v>0</v>
      </c>
      <c r="G63" s="22">
        <f t="shared" si="9"/>
        <v>0</v>
      </c>
      <c r="H63" s="22">
        <f t="shared" si="9"/>
        <v>0</v>
      </c>
      <c r="I63" s="22">
        <f t="shared" si="9"/>
        <v>0</v>
      </c>
      <c r="J63" s="22">
        <f t="shared" si="9"/>
        <v>0</v>
      </c>
      <c r="K63" s="22">
        <f t="shared" si="9"/>
        <v>0</v>
      </c>
      <c r="L63" s="22">
        <f t="shared" si="9"/>
        <v>0</v>
      </c>
      <c r="M63" s="22">
        <f t="shared" si="9"/>
        <v>0</v>
      </c>
      <c r="N63" s="22">
        <f t="shared" si="9"/>
        <v>0</v>
      </c>
      <c r="O63" s="22">
        <f t="shared" si="9"/>
        <v>0</v>
      </c>
      <c r="P63" s="22">
        <f t="shared" si="9"/>
        <v>0</v>
      </c>
      <c r="Q63" s="22">
        <f t="shared" si="9"/>
        <v>0</v>
      </c>
      <c r="R63" s="22">
        <f t="shared" si="8"/>
        <v>0</v>
      </c>
      <c r="S63" s="22">
        <f t="shared" si="8"/>
        <v>0</v>
      </c>
      <c r="T63" s="22">
        <f t="shared" si="8"/>
        <v>0</v>
      </c>
      <c r="U63" s="22">
        <f t="shared" si="8"/>
        <v>0</v>
      </c>
      <c r="V63" s="22">
        <f t="shared" si="8"/>
        <v>0</v>
      </c>
      <c r="W63" s="22">
        <f t="shared" si="8"/>
        <v>0</v>
      </c>
      <c r="X63" s="22">
        <f t="shared" si="8"/>
        <v>0</v>
      </c>
      <c r="Y63" s="22">
        <f t="shared" si="8"/>
        <v>0</v>
      </c>
      <c r="Z63" s="22">
        <f t="shared" si="8"/>
        <v>0</v>
      </c>
      <c r="AA63" s="22">
        <f t="shared" si="8"/>
        <v>0</v>
      </c>
      <c r="AB63" s="22">
        <f t="shared" si="8"/>
        <v>0</v>
      </c>
      <c r="AC63" s="22">
        <f t="shared" si="8"/>
        <v>0</v>
      </c>
      <c r="AD63" s="22">
        <f t="shared" si="8"/>
        <v>0</v>
      </c>
      <c r="AE63" s="22">
        <f t="shared" si="8"/>
        <v>0</v>
      </c>
      <c r="AL63" t="s">
        <v>46</v>
      </c>
      <c r="AM63" t="s">
        <v>54</v>
      </c>
      <c r="AN63">
        <v>501</v>
      </c>
      <c r="AO63">
        <v>10</v>
      </c>
      <c r="AP63" t="s">
        <v>47</v>
      </c>
      <c r="AR63">
        <v>31</v>
      </c>
      <c r="AS63">
        <v>2</v>
      </c>
      <c r="AT63">
        <v>0.5</v>
      </c>
      <c r="AU63" t="s">
        <v>48</v>
      </c>
    </row>
    <row r="64" spans="1:47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L64" t="s">
        <v>46</v>
      </c>
      <c r="AM64" t="s">
        <v>54</v>
      </c>
      <c r="AN64">
        <v>501</v>
      </c>
      <c r="AO64">
        <v>10</v>
      </c>
      <c r="AP64" t="s">
        <v>47</v>
      </c>
      <c r="AR64">
        <v>32</v>
      </c>
      <c r="AS64">
        <v>2</v>
      </c>
      <c r="AT64">
        <v>0.52</v>
      </c>
      <c r="AU64" t="s">
        <v>48</v>
      </c>
    </row>
    <row r="65" spans="1:47" ht="29.25">
      <c r="A65" s="26" t="s">
        <v>14</v>
      </c>
      <c r="B65" s="23"/>
      <c r="C65" s="25"/>
      <c r="D65" s="25"/>
      <c r="E65" s="25"/>
      <c r="F65" s="25"/>
      <c r="G65" s="23"/>
      <c r="H65" s="24"/>
      <c r="I65" s="24"/>
      <c r="J65" s="24"/>
      <c r="K65" s="24"/>
      <c r="L65" s="24"/>
      <c r="M65" s="24"/>
      <c r="N65" s="24"/>
      <c r="O65" s="25"/>
      <c r="P65" s="25"/>
      <c r="Q65" s="25"/>
      <c r="R65" s="25"/>
      <c r="S65" s="25"/>
      <c r="T65" s="25"/>
      <c r="U65" s="25"/>
      <c r="V65" s="23"/>
      <c r="W65" s="24"/>
      <c r="X65" s="24"/>
      <c r="Y65" s="24"/>
      <c r="Z65" s="24"/>
      <c r="AA65" s="25"/>
      <c r="AB65" s="23"/>
      <c r="AC65" s="23"/>
      <c r="AD65" s="23"/>
      <c r="AE65" s="23"/>
      <c r="AL65" t="s">
        <v>46</v>
      </c>
      <c r="AM65" t="s">
        <v>54</v>
      </c>
      <c r="AN65">
        <v>501</v>
      </c>
      <c r="AO65">
        <v>10</v>
      </c>
      <c r="AP65" t="s">
        <v>47</v>
      </c>
      <c r="AR65">
        <v>33</v>
      </c>
      <c r="AS65">
        <v>2</v>
      </c>
      <c r="AT65">
        <v>0.55000000000000004</v>
      </c>
      <c r="AU65" t="s">
        <v>48</v>
      </c>
    </row>
    <row r="66" spans="1:47" ht="29.25">
      <c r="A66" s="26" t="s">
        <v>56</v>
      </c>
      <c r="B66" s="4"/>
      <c r="C66" s="6"/>
      <c r="D66" s="4"/>
      <c r="E66" s="6"/>
      <c r="F66" s="6"/>
      <c r="G66" s="6"/>
      <c r="H66" s="6"/>
      <c r="I66" s="6"/>
      <c r="J66" s="6"/>
      <c r="K66" s="6"/>
      <c r="L66" s="6"/>
      <c r="M66" s="5"/>
      <c r="N66" s="5"/>
      <c r="O66" s="5"/>
      <c r="P66" s="5"/>
      <c r="Q66" s="6"/>
      <c r="R66" s="6"/>
      <c r="S66" s="4"/>
      <c r="T66" s="6"/>
      <c r="U66" s="6"/>
      <c r="V66" s="6"/>
      <c r="W66" s="6"/>
      <c r="X66" s="6"/>
      <c r="Y66" s="6"/>
      <c r="Z66" s="6"/>
      <c r="AA66" s="7"/>
      <c r="AB66" s="8"/>
      <c r="AC66" s="8"/>
      <c r="AD66" s="8"/>
      <c r="AE66" s="8"/>
      <c r="AL66" t="s">
        <v>46</v>
      </c>
      <c r="AM66" t="s">
        <v>54</v>
      </c>
      <c r="AN66">
        <v>501</v>
      </c>
      <c r="AO66">
        <v>10</v>
      </c>
      <c r="AP66" t="s">
        <v>47</v>
      </c>
      <c r="AR66">
        <v>34</v>
      </c>
      <c r="AS66">
        <v>2</v>
      </c>
      <c r="AT66">
        <v>0.56999999999999995</v>
      </c>
      <c r="AU66" t="s">
        <v>48</v>
      </c>
    </row>
    <row r="67" spans="1:47">
      <c r="A67" s="9"/>
      <c r="B67" s="9"/>
      <c r="C67" s="9"/>
      <c r="D67" s="9"/>
      <c r="E67" s="9"/>
      <c r="F67" s="9"/>
      <c r="G67" s="9"/>
      <c r="H67" s="10"/>
      <c r="I67" s="11"/>
      <c r="J67" s="9"/>
      <c r="K67" s="10"/>
      <c r="L67" s="10"/>
      <c r="M67" s="12"/>
      <c r="N67" s="9"/>
      <c r="O67" s="9"/>
      <c r="P67" s="9"/>
      <c r="Q67" s="10"/>
      <c r="R67" s="1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L67" t="s">
        <v>46</v>
      </c>
      <c r="AM67" t="s">
        <v>54</v>
      </c>
      <c r="AN67">
        <v>501</v>
      </c>
      <c r="AO67">
        <v>10</v>
      </c>
      <c r="AP67" t="s">
        <v>47</v>
      </c>
      <c r="AR67">
        <v>35</v>
      </c>
      <c r="AS67">
        <v>2</v>
      </c>
      <c r="AT67">
        <v>0.6</v>
      </c>
      <c r="AU67" t="s">
        <v>48</v>
      </c>
    </row>
    <row r="68" spans="1:47" ht="15.75">
      <c r="A68" s="27" t="s">
        <v>13</v>
      </c>
      <c r="B68" s="14">
        <v>1</v>
      </c>
      <c r="C68" s="14">
        <v>2</v>
      </c>
      <c r="D68" s="14">
        <v>3</v>
      </c>
      <c r="E68" s="14">
        <v>4</v>
      </c>
      <c r="F68" s="14">
        <v>5</v>
      </c>
      <c r="G68" s="14">
        <v>6</v>
      </c>
      <c r="H68" s="14">
        <v>7</v>
      </c>
      <c r="I68" s="14">
        <v>8</v>
      </c>
      <c r="J68" s="14">
        <v>9</v>
      </c>
      <c r="K68" s="14">
        <v>10</v>
      </c>
      <c r="L68" s="14">
        <v>11</v>
      </c>
      <c r="M68" s="14">
        <v>12</v>
      </c>
      <c r="N68" s="14">
        <v>13</v>
      </c>
      <c r="O68" s="14">
        <v>14</v>
      </c>
      <c r="P68" s="14">
        <v>15</v>
      </c>
      <c r="Q68" s="14">
        <v>16</v>
      </c>
      <c r="R68" s="14">
        <v>17</v>
      </c>
      <c r="S68" s="14">
        <v>18</v>
      </c>
      <c r="T68" s="14">
        <v>19</v>
      </c>
      <c r="U68" s="14">
        <v>20</v>
      </c>
      <c r="V68" s="14">
        <v>21</v>
      </c>
      <c r="W68" s="14">
        <v>22</v>
      </c>
      <c r="X68" s="14">
        <v>23</v>
      </c>
      <c r="Y68" s="14">
        <v>24</v>
      </c>
      <c r="Z68" s="14">
        <v>25</v>
      </c>
      <c r="AA68" s="14">
        <v>26</v>
      </c>
      <c r="AB68" s="14">
        <v>27</v>
      </c>
      <c r="AC68" s="14">
        <v>28</v>
      </c>
      <c r="AD68" s="14">
        <v>29</v>
      </c>
      <c r="AE68" s="14">
        <v>30</v>
      </c>
      <c r="AL68" t="s">
        <v>46</v>
      </c>
      <c r="AM68" t="s">
        <v>54</v>
      </c>
      <c r="AN68">
        <v>501</v>
      </c>
      <c r="AO68">
        <v>10</v>
      </c>
      <c r="AP68" t="s">
        <v>47</v>
      </c>
      <c r="AR68">
        <v>36</v>
      </c>
      <c r="AS68">
        <v>2</v>
      </c>
      <c r="AT68">
        <v>0.63</v>
      </c>
      <c r="AU68" t="s">
        <v>48</v>
      </c>
    </row>
    <row r="69" spans="1:47">
      <c r="A69" s="15" t="s">
        <v>11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L69" t="s">
        <v>46</v>
      </c>
      <c r="AM69" t="s">
        <v>54</v>
      </c>
      <c r="AN69">
        <v>501</v>
      </c>
      <c r="AO69">
        <v>10</v>
      </c>
      <c r="AP69" t="s">
        <v>47</v>
      </c>
      <c r="AR69">
        <v>37</v>
      </c>
      <c r="AS69">
        <v>2</v>
      </c>
      <c r="AT69">
        <v>0.67</v>
      </c>
      <c r="AU69" t="s">
        <v>48</v>
      </c>
    </row>
    <row r="70" spans="1:47">
      <c r="A70" s="17">
        <v>18</v>
      </c>
      <c r="B70" s="18">
        <f>SUMIFS($AT:$AT,$AP:$AP,"F",$AR:$AR,$A70,$AS:$AS,B$68)</f>
        <v>7.0000000000000007E-2</v>
      </c>
      <c r="C70" s="18">
        <f t="shared" ref="C70:R85" si="10">SUMIFS($AT:$AT,$AP:$AP,"F",$AR:$AR,$A70,$AS:$AS,C$68)</f>
        <v>0.13</v>
      </c>
      <c r="D70" s="18">
        <f t="shared" si="10"/>
        <v>0.21</v>
      </c>
      <c r="E70" s="18">
        <f t="shared" si="10"/>
        <v>0.21</v>
      </c>
      <c r="F70" s="18">
        <f t="shared" si="10"/>
        <v>0.26</v>
      </c>
      <c r="G70" s="18">
        <f t="shared" si="10"/>
        <v>0.32</v>
      </c>
      <c r="H70" s="18">
        <f t="shared" si="10"/>
        <v>0.35</v>
      </c>
      <c r="I70" s="18">
        <f t="shared" si="10"/>
        <v>0.42</v>
      </c>
      <c r="J70" s="18">
        <f t="shared" si="10"/>
        <v>0.47</v>
      </c>
      <c r="K70" s="18">
        <f t="shared" si="10"/>
        <v>0.54</v>
      </c>
      <c r="L70" s="18">
        <f t="shared" si="10"/>
        <v>0.59</v>
      </c>
      <c r="M70" s="18">
        <f t="shared" si="10"/>
        <v>0.66</v>
      </c>
      <c r="N70" s="18">
        <f t="shared" si="10"/>
        <v>0.72</v>
      </c>
      <c r="O70" s="18">
        <f t="shared" si="10"/>
        <v>0.79</v>
      </c>
      <c r="P70" s="18">
        <f t="shared" si="10"/>
        <v>0.86</v>
      </c>
      <c r="Q70" s="18">
        <f t="shared" si="10"/>
        <v>0.93</v>
      </c>
      <c r="R70" s="18">
        <f t="shared" si="10"/>
        <v>1.01</v>
      </c>
      <c r="S70" s="18">
        <f t="shared" ref="S70:AE85" si="11">SUMIFS($AT:$AT,$AP:$AP,"F",$AR:$AR,$A70,$AS:$AS,S$68)</f>
        <v>1.07</v>
      </c>
      <c r="T70" s="18">
        <f t="shared" si="11"/>
        <v>1.1499999999999999</v>
      </c>
      <c r="U70" s="18">
        <f t="shared" si="11"/>
        <v>1.23</v>
      </c>
      <c r="V70" s="18">
        <f t="shared" si="11"/>
        <v>1.31</v>
      </c>
      <c r="W70" s="18">
        <f t="shared" si="11"/>
        <v>1.39</v>
      </c>
      <c r="X70" s="18">
        <f t="shared" si="11"/>
        <v>1.48</v>
      </c>
      <c r="Y70" s="18">
        <f t="shared" si="11"/>
        <v>1.57</v>
      </c>
      <c r="Z70" s="18">
        <f t="shared" si="11"/>
        <v>1.67</v>
      </c>
      <c r="AA70" s="18">
        <f t="shared" si="11"/>
        <v>0</v>
      </c>
      <c r="AB70" s="18">
        <f t="shared" si="11"/>
        <v>0</v>
      </c>
      <c r="AC70" s="18">
        <f t="shared" si="11"/>
        <v>0</v>
      </c>
      <c r="AD70" s="18">
        <f t="shared" si="11"/>
        <v>0</v>
      </c>
      <c r="AE70" s="18">
        <f t="shared" si="11"/>
        <v>0</v>
      </c>
      <c r="AL70" t="s">
        <v>46</v>
      </c>
      <c r="AM70" t="s">
        <v>54</v>
      </c>
      <c r="AN70">
        <v>501</v>
      </c>
      <c r="AO70">
        <v>10</v>
      </c>
      <c r="AP70" t="s">
        <v>47</v>
      </c>
      <c r="AR70">
        <v>38</v>
      </c>
      <c r="AS70">
        <v>2</v>
      </c>
      <c r="AT70">
        <v>0.7</v>
      </c>
      <c r="AU70" t="s">
        <v>48</v>
      </c>
    </row>
    <row r="71" spans="1:47">
      <c r="A71" s="19">
        <v>19</v>
      </c>
      <c r="B71" s="20">
        <f t="shared" ref="B71:Q86" si="12">SUMIFS($AT:$AT,$AP:$AP,"F",$AR:$AR,$A71,$AS:$AS,B$68)</f>
        <v>7.0000000000000007E-2</v>
      </c>
      <c r="C71" s="20">
        <f t="shared" si="10"/>
        <v>0.14000000000000001</v>
      </c>
      <c r="D71" s="20">
        <f t="shared" si="10"/>
        <v>0.21</v>
      </c>
      <c r="E71" s="20">
        <f t="shared" si="10"/>
        <v>0.21</v>
      </c>
      <c r="F71" s="20">
        <f t="shared" si="10"/>
        <v>0.27</v>
      </c>
      <c r="G71" s="20">
        <f t="shared" si="10"/>
        <v>0.33</v>
      </c>
      <c r="H71" s="20">
        <f t="shared" si="10"/>
        <v>0.37</v>
      </c>
      <c r="I71" s="20">
        <f t="shared" si="10"/>
        <v>0.42</v>
      </c>
      <c r="J71" s="20">
        <f t="shared" si="10"/>
        <v>0.49</v>
      </c>
      <c r="K71" s="20">
        <f t="shared" si="10"/>
        <v>0.55000000000000004</v>
      </c>
      <c r="L71" s="20">
        <f t="shared" si="10"/>
        <v>0.62</v>
      </c>
      <c r="M71" s="20">
        <f t="shared" si="10"/>
        <v>0.68</v>
      </c>
      <c r="N71" s="20">
        <f t="shared" si="10"/>
        <v>0.75</v>
      </c>
      <c r="O71" s="20">
        <f t="shared" si="10"/>
        <v>0.82</v>
      </c>
      <c r="P71" s="20">
        <f t="shared" si="10"/>
        <v>0.88</v>
      </c>
      <c r="Q71" s="20">
        <f t="shared" si="10"/>
        <v>0.96</v>
      </c>
      <c r="R71" s="20">
        <f t="shared" si="10"/>
        <v>1.03</v>
      </c>
      <c r="S71" s="20">
        <f t="shared" si="11"/>
        <v>1.1100000000000001</v>
      </c>
      <c r="T71" s="20">
        <f t="shared" si="11"/>
        <v>1.18</v>
      </c>
      <c r="U71" s="20">
        <f t="shared" si="11"/>
        <v>1.27</v>
      </c>
      <c r="V71" s="20">
        <f t="shared" si="11"/>
        <v>1.35</v>
      </c>
      <c r="W71" s="20">
        <f t="shared" si="11"/>
        <v>1.44</v>
      </c>
      <c r="X71" s="20">
        <f t="shared" si="11"/>
        <v>1.53</v>
      </c>
      <c r="Y71" s="20">
        <f t="shared" si="11"/>
        <v>1.63</v>
      </c>
      <c r="Z71" s="20">
        <f t="shared" si="11"/>
        <v>1.74</v>
      </c>
      <c r="AA71" s="20">
        <f t="shared" si="11"/>
        <v>0</v>
      </c>
      <c r="AB71" s="20">
        <f t="shared" si="11"/>
        <v>0</v>
      </c>
      <c r="AC71" s="20">
        <f t="shared" si="11"/>
        <v>0</v>
      </c>
      <c r="AD71" s="20">
        <f t="shared" si="11"/>
        <v>0</v>
      </c>
      <c r="AE71" s="20">
        <f t="shared" si="11"/>
        <v>0</v>
      </c>
      <c r="AL71" t="s">
        <v>46</v>
      </c>
      <c r="AM71" t="s">
        <v>54</v>
      </c>
      <c r="AN71">
        <v>501</v>
      </c>
      <c r="AO71">
        <v>10</v>
      </c>
      <c r="AP71" t="s">
        <v>47</v>
      </c>
      <c r="AR71">
        <v>39</v>
      </c>
      <c r="AS71">
        <v>2</v>
      </c>
      <c r="AT71">
        <v>0.74</v>
      </c>
      <c r="AU71" t="s">
        <v>48</v>
      </c>
    </row>
    <row r="72" spans="1:47">
      <c r="A72" s="21">
        <v>20</v>
      </c>
      <c r="B72" s="22">
        <f t="shared" si="12"/>
        <v>7.0000000000000007E-2</v>
      </c>
      <c r="C72" s="22">
        <f t="shared" si="10"/>
        <v>0.14000000000000001</v>
      </c>
      <c r="D72" s="22">
        <f t="shared" si="10"/>
        <v>0.21</v>
      </c>
      <c r="E72" s="22">
        <f t="shared" si="10"/>
        <v>0.23</v>
      </c>
      <c r="F72" s="22">
        <f t="shared" si="10"/>
        <v>0.28999999999999998</v>
      </c>
      <c r="G72" s="22">
        <f t="shared" si="10"/>
        <v>0.34</v>
      </c>
      <c r="H72" s="22">
        <f t="shared" si="10"/>
        <v>0.38</v>
      </c>
      <c r="I72" s="22">
        <f t="shared" si="10"/>
        <v>0.44</v>
      </c>
      <c r="J72" s="22">
        <f t="shared" si="10"/>
        <v>0.51</v>
      </c>
      <c r="K72" s="22">
        <f t="shared" si="10"/>
        <v>0.56000000000000005</v>
      </c>
      <c r="L72" s="22">
        <f t="shared" si="10"/>
        <v>0.63</v>
      </c>
      <c r="M72" s="22">
        <f t="shared" si="10"/>
        <v>0.7</v>
      </c>
      <c r="N72" s="22">
        <f t="shared" si="10"/>
        <v>0.76</v>
      </c>
      <c r="O72" s="22">
        <f t="shared" si="10"/>
        <v>0.83</v>
      </c>
      <c r="P72" s="22">
        <f t="shared" si="10"/>
        <v>0.91</v>
      </c>
      <c r="Q72" s="22">
        <f t="shared" si="10"/>
        <v>0.98</v>
      </c>
      <c r="R72" s="22">
        <f t="shared" si="10"/>
        <v>1.05</v>
      </c>
      <c r="S72" s="22">
        <f t="shared" si="11"/>
        <v>1.1399999999999999</v>
      </c>
      <c r="T72" s="22">
        <f t="shared" si="11"/>
        <v>1.22</v>
      </c>
      <c r="U72" s="22">
        <f t="shared" si="11"/>
        <v>1.31</v>
      </c>
      <c r="V72" s="22">
        <f t="shared" si="11"/>
        <v>1.39</v>
      </c>
      <c r="W72" s="22">
        <f t="shared" si="11"/>
        <v>1.49</v>
      </c>
      <c r="X72" s="22">
        <f t="shared" si="11"/>
        <v>1.59</v>
      </c>
      <c r="Y72" s="22">
        <f t="shared" si="11"/>
        <v>1.7</v>
      </c>
      <c r="Z72" s="22">
        <f t="shared" si="11"/>
        <v>1.8</v>
      </c>
      <c r="AA72" s="22">
        <f t="shared" si="11"/>
        <v>0</v>
      </c>
      <c r="AB72" s="22">
        <f t="shared" si="11"/>
        <v>0</v>
      </c>
      <c r="AC72" s="22">
        <f t="shared" si="11"/>
        <v>0</v>
      </c>
      <c r="AD72" s="22">
        <f t="shared" si="11"/>
        <v>0</v>
      </c>
      <c r="AE72" s="22">
        <f t="shared" si="11"/>
        <v>0</v>
      </c>
      <c r="AL72" t="s">
        <v>46</v>
      </c>
      <c r="AM72" t="s">
        <v>54</v>
      </c>
      <c r="AN72">
        <v>501</v>
      </c>
      <c r="AO72">
        <v>10</v>
      </c>
      <c r="AP72" t="s">
        <v>47</v>
      </c>
      <c r="AR72">
        <v>40</v>
      </c>
      <c r="AS72">
        <v>2</v>
      </c>
      <c r="AT72">
        <v>0.79</v>
      </c>
      <c r="AU72" t="s">
        <v>48</v>
      </c>
    </row>
    <row r="73" spans="1:47">
      <c r="A73" s="17">
        <v>21</v>
      </c>
      <c r="B73" s="18">
        <f t="shared" si="12"/>
        <v>7.0000000000000007E-2</v>
      </c>
      <c r="C73" s="18">
        <f t="shared" si="10"/>
        <v>0.15</v>
      </c>
      <c r="D73" s="18">
        <f t="shared" si="10"/>
        <v>0.22</v>
      </c>
      <c r="E73" s="18">
        <f t="shared" si="10"/>
        <v>0.23</v>
      </c>
      <c r="F73" s="18">
        <f t="shared" si="10"/>
        <v>0.28999999999999998</v>
      </c>
      <c r="G73" s="18">
        <f t="shared" si="10"/>
        <v>0.35</v>
      </c>
      <c r="H73" s="18">
        <f t="shared" si="10"/>
        <v>0.39</v>
      </c>
      <c r="I73" s="18">
        <f t="shared" si="10"/>
        <v>0.45</v>
      </c>
      <c r="J73" s="18">
        <f t="shared" si="10"/>
        <v>0.52</v>
      </c>
      <c r="K73" s="18">
        <f t="shared" si="10"/>
        <v>0.57999999999999996</v>
      </c>
      <c r="L73" s="18">
        <f t="shared" si="10"/>
        <v>0.65</v>
      </c>
      <c r="M73" s="18">
        <f t="shared" si="10"/>
        <v>0.72</v>
      </c>
      <c r="N73" s="18">
        <f t="shared" si="10"/>
        <v>0.79</v>
      </c>
      <c r="O73" s="18">
        <f t="shared" si="10"/>
        <v>0.86</v>
      </c>
      <c r="P73" s="18">
        <f t="shared" si="10"/>
        <v>0.93</v>
      </c>
      <c r="Q73" s="18">
        <f t="shared" si="10"/>
        <v>1</v>
      </c>
      <c r="R73" s="18">
        <f t="shared" si="10"/>
        <v>1.0900000000000001</v>
      </c>
      <c r="S73" s="18">
        <f t="shared" si="11"/>
        <v>1.17</v>
      </c>
      <c r="T73" s="18">
        <f t="shared" si="11"/>
        <v>1.26</v>
      </c>
      <c r="U73" s="18">
        <f t="shared" si="11"/>
        <v>1.35</v>
      </c>
      <c r="V73" s="18">
        <f t="shared" si="11"/>
        <v>1.45</v>
      </c>
      <c r="W73" s="18">
        <f t="shared" si="11"/>
        <v>1.54</v>
      </c>
      <c r="X73" s="18">
        <f t="shared" si="11"/>
        <v>1.65</v>
      </c>
      <c r="Y73" s="18">
        <f t="shared" si="11"/>
        <v>1.76</v>
      </c>
      <c r="Z73" s="18">
        <f t="shared" si="11"/>
        <v>1.88</v>
      </c>
      <c r="AA73" s="18">
        <f t="shared" si="11"/>
        <v>0</v>
      </c>
      <c r="AB73" s="18">
        <f t="shared" si="11"/>
        <v>0</v>
      </c>
      <c r="AC73" s="18">
        <f t="shared" si="11"/>
        <v>0</v>
      </c>
      <c r="AD73" s="18">
        <f t="shared" si="11"/>
        <v>0</v>
      </c>
      <c r="AE73" s="18">
        <f t="shared" si="11"/>
        <v>0</v>
      </c>
      <c r="AL73" t="s">
        <v>46</v>
      </c>
      <c r="AM73" t="s">
        <v>54</v>
      </c>
      <c r="AN73">
        <v>501</v>
      </c>
      <c r="AO73">
        <v>10</v>
      </c>
      <c r="AP73" t="s">
        <v>47</v>
      </c>
      <c r="AR73">
        <v>41</v>
      </c>
      <c r="AS73">
        <v>2</v>
      </c>
      <c r="AT73">
        <v>0.83</v>
      </c>
      <c r="AU73" t="s">
        <v>48</v>
      </c>
    </row>
    <row r="74" spans="1:47">
      <c r="A74" s="19">
        <v>22</v>
      </c>
      <c r="B74" s="20">
        <f t="shared" si="12"/>
        <v>0.08</v>
      </c>
      <c r="C74" s="20">
        <f t="shared" si="10"/>
        <v>0.15</v>
      </c>
      <c r="D74" s="20">
        <f t="shared" si="10"/>
        <v>0.23</v>
      </c>
      <c r="E74" s="20">
        <f t="shared" si="10"/>
        <v>0.24</v>
      </c>
      <c r="F74" s="20">
        <f t="shared" si="10"/>
        <v>0.3</v>
      </c>
      <c r="G74" s="20">
        <f t="shared" si="10"/>
        <v>0.37</v>
      </c>
      <c r="H74" s="20">
        <f t="shared" si="10"/>
        <v>0.4</v>
      </c>
      <c r="I74" s="20">
        <f t="shared" si="10"/>
        <v>0.47</v>
      </c>
      <c r="J74" s="20">
        <f t="shared" si="10"/>
        <v>0.53</v>
      </c>
      <c r="K74" s="20">
        <f t="shared" si="10"/>
        <v>0.6</v>
      </c>
      <c r="L74" s="20">
        <f t="shared" si="10"/>
        <v>0.66</v>
      </c>
      <c r="M74" s="20">
        <f t="shared" si="10"/>
        <v>0.74</v>
      </c>
      <c r="N74" s="20">
        <f t="shared" si="10"/>
        <v>0.8</v>
      </c>
      <c r="O74" s="20">
        <f t="shared" si="10"/>
        <v>0.88</v>
      </c>
      <c r="P74" s="20">
        <f t="shared" si="10"/>
        <v>0.96</v>
      </c>
      <c r="Q74" s="20">
        <f t="shared" si="10"/>
        <v>1.04</v>
      </c>
      <c r="R74" s="20">
        <f t="shared" si="10"/>
        <v>1.1299999999999999</v>
      </c>
      <c r="S74" s="20">
        <f t="shared" si="11"/>
        <v>1.21</v>
      </c>
      <c r="T74" s="20">
        <f t="shared" si="11"/>
        <v>1.3</v>
      </c>
      <c r="U74" s="20">
        <f t="shared" si="11"/>
        <v>1.4</v>
      </c>
      <c r="V74" s="20">
        <f t="shared" si="11"/>
        <v>1.5</v>
      </c>
      <c r="W74" s="20">
        <f t="shared" si="11"/>
        <v>1.61</v>
      </c>
      <c r="X74" s="20">
        <f t="shared" si="11"/>
        <v>1.72</v>
      </c>
      <c r="Y74" s="20">
        <f t="shared" si="11"/>
        <v>1.84</v>
      </c>
      <c r="Z74" s="20">
        <f t="shared" si="11"/>
        <v>1.96</v>
      </c>
      <c r="AA74" s="20">
        <f t="shared" si="11"/>
        <v>0</v>
      </c>
      <c r="AB74" s="20">
        <f t="shared" si="11"/>
        <v>0</v>
      </c>
      <c r="AC74" s="20">
        <f t="shared" si="11"/>
        <v>0</v>
      </c>
      <c r="AD74" s="20">
        <f t="shared" si="11"/>
        <v>0</v>
      </c>
      <c r="AE74" s="20">
        <f t="shared" si="11"/>
        <v>0</v>
      </c>
      <c r="AL74" t="s">
        <v>46</v>
      </c>
      <c r="AM74" t="s">
        <v>54</v>
      </c>
      <c r="AN74">
        <v>501</v>
      </c>
      <c r="AO74">
        <v>10</v>
      </c>
      <c r="AP74" t="s">
        <v>47</v>
      </c>
      <c r="AR74">
        <v>42</v>
      </c>
      <c r="AS74">
        <v>2</v>
      </c>
      <c r="AT74">
        <v>0.88</v>
      </c>
      <c r="AU74" t="s">
        <v>48</v>
      </c>
    </row>
    <row r="75" spans="1:47">
      <c r="A75" s="19">
        <v>23</v>
      </c>
      <c r="B75" s="20">
        <f t="shared" si="12"/>
        <v>7.0000000000000007E-2</v>
      </c>
      <c r="C75" s="20">
        <f t="shared" si="10"/>
        <v>0.15</v>
      </c>
      <c r="D75" s="20">
        <f t="shared" si="10"/>
        <v>0.24</v>
      </c>
      <c r="E75" s="20">
        <f t="shared" si="10"/>
        <v>0.24</v>
      </c>
      <c r="F75" s="20">
        <f t="shared" si="10"/>
        <v>0.3</v>
      </c>
      <c r="G75" s="20">
        <f t="shared" si="10"/>
        <v>0.37</v>
      </c>
      <c r="H75" s="20">
        <f t="shared" si="10"/>
        <v>0.41</v>
      </c>
      <c r="I75" s="20">
        <f t="shared" si="10"/>
        <v>0.47</v>
      </c>
      <c r="J75" s="20">
        <f t="shared" si="10"/>
        <v>0.54</v>
      </c>
      <c r="K75" s="20">
        <f t="shared" si="10"/>
        <v>0.61</v>
      </c>
      <c r="L75" s="20">
        <f t="shared" si="10"/>
        <v>0.68</v>
      </c>
      <c r="M75" s="20">
        <f t="shared" si="10"/>
        <v>0.75</v>
      </c>
      <c r="N75" s="20">
        <f t="shared" si="10"/>
        <v>0.83</v>
      </c>
      <c r="O75" s="20">
        <f t="shared" si="10"/>
        <v>0.91</v>
      </c>
      <c r="P75" s="20">
        <f t="shared" si="10"/>
        <v>0.98</v>
      </c>
      <c r="Q75" s="20">
        <f t="shared" si="10"/>
        <v>1.07</v>
      </c>
      <c r="R75" s="20">
        <f t="shared" si="10"/>
        <v>1.1599999999999999</v>
      </c>
      <c r="S75" s="20">
        <f t="shared" si="11"/>
        <v>1.25</v>
      </c>
      <c r="T75" s="20">
        <f t="shared" si="11"/>
        <v>1.35</v>
      </c>
      <c r="U75" s="20">
        <f t="shared" si="11"/>
        <v>1.45</v>
      </c>
      <c r="V75" s="20">
        <f t="shared" si="11"/>
        <v>1.56</v>
      </c>
      <c r="W75" s="20">
        <f t="shared" si="11"/>
        <v>1.67</v>
      </c>
      <c r="X75" s="20">
        <f t="shared" si="11"/>
        <v>1.79</v>
      </c>
      <c r="Y75" s="20">
        <f t="shared" si="11"/>
        <v>1.92</v>
      </c>
      <c r="Z75" s="20">
        <f t="shared" si="11"/>
        <v>2.0499999999999998</v>
      </c>
      <c r="AA75" s="20">
        <f t="shared" si="11"/>
        <v>0</v>
      </c>
      <c r="AB75" s="20">
        <f t="shared" si="11"/>
        <v>0</v>
      </c>
      <c r="AC75" s="20">
        <f t="shared" si="11"/>
        <v>0</v>
      </c>
      <c r="AD75" s="20">
        <f t="shared" si="11"/>
        <v>0</v>
      </c>
      <c r="AE75" s="20">
        <f t="shared" si="11"/>
        <v>0</v>
      </c>
      <c r="AL75" t="s">
        <v>46</v>
      </c>
      <c r="AM75" t="s">
        <v>54</v>
      </c>
      <c r="AN75">
        <v>501</v>
      </c>
      <c r="AO75">
        <v>10</v>
      </c>
      <c r="AP75" t="s">
        <v>47</v>
      </c>
      <c r="AR75">
        <v>43</v>
      </c>
      <c r="AS75">
        <v>2</v>
      </c>
      <c r="AT75">
        <v>0.93</v>
      </c>
      <c r="AU75" t="s">
        <v>48</v>
      </c>
    </row>
    <row r="76" spans="1:47">
      <c r="A76" s="19">
        <v>24</v>
      </c>
      <c r="B76" s="20">
        <f t="shared" si="12"/>
        <v>0.08</v>
      </c>
      <c r="C76" s="20">
        <f t="shared" si="10"/>
        <v>0.16</v>
      </c>
      <c r="D76" s="20">
        <f t="shared" si="10"/>
        <v>0.24</v>
      </c>
      <c r="E76" s="20">
        <f t="shared" si="10"/>
        <v>0.24</v>
      </c>
      <c r="F76" s="20">
        <f t="shared" si="10"/>
        <v>0.31</v>
      </c>
      <c r="G76" s="20">
        <f t="shared" si="10"/>
        <v>0.38</v>
      </c>
      <c r="H76" s="20">
        <f t="shared" si="10"/>
        <v>0.42</v>
      </c>
      <c r="I76" s="20">
        <f t="shared" si="10"/>
        <v>0.49</v>
      </c>
      <c r="J76" s="20">
        <f t="shared" si="10"/>
        <v>0.55000000000000004</v>
      </c>
      <c r="K76" s="20">
        <f t="shared" si="10"/>
        <v>0.62</v>
      </c>
      <c r="L76" s="20">
        <f t="shared" si="10"/>
        <v>0.69</v>
      </c>
      <c r="M76" s="20">
        <f t="shared" si="10"/>
        <v>0.77</v>
      </c>
      <c r="N76" s="20">
        <f t="shared" si="10"/>
        <v>0.86</v>
      </c>
      <c r="O76" s="20">
        <f t="shared" si="10"/>
        <v>0.93</v>
      </c>
      <c r="P76" s="20">
        <f t="shared" si="10"/>
        <v>1.02</v>
      </c>
      <c r="Q76" s="20">
        <f t="shared" si="10"/>
        <v>1.1000000000000001</v>
      </c>
      <c r="R76" s="20">
        <f t="shared" si="10"/>
        <v>1.2</v>
      </c>
      <c r="S76" s="20">
        <f t="shared" si="11"/>
        <v>1.3</v>
      </c>
      <c r="T76" s="20">
        <f t="shared" si="11"/>
        <v>1.4</v>
      </c>
      <c r="U76" s="20">
        <f t="shared" si="11"/>
        <v>1.51</v>
      </c>
      <c r="V76" s="20">
        <f t="shared" si="11"/>
        <v>1.62</v>
      </c>
      <c r="W76" s="20">
        <f t="shared" si="11"/>
        <v>1.75</v>
      </c>
      <c r="X76" s="20">
        <f t="shared" si="11"/>
        <v>1.88</v>
      </c>
      <c r="Y76" s="20">
        <f t="shared" si="11"/>
        <v>2.0099999999999998</v>
      </c>
      <c r="Z76" s="20">
        <f t="shared" si="11"/>
        <v>2.15</v>
      </c>
      <c r="AA76" s="20">
        <f t="shared" si="11"/>
        <v>0</v>
      </c>
      <c r="AB76" s="20">
        <f t="shared" si="11"/>
        <v>0</v>
      </c>
      <c r="AC76" s="20">
        <f t="shared" si="11"/>
        <v>0</v>
      </c>
      <c r="AD76" s="20">
        <f t="shared" si="11"/>
        <v>0</v>
      </c>
      <c r="AE76" s="20">
        <f t="shared" si="11"/>
        <v>0</v>
      </c>
      <c r="AL76" t="s">
        <v>46</v>
      </c>
      <c r="AM76" t="s">
        <v>54</v>
      </c>
      <c r="AN76">
        <v>501</v>
      </c>
      <c r="AO76">
        <v>10</v>
      </c>
      <c r="AP76" t="s">
        <v>47</v>
      </c>
      <c r="AR76">
        <v>44</v>
      </c>
      <c r="AS76">
        <v>2</v>
      </c>
      <c r="AT76">
        <v>1</v>
      </c>
      <c r="AU76" t="s">
        <v>48</v>
      </c>
    </row>
    <row r="77" spans="1:47">
      <c r="A77" s="21">
        <v>25</v>
      </c>
      <c r="B77" s="22">
        <f t="shared" si="12"/>
        <v>0.08</v>
      </c>
      <c r="C77" s="22">
        <f t="shared" si="10"/>
        <v>0.17</v>
      </c>
      <c r="D77" s="22">
        <f t="shared" si="10"/>
        <v>0.24</v>
      </c>
      <c r="E77" s="22">
        <f t="shared" si="10"/>
        <v>0.26</v>
      </c>
      <c r="F77" s="22">
        <f t="shared" si="10"/>
        <v>0.32</v>
      </c>
      <c r="G77" s="22">
        <f t="shared" si="10"/>
        <v>0.39</v>
      </c>
      <c r="H77" s="22">
        <f t="shared" si="10"/>
        <v>0.43</v>
      </c>
      <c r="I77" s="22">
        <f t="shared" si="10"/>
        <v>0.49</v>
      </c>
      <c r="J77" s="22">
        <f t="shared" si="10"/>
        <v>0.56999999999999995</v>
      </c>
      <c r="K77" s="22">
        <f t="shared" si="10"/>
        <v>0.64</v>
      </c>
      <c r="L77" s="22">
        <f t="shared" si="10"/>
        <v>0.72</v>
      </c>
      <c r="M77" s="22">
        <f t="shared" si="10"/>
        <v>0.79</v>
      </c>
      <c r="N77" s="22">
        <f t="shared" si="10"/>
        <v>0.88</v>
      </c>
      <c r="O77" s="22">
        <f t="shared" si="10"/>
        <v>0.96</v>
      </c>
      <c r="P77" s="22">
        <f t="shared" si="10"/>
        <v>1.05</v>
      </c>
      <c r="Q77" s="22">
        <f t="shared" si="10"/>
        <v>1.1399999999999999</v>
      </c>
      <c r="R77" s="22">
        <f t="shared" si="10"/>
        <v>1.24</v>
      </c>
      <c r="S77" s="22">
        <f t="shared" si="11"/>
        <v>1.35</v>
      </c>
      <c r="T77" s="22">
        <f t="shared" si="11"/>
        <v>1.46</v>
      </c>
      <c r="U77" s="22">
        <f t="shared" si="11"/>
        <v>1.57</v>
      </c>
      <c r="V77" s="22">
        <f t="shared" si="11"/>
        <v>1.7</v>
      </c>
      <c r="W77" s="22">
        <f t="shared" si="11"/>
        <v>1.83</v>
      </c>
      <c r="X77" s="22">
        <f t="shared" si="11"/>
        <v>1.97</v>
      </c>
      <c r="Y77" s="22">
        <f t="shared" si="11"/>
        <v>2.11</v>
      </c>
      <c r="Z77" s="22">
        <f t="shared" si="11"/>
        <v>2.27</v>
      </c>
      <c r="AA77" s="22">
        <f t="shared" si="11"/>
        <v>0</v>
      </c>
      <c r="AB77" s="22">
        <f t="shared" si="11"/>
        <v>0</v>
      </c>
      <c r="AC77" s="22">
        <f t="shared" si="11"/>
        <v>0</v>
      </c>
      <c r="AD77" s="22">
        <f t="shared" si="11"/>
        <v>0</v>
      </c>
      <c r="AE77" s="22">
        <f t="shared" si="11"/>
        <v>0</v>
      </c>
      <c r="AL77" t="s">
        <v>46</v>
      </c>
      <c r="AM77" t="s">
        <v>54</v>
      </c>
      <c r="AN77">
        <v>501</v>
      </c>
      <c r="AO77">
        <v>10</v>
      </c>
      <c r="AP77" t="s">
        <v>47</v>
      </c>
      <c r="AR77">
        <v>45</v>
      </c>
      <c r="AS77">
        <v>2</v>
      </c>
      <c r="AT77">
        <v>1.07</v>
      </c>
      <c r="AU77" t="s">
        <v>48</v>
      </c>
    </row>
    <row r="78" spans="1:47">
      <c r="A78" s="17">
        <v>26</v>
      </c>
      <c r="B78" s="18">
        <f t="shared" si="12"/>
        <v>0.09</v>
      </c>
      <c r="C78" s="18">
        <f t="shared" si="10"/>
        <v>0.17</v>
      </c>
      <c r="D78" s="18">
        <f t="shared" si="10"/>
        <v>0.25</v>
      </c>
      <c r="E78" s="18">
        <f t="shared" si="10"/>
        <v>0.26</v>
      </c>
      <c r="F78" s="18">
        <f t="shared" si="10"/>
        <v>0.33</v>
      </c>
      <c r="G78" s="18">
        <f t="shared" si="10"/>
        <v>0.39</v>
      </c>
      <c r="H78" s="18">
        <f t="shared" si="10"/>
        <v>0.44</v>
      </c>
      <c r="I78" s="18">
        <f t="shared" si="10"/>
        <v>0.51</v>
      </c>
      <c r="J78" s="18">
        <f t="shared" si="10"/>
        <v>0.57999999999999996</v>
      </c>
      <c r="K78" s="18">
        <f t="shared" si="10"/>
        <v>0.66</v>
      </c>
      <c r="L78" s="18">
        <f t="shared" si="10"/>
        <v>0.74</v>
      </c>
      <c r="M78" s="18">
        <f t="shared" si="10"/>
        <v>0.82</v>
      </c>
      <c r="N78" s="18">
        <f t="shared" si="10"/>
        <v>0.9</v>
      </c>
      <c r="O78" s="18">
        <f t="shared" si="10"/>
        <v>1</v>
      </c>
      <c r="P78" s="18">
        <f t="shared" si="10"/>
        <v>1.0900000000000001</v>
      </c>
      <c r="Q78" s="18">
        <f t="shared" si="10"/>
        <v>1.19</v>
      </c>
      <c r="R78" s="18">
        <f t="shared" si="10"/>
        <v>1.29</v>
      </c>
      <c r="S78" s="18">
        <f t="shared" si="11"/>
        <v>1.41</v>
      </c>
      <c r="T78" s="18">
        <f t="shared" si="11"/>
        <v>1.52</v>
      </c>
      <c r="U78" s="18">
        <f t="shared" si="11"/>
        <v>1.65</v>
      </c>
      <c r="V78" s="18">
        <f t="shared" si="11"/>
        <v>1.78</v>
      </c>
      <c r="W78" s="18">
        <f t="shared" si="11"/>
        <v>1.92</v>
      </c>
      <c r="X78" s="18">
        <f t="shared" si="11"/>
        <v>2.0699999999999998</v>
      </c>
      <c r="Y78" s="18">
        <f t="shared" si="11"/>
        <v>2.23</v>
      </c>
      <c r="Z78" s="18">
        <f t="shared" si="11"/>
        <v>2.4</v>
      </c>
      <c r="AA78" s="18">
        <f t="shared" si="11"/>
        <v>0</v>
      </c>
      <c r="AB78" s="18">
        <f t="shared" si="11"/>
        <v>0</v>
      </c>
      <c r="AC78" s="18">
        <f t="shared" si="11"/>
        <v>0</v>
      </c>
      <c r="AD78" s="18">
        <f t="shared" si="11"/>
        <v>0</v>
      </c>
      <c r="AE78" s="18">
        <f t="shared" si="11"/>
        <v>0</v>
      </c>
      <c r="AL78" t="s">
        <v>46</v>
      </c>
      <c r="AM78" t="s">
        <v>54</v>
      </c>
      <c r="AN78">
        <v>501</v>
      </c>
      <c r="AO78">
        <v>10</v>
      </c>
      <c r="AP78" t="s">
        <v>47</v>
      </c>
      <c r="AR78">
        <v>46</v>
      </c>
      <c r="AS78">
        <v>2</v>
      </c>
      <c r="AT78">
        <v>1.1499999999999999</v>
      </c>
      <c r="AU78" t="s">
        <v>48</v>
      </c>
    </row>
    <row r="79" spans="1:47">
      <c r="A79" s="19">
        <v>27</v>
      </c>
      <c r="B79" s="20">
        <f t="shared" si="12"/>
        <v>0.08</v>
      </c>
      <c r="C79" s="20">
        <f t="shared" si="10"/>
        <v>0.17</v>
      </c>
      <c r="D79" s="20">
        <f t="shared" si="10"/>
        <v>0.25</v>
      </c>
      <c r="E79" s="20">
        <f t="shared" si="10"/>
        <v>0.27</v>
      </c>
      <c r="F79" s="20">
        <f t="shared" si="10"/>
        <v>0.34</v>
      </c>
      <c r="G79" s="20">
        <f t="shared" si="10"/>
        <v>0.41</v>
      </c>
      <c r="H79" s="20">
        <f t="shared" si="10"/>
        <v>0.45</v>
      </c>
      <c r="I79" s="20">
        <f t="shared" si="10"/>
        <v>0.52</v>
      </c>
      <c r="J79" s="20">
        <f t="shared" si="10"/>
        <v>0.6</v>
      </c>
      <c r="K79" s="20">
        <f t="shared" si="10"/>
        <v>0.68</v>
      </c>
      <c r="L79" s="20">
        <f t="shared" si="10"/>
        <v>0.76</v>
      </c>
      <c r="M79" s="20">
        <f t="shared" si="10"/>
        <v>0.84</v>
      </c>
      <c r="N79" s="20">
        <f t="shared" si="10"/>
        <v>0.93</v>
      </c>
      <c r="O79" s="20">
        <f t="shared" si="10"/>
        <v>1.03</v>
      </c>
      <c r="P79" s="20">
        <f t="shared" si="10"/>
        <v>1.1299999999999999</v>
      </c>
      <c r="Q79" s="20">
        <f t="shared" si="10"/>
        <v>1.24</v>
      </c>
      <c r="R79" s="20">
        <f t="shared" si="10"/>
        <v>1.36</v>
      </c>
      <c r="S79" s="20">
        <f t="shared" si="11"/>
        <v>1.47</v>
      </c>
      <c r="T79" s="20">
        <f t="shared" si="11"/>
        <v>1.6</v>
      </c>
      <c r="U79" s="20">
        <f t="shared" si="11"/>
        <v>1.74</v>
      </c>
      <c r="V79" s="20">
        <f t="shared" si="11"/>
        <v>1.87</v>
      </c>
      <c r="W79" s="20">
        <f t="shared" si="11"/>
        <v>2.0299999999999998</v>
      </c>
      <c r="X79" s="20">
        <f t="shared" si="11"/>
        <v>2.1800000000000002</v>
      </c>
      <c r="Y79" s="20">
        <f t="shared" si="11"/>
        <v>2.36</v>
      </c>
      <c r="Z79" s="20">
        <f t="shared" si="11"/>
        <v>2.5299999999999998</v>
      </c>
      <c r="AA79" s="20">
        <f t="shared" si="11"/>
        <v>0</v>
      </c>
      <c r="AB79" s="20">
        <f t="shared" si="11"/>
        <v>0</v>
      </c>
      <c r="AC79" s="20">
        <f t="shared" si="11"/>
        <v>0</v>
      </c>
      <c r="AD79" s="20">
        <f t="shared" si="11"/>
        <v>0</v>
      </c>
      <c r="AE79" s="20">
        <f t="shared" si="11"/>
        <v>0</v>
      </c>
      <c r="AL79" t="s">
        <v>46</v>
      </c>
      <c r="AM79" t="s">
        <v>54</v>
      </c>
      <c r="AN79">
        <v>501</v>
      </c>
      <c r="AO79">
        <v>10</v>
      </c>
      <c r="AP79" t="s">
        <v>47</v>
      </c>
      <c r="AR79">
        <v>47</v>
      </c>
      <c r="AS79">
        <v>2</v>
      </c>
      <c r="AT79">
        <v>1.23</v>
      </c>
      <c r="AU79" t="s">
        <v>48</v>
      </c>
    </row>
    <row r="80" spans="1:47">
      <c r="A80" s="19">
        <v>28</v>
      </c>
      <c r="B80" s="20">
        <f t="shared" si="12"/>
        <v>0.09</v>
      </c>
      <c r="C80" s="20">
        <f t="shared" si="10"/>
        <v>0.17</v>
      </c>
      <c r="D80" s="20">
        <f t="shared" si="10"/>
        <v>0.26</v>
      </c>
      <c r="E80" s="20">
        <f t="shared" si="10"/>
        <v>0.28000000000000003</v>
      </c>
      <c r="F80" s="20">
        <f t="shared" si="10"/>
        <v>0.34</v>
      </c>
      <c r="G80" s="20">
        <f t="shared" si="10"/>
        <v>0.42</v>
      </c>
      <c r="H80" s="20">
        <f t="shared" si="10"/>
        <v>0.46</v>
      </c>
      <c r="I80" s="20">
        <f t="shared" si="10"/>
        <v>0.53</v>
      </c>
      <c r="J80" s="20">
        <f t="shared" si="10"/>
        <v>0.62</v>
      </c>
      <c r="K80" s="20">
        <f t="shared" si="10"/>
        <v>0.7</v>
      </c>
      <c r="L80" s="20">
        <f t="shared" si="10"/>
        <v>0.79</v>
      </c>
      <c r="M80" s="20">
        <f t="shared" si="10"/>
        <v>0.88</v>
      </c>
      <c r="N80" s="20">
        <f t="shared" si="10"/>
        <v>0.98</v>
      </c>
      <c r="O80" s="20">
        <f t="shared" si="10"/>
        <v>1.08</v>
      </c>
      <c r="P80" s="20">
        <f t="shared" si="10"/>
        <v>1.18</v>
      </c>
      <c r="Q80" s="20">
        <f t="shared" si="10"/>
        <v>1.3</v>
      </c>
      <c r="R80" s="20">
        <f t="shared" si="10"/>
        <v>1.42</v>
      </c>
      <c r="S80" s="20">
        <f t="shared" si="11"/>
        <v>1.55</v>
      </c>
      <c r="T80" s="20">
        <f t="shared" si="11"/>
        <v>1.69</v>
      </c>
      <c r="U80" s="20">
        <f t="shared" si="11"/>
        <v>1.83</v>
      </c>
      <c r="V80" s="20">
        <f t="shared" si="11"/>
        <v>1.98</v>
      </c>
      <c r="W80" s="20">
        <f t="shared" si="11"/>
        <v>2.14</v>
      </c>
      <c r="X80" s="20">
        <f t="shared" si="11"/>
        <v>2.3199999999999998</v>
      </c>
      <c r="Y80" s="20">
        <f t="shared" si="11"/>
        <v>2.5</v>
      </c>
      <c r="Z80" s="20">
        <f t="shared" si="11"/>
        <v>2.7</v>
      </c>
      <c r="AA80" s="20">
        <f t="shared" si="11"/>
        <v>0</v>
      </c>
      <c r="AB80" s="20">
        <f t="shared" si="11"/>
        <v>0</v>
      </c>
      <c r="AC80" s="20">
        <f t="shared" si="11"/>
        <v>0</v>
      </c>
      <c r="AD80" s="20">
        <f t="shared" si="11"/>
        <v>0</v>
      </c>
      <c r="AE80" s="20">
        <f t="shared" si="11"/>
        <v>0</v>
      </c>
      <c r="AL80" t="s">
        <v>46</v>
      </c>
      <c r="AM80" t="s">
        <v>54</v>
      </c>
      <c r="AN80">
        <v>501</v>
      </c>
      <c r="AO80">
        <v>10</v>
      </c>
      <c r="AP80" t="s">
        <v>47</v>
      </c>
      <c r="AR80">
        <v>48</v>
      </c>
      <c r="AS80">
        <v>2</v>
      </c>
      <c r="AT80">
        <v>1.33</v>
      </c>
      <c r="AU80" t="s">
        <v>48</v>
      </c>
    </row>
    <row r="81" spans="1:47">
      <c r="A81" s="19">
        <v>29</v>
      </c>
      <c r="B81" s="20">
        <f t="shared" si="12"/>
        <v>0.09</v>
      </c>
      <c r="C81" s="20">
        <f t="shared" si="10"/>
        <v>0.18</v>
      </c>
      <c r="D81" s="20">
        <f t="shared" si="10"/>
        <v>0.27</v>
      </c>
      <c r="E81" s="20">
        <f t="shared" si="10"/>
        <v>0.28000000000000003</v>
      </c>
      <c r="F81" s="20">
        <f t="shared" si="10"/>
        <v>0.36</v>
      </c>
      <c r="G81" s="20">
        <f t="shared" si="10"/>
        <v>0.43</v>
      </c>
      <c r="H81" s="20">
        <f t="shared" si="10"/>
        <v>0.47</v>
      </c>
      <c r="I81" s="20">
        <f t="shared" si="10"/>
        <v>0.55000000000000004</v>
      </c>
      <c r="J81" s="20">
        <f t="shared" si="10"/>
        <v>0.64</v>
      </c>
      <c r="K81" s="20">
        <f t="shared" si="10"/>
        <v>0.72</v>
      </c>
      <c r="L81" s="20">
        <f t="shared" si="10"/>
        <v>0.82</v>
      </c>
      <c r="M81" s="20">
        <f t="shared" si="10"/>
        <v>0.91</v>
      </c>
      <c r="N81" s="20">
        <f t="shared" si="10"/>
        <v>1.02</v>
      </c>
      <c r="O81" s="20">
        <f t="shared" si="10"/>
        <v>1.1299999999999999</v>
      </c>
      <c r="P81" s="20">
        <f t="shared" si="10"/>
        <v>1.24</v>
      </c>
      <c r="Q81" s="20">
        <f t="shared" si="10"/>
        <v>1.37</v>
      </c>
      <c r="R81" s="20">
        <f t="shared" si="10"/>
        <v>1.5</v>
      </c>
      <c r="S81" s="20">
        <f t="shared" si="11"/>
        <v>1.64</v>
      </c>
      <c r="T81" s="20">
        <f t="shared" si="11"/>
        <v>1.78</v>
      </c>
      <c r="U81" s="20">
        <f t="shared" si="11"/>
        <v>1.93</v>
      </c>
      <c r="V81" s="20">
        <f t="shared" si="11"/>
        <v>2.1</v>
      </c>
      <c r="W81" s="20">
        <f t="shared" si="11"/>
        <v>2.27</v>
      </c>
      <c r="X81" s="20">
        <f t="shared" si="11"/>
        <v>2.4700000000000002</v>
      </c>
      <c r="Y81" s="20">
        <f t="shared" si="11"/>
        <v>2.66</v>
      </c>
      <c r="Z81" s="20">
        <f t="shared" si="11"/>
        <v>2.87</v>
      </c>
      <c r="AA81" s="20">
        <f t="shared" si="11"/>
        <v>0</v>
      </c>
      <c r="AB81" s="20">
        <f t="shared" si="11"/>
        <v>0</v>
      </c>
      <c r="AC81" s="20">
        <f t="shared" si="11"/>
        <v>0</v>
      </c>
      <c r="AD81" s="20">
        <f t="shared" si="11"/>
        <v>0</v>
      </c>
      <c r="AE81" s="20">
        <f t="shared" si="11"/>
        <v>0</v>
      </c>
      <c r="AL81" t="s">
        <v>46</v>
      </c>
      <c r="AM81" t="s">
        <v>54</v>
      </c>
      <c r="AN81">
        <v>501</v>
      </c>
      <c r="AO81">
        <v>10</v>
      </c>
      <c r="AP81" t="s">
        <v>47</v>
      </c>
      <c r="AR81">
        <v>49</v>
      </c>
      <c r="AS81">
        <v>2</v>
      </c>
      <c r="AT81">
        <v>1.42</v>
      </c>
      <c r="AU81" t="s">
        <v>48</v>
      </c>
    </row>
    <row r="82" spans="1:47">
      <c r="A82" s="21">
        <v>30</v>
      </c>
      <c r="B82" s="22">
        <f t="shared" si="12"/>
        <v>0.09</v>
      </c>
      <c r="C82" s="22">
        <f t="shared" si="10"/>
        <v>0.18</v>
      </c>
      <c r="D82" s="22">
        <f t="shared" si="10"/>
        <v>0.27</v>
      </c>
      <c r="E82" s="22">
        <f t="shared" si="10"/>
        <v>0.28999999999999998</v>
      </c>
      <c r="F82" s="22">
        <f t="shared" si="10"/>
        <v>0.37</v>
      </c>
      <c r="G82" s="22">
        <f t="shared" si="10"/>
        <v>0.44</v>
      </c>
      <c r="H82" s="22">
        <f t="shared" si="10"/>
        <v>0.5</v>
      </c>
      <c r="I82" s="22">
        <f t="shared" si="10"/>
        <v>0.57999999999999996</v>
      </c>
      <c r="J82" s="22">
        <f t="shared" si="10"/>
        <v>0.67</v>
      </c>
      <c r="K82" s="22">
        <f t="shared" si="10"/>
        <v>0.76</v>
      </c>
      <c r="L82" s="22">
        <f t="shared" si="10"/>
        <v>0.85</v>
      </c>
      <c r="M82" s="22">
        <f t="shared" si="10"/>
        <v>0.96</v>
      </c>
      <c r="N82" s="22">
        <f t="shared" si="10"/>
        <v>1.07</v>
      </c>
      <c r="O82" s="22">
        <f t="shared" si="10"/>
        <v>1.19</v>
      </c>
      <c r="P82" s="22">
        <f t="shared" si="10"/>
        <v>1.32</v>
      </c>
      <c r="Q82" s="22">
        <f t="shared" si="10"/>
        <v>1.45</v>
      </c>
      <c r="R82" s="22">
        <f t="shared" si="10"/>
        <v>1.58</v>
      </c>
      <c r="S82" s="22">
        <f t="shared" si="11"/>
        <v>1.73</v>
      </c>
      <c r="T82" s="22">
        <f t="shared" si="11"/>
        <v>1.89</v>
      </c>
      <c r="U82" s="22">
        <f t="shared" si="11"/>
        <v>2.06</v>
      </c>
      <c r="V82" s="22">
        <f t="shared" si="11"/>
        <v>2.23</v>
      </c>
      <c r="W82" s="22">
        <f t="shared" si="11"/>
        <v>2.4300000000000002</v>
      </c>
      <c r="X82" s="22">
        <f t="shared" si="11"/>
        <v>2.63</v>
      </c>
      <c r="Y82" s="22">
        <f t="shared" si="11"/>
        <v>2.84</v>
      </c>
      <c r="Z82" s="22">
        <f t="shared" si="11"/>
        <v>3.07</v>
      </c>
      <c r="AA82" s="22">
        <f t="shared" si="11"/>
        <v>0</v>
      </c>
      <c r="AB82" s="22">
        <f t="shared" si="11"/>
        <v>0</v>
      </c>
      <c r="AC82" s="22">
        <f t="shared" si="11"/>
        <v>0</v>
      </c>
      <c r="AD82" s="22">
        <f t="shared" si="11"/>
        <v>0</v>
      </c>
      <c r="AE82" s="22">
        <f t="shared" si="11"/>
        <v>0</v>
      </c>
      <c r="AL82" t="s">
        <v>46</v>
      </c>
      <c r="AM82" t="s">
        <v>54</v>
      </c>
      <c r="AN82">
        <v>501</v>
      </c>
      <c r="AO82">
        <v>10</v>
      </c>
      <c r="AP82" t="s">
        <v>47</v>
      </c>
      <c r="AR82">
        <v>50</v>
      </c>
      <c r="AS82">
        <v>2</v>
      </c>
      <c r="AT82">
        <v>1.53</v>
      </c>
      <c r="AU82" t="s">
        <v>48</v>
      </c>
    </row>
    <row r="83" spans="1:47">
      <c r="A83" s="17">
        <v>31</v>
      </c>
      <c r="B83" s="18">
        <f t="shared" si="12"/>
        <v>0.09</v>
      </c>
      <c r="C83" s="18">
        <f t="shared" si="10"/>
        <v>0.19</v>
      </c>
      <c r="D83" s="18">
        <f t="shared" si="10"/>
        <v>0.28000000000000003</v>
      </c>
      <c r="E83" s="18">
        <f t="shared" si="10"/>
        <v>0.28999999999999998</v>
      </c>
      <c r="F83" s="18">
        <f t="shared" si="10"/>
        <v>0.38</v>
      </c>
      <c r="G83" s="18">
        <f t="shared" si="10"/>
        <v>0.47</v>
      </c>
      <c r="H83" s="18">
        <f t="shared" si="10"/>
        <v>0.52</v>
      </c>
      <c r="I83" s="18">
        <f t="shared" si="10"/>
        <v>0.61</v>
      </c>
      <c r="J83" s="18">
        <f t="shared" si="10"/>
        <v>0.69</v>
      </c>
      <c r="K83" s="18">
        <f t="shared" si="10"/>
        <v>0.8</v>
      </c>
      <c r="L83" s="18">
        <f t="shared" si="10"/>
        <v>0.9</v>
      </c>
      <c r="M83" s="18">
        <f t="shared" si="10"/>
        <v>1.01</v>
      </c>
      <c r="N83" s="18">
        <f t="shared" si="10"/>
        <v>1.1299999999999999</v>
      </c>
      <c r="O83" s="18">
        <f t="shared" si="10"/>
        <v>1.25</v>
      </c>
      <c r="P83" s="18">
        <f t="shared" si="10"/>
        <v>1.39</v>
      </c>
      <c r="Q83" s="18">
        <f t="shared" si="10"/>
        <v>1.53</v>
      </c>
      <c r="R83" s="18">
        <f t="shared" si="10"/>
        <v>1.69</v>
      </c>
      <c r="S83" s="18">
        <f t="shared" si="11"/>
        <v>1.84</v>
      </c>
      <c r="T83" s="18">
        <f t="shared" si="11"/>
        <v>2.02</v>
      </c>
      <c r="U83" s="18">
        <f t="shared" si="11"/>
        <v>2.19</v>
      </c>
      <c r="V83" s="18">
        <f t="shared" si="11"/>
        <v>2.38</v>
      </c>
      <c r="W83" s="18">
        <f t="shared" si="11"/>
        <v>2.59</v>
      </c>
      <c r="X83" s="18">
        <f t="shared" si="11"/>
        <v>2.81</v>
      </c>
      <c r="Y83" s="18">
        <f t="shared" si="11"/>
        <v>3.04</v>
      </c>
      <c r="Z83" s="18">
        <f t="shared" si="11"/>
        <v>3.29</v>
      </c>
      <c r="AA83" s="18">
        <f t="shared" si="11"/>
        <v>0</v>
      </c>
      <c r="AB83" s="18">
        <f t="shared" si="11"/>
        <v>0</v>
      </c>
      <c r="AC83" s="18">
        <f t="shared" si="11"/>
        <v>0</v>
      </c>
      <c r="AD83" s="18">
        <f t="shared" si="11"/>
        <v>0</v>
      </c>
      <c r="AE83" s="18">
        <f t="shared" si="11"/>
        <v>0</v>
      </c>
      <c r="AL83" t="s">
        <v>46</v>
      </c>
      <c r="AM83" t="s">
        <v>54</v>
      </c>
      <c r="AN83">
        <v>501</v>
      </c>
      <c r="AO83">
        <v>10</v>
      </c>
      <c r="AP83" t="s">
        <v>47</v>
      </c>
      <c r="AR83">
        <v>51</v>
      </c>
      <c r="AS83">
        <v>2</v>
      </c>
      <c r="AT83">
        <v>1.65</v>
      </c>
      <c r="AU83" t="s">
        <v>48</v>
      </c>
    </row>
    <row r="84" spans="1:47">
      <c r="A84" s="19">
        <v>32</v>
      </c>
      <c r="B84" s="20">
        <f t="shared" si="12"/>
        <v>0.1</v>
      </c>
      <c r="C84" s="20">
        <f t="shared" si="10"/>
        <v>0.19</v>
      </c>
      <c r="D84" s="20">
        <f t="shared" si="10"/>
        <v>0.3</v>
      </c>
      <c r="E84" s="20">
        <f t="shared" si="10"/>
        <v>0.31</v>
      </c>
      <c r="F84" s="20">
        <f t="shared" si="10"/>
        <v>0.4</v>
      </c>
      <c r="G84" s="20">
        <f t="shared" si="10"/>
        <v>0.48</v>
      </c>
      <c r="H84" s="20">
        <f t="shared" si="10"/>
        <v>0.54</v>
      </c>
      <c r="I84" s="20">
        <f t="shared" si="10"/>
        <v>0.63</v>
      </c>
      <c r="J84" s="20">
        <f t="shared" si="10"/>
        <v>0.74</v>
      </c>
      <c r="K84" s="20">
        <f t="shared" si="10"/>
        <v>0.84</v>
      </c>
      <c r="L84" s="20">
        <f t="shared" si="10"/>
        <v>0.95</v>
      </c>
      <c r="M84" s="20">
        <f t="shared" si="10"/>
        <v>1.07</v>
      </c>
      <c r="N84" s="20">
        <f t="shared" si="10"/>
        <v>1.2</v>
      </c>
      <c r="O84" s="20">
        <f t="shared" si="10"/>
        <v>1.33</v>
      </c>
      <c r="P84" s="20">
        <f t="shared" si="10"/>
        <v>1.47</v>
      </c>
      <c r="Q84" s="20">
        <f t="shared" si="10"/>
        <v>1.63</v>
      </c>
      <c r="R84" s="20">
        <f t="shared" si="10"/>
        <v>1.79</v>
      </c>
      <c r="S84" s="20">
        <f t="shared" si="11"/>
        <v>1.97</v>
      </c>
      <c r="T84" s="20">
        <f t="shared" si="11"/>
        <v>2.16</v>
      </c>
      <c r="U84" s="20">
        <f t="shared" si="11"/>
        <v>2.35</v>
      </c>
      <c r="V84" s="20">
        <f t="shared" si="11"/>
        <v>2.5499999999999998</v>
      </c>
      <c r="W84" s="20">
        <f t="shared" si="11"/>
        <v>2.77</v>
      </c>
      <c r="X84" s="20">
        <f t="shared" si="11"/>
        <v>3.01</v>
      </c>
      <c r="Y84" s="20">
        <f t="shared" si="11"/>
        <v>3.26</v>
      </c>
      <c r="Z84" s="20">
        <f t="shared" si="11"/>
        <v>3.53</v>
      </c>
      <c r="AA84" s="20">
        <f t="shared" si="11"/>
        <v>0</v>
      </c>
      <c r="AB84" s="20">
        <f t="shared" si="11"/>
        <v>0</v>
      </c>
      <c r="AC84" s="20">
        <f t="shared" si="11"/>
        <v>0</v>
      </c>
      <c r="AD84" s="20">
        <f t="shared" si="11"/>
        <v>0</v>
      </c>
      <c r="AE84" s="20">
        <f t="shared" si="11"/>
        <v>0</v>
      </c>
      <c r="AL84" t="s">
        <v>46</v>
      </c>
      <c r="AM84" t="s">
        <v>54</v>
      </c>
      <c r="AN84">
        <v>501</v>
      </c>
      <c r="AO84">
        <v>10</v>
      </c>
      <c r="AP84" t="s">
        <v>47</v>
      </c>
      <c r="AR84">
        <v>52</v>
      </c>
      <c r="AS84">
        <v>2</v>
      </c>
      <c r="AT84">
        <v>1.77</v>
      </c>
      <c r="AU84" t="s">
        <v>48</v>
      </c>
    </row>
    <row r="85" spans="1:47">
      <c r="A85" s="19">
        <v>33</v>
      </c>
      <c r="B85" s="20">
        <f t="shared" si="12"/>
        <v>0.1</v>
      </c>
      <c r="C85" s="20">
        <f t="shared" si="10"/>
        <v>0.21</v>
      </c>
      <c r="D85" s="20">
        <f t="shared" si="10"/>
        <v>0.31</v>
      </c>
      <c r="E85" s="20">
        <f t="shared" si="10"/>
        <v>0.32</v>
      </c>
      <c r="F85" s="20">
        <f t="shared" si="10"/>
        <v>0.42</v>
      </c>
      <c r="G85" s="20">
        <f t="shared" si="10"/>
        <v>0.51</v>
      </c>
      <c r="H85" s="20">
        <f t="shared" si="10"/>
        <v>0.56999999999999995</v>
      </c>
      <c r="I85" s="20">
        <f t="shared" si="10"/>
        <v>0.67</v>
      </c>
      <c r="J85" s="20">
        <f t="shared" si="10"/>
        <v>0.78</v>
      </c>
      <c r="K85" s="20">
        <f t="shared" si="10"/>
        <v>0.89</v>
      </c>
      <c r="L85" s="20">
        <f t="shared" si="10"/>
        <v>1.02</v>
      </c>
      <c r="M85" s="20">
        <f t="shared" si="10"/>
        <v>1.1399999999999999</v>
      </c>
      <c r="N85" s="20">
        <f t="shared" si="10"/>
        <v>1.28</v>
      </c>
      <c r="O85" s="20">
        <f t="shared" si="10"/>
        <v>1.43</v>
      </c>
      <c r="P85" s="20">
        <f t="shared" si="10"/>
        <v>1.58</v>
      </c>
      <c r="Q85" s="20">
        <f t="shared" si="10"/>
        <v>1.74</v>
      </c>
      <c r="R85" s="20">
        <f t="shared" ref="R85:AE100" si="13">SUMIFS($AT:$AT,$AP:$AP,"F",$AR:$AR,$A85,$AS:$AS,R$68)</f>
        <v>1.92</v>
      </c>
      <c r="S85" s="20">
        <f t="shared" si="11"/>
        <v>2.11</v>
      </c>
      <c r="T85" s="20">
        <f t="shared" si="11"/>
        <v>2.2999999999999998</v>
      </c>
      <c r="U85" s="20">
        <f t="shared" si="11"/>
        <v>2.52</v>
      </c>
      <c r="V85" s="20">
        <f t="shared" si="11"/>
        <v>2.74</v>
      </c>
      <c r="W85" s="20">
        <f t="shared" si="11"/>
        <v>2.98</v>
      </c>
      <c r="X85" s="20">
        <f t="shared" si="11"/>
        <v>3.24</v>
      </c>
      <c r="Y85" s="20">
        <f t="shared" si="11"/>
        <v>3.51</v>
      </c>
      <c r="Z85" s="20">
        <f t="shared" si="11"/>
        <v>3.8</v>
      </c>
      <c r="AA85" s="20">
        <f t="shared" si="11"/>
        <v>0</v>
      </c>
      <c r="AB85" s="20">
        <f t="shared" si="11"/>
        <v>0</v>
      </c>
      <c r="AC85" s="20">
        <f t="shared" si="11"/>
        <v>0</v>
      </c>
      <c r="AD85" s="20">
        <f t="shared" si="11"/>
        <v>0</v>
      </c>
      <c r="AE85" s="20">
        <f t="shared" si="11"/>
        <v>0</v>
      </c>
      <c r="AL85" t="s">
        <v>46</v>
      </c>
      <c r="AM85" t="s">
        <v>54</v>
      </c>
      <c r="AN85">
        <v>501</v>
      </c>
      <c r="AO85">
        <v>10</v>
      </c>
      <c r="AP85" t="s">
        <v>47</v>
      </c>
      <c r="AR85">
        <v>53</v>
      </c>
      <c r="AS85">
        <v>2</v>
      </c>
      <c r="AT85">
        <v>1.91</v>
      </c>
      <c r="AU85" t="s">
        <v>48</v>
      </c>
    </row>
    <row r="86" spans="1:47">
      <c r="A86" s="19">
        <v>34</v>
      </c>
      <c r="B86" s="20">
        <f t="shared" si="12"/>
        <v>0.11</v>
      </c>
      <c r="C86" s="20">
        <f t="shared" si="12"/>
        <v>0.21</v>
      </c>
      <c r="D86" s="20">
        <f t="shared" si="12"/>
        <v>0.32</v>
      </c>
      <c r="E86" s="20">
        <f t="shared" si="12"/>
        <v>0.35</v>
      </c>
      <c r="F86" s="20">
        <f t="shared" si="12"/>
        <v>0.44</v>
      </c>
      <c r="G86" s="20">
        <f t="shared" si="12"/>
        <v>0.55000000000000004</v>
      </c>
      <c r="H86" s="20">
        <f t="shared" si="12"/>
        <v>0.61</v>
      </c>
      <c r="I86" s="20">
        <f t="shared" si="12"/>
        <v>0.72</v>
      </c>
      <c r="J86" s="20">
        <f t="shared" si="12"/>
        <v>0.83</v>
      </c>
      <c r="K86" s="20">
        <f t="shared" si="12"/>
        <v>0.95</v>
      </c>
      <c r="L86" s="20">
        <f t="shared" si="12"/>
        <v>1.08</v>
      </c>
      <c r="M86" s="20">
        <f t="shared" si="12"/>
        <v>1.22</v>
      </c>
      <c r="N86" s="20">
        <f t="shared" si="12"/>
        <v>1.36</v>
      </c>
      <c r="O86" s="20">
        <f t="shared" si="12"/>
        <v>1.52</v>
      </c>
      <c r="P86" s="20">
        <f t="shared" si="12"/>
        <v>1.69</v>
      </c>
      <c r="Q86" s="20">
        <f t="shared" si="12"/>
        <v>1.87</v>
      </c>
      <c r="R86" s="20">
        <f t="shared" si="13"/>
        <v>2.06</v>
      </c>
      <c r="S86" s="20">
        <f t="shared" si="13"/>
        <v>2.2599999999999998</v>
      </c>
      <c r="T86" s="20">
        <f t="shared" si="13"/>
        <v>2.4700000000000002</v>
      </c>
      <c r="U86" s="20">
        <f t="shared" si="13"/>
        <v>2.71</v>
      </c>
      <c r="V86" s="20">
        <f t="shared" si="13"/>
        <v>2.95</v>
      </c>
      <c r="W86" s="20">
        <f t="shared" si="13"/>
        <v>3.21</v>
      </c>
      <c r="X86" s="20">
        <f t="shared" si="13"/>
        <v>3.49</v>
      </c>
      <c r="Y86" s="20">
        <f t="shared" si="13"/>
        <v>3.79</v>
      </c>
      <c r="Z86" s="20">
        <f t="shared" si="13"/>
        <v>4.1100000000000003</v>
      </c>
      <c r="AA86" s="20">
        <f t="shared" si="13"/>
        <v>0</v>
      </c>
      <c r="AB86" s="20">
        <f t="shared" si="13"/>
        <v>0</v>
      </c>
      <c r="AC86" s="20">
        <f t="shared" si="13"/>
        <v>0</v>
      </c>
      <c r="AD86" s="20">
        <f t="shared" si="13"/>
        <v>0</v>
      </c>
      <c r="AE86" s="20">
        <f t="shared" si="13"/>
        <v>0</v>
      </c>
      <c r="AL86" t="s">
        <v>46</v>
      </c>
      <c r="AM86" t="s">
        <v>54</v>
      </c>
      <c r="AN86">
        <v>501</v>
      </c>
      <c r="AO86">
        <v>10</v>
      </c>
      <c r="AP86" t="s">
        <v>47</v>
      </c>
      <c r="AR86">
        <v>54</v>
      </c>
      <c r="AS86">
        <v>2</v>
      </c>
      <c r="AT86">
        <v>2.0499999999999998</v>
      </c>
      <c r="AU86" t="s">
        <v>48</v>
      </c>
    </row>
    <row r="87" spans="1:47">
      <c r="A87" s="21">
        <v>35</v>
      </c>
      <c r="B87" s="22">
        <f t="shared" ref="B87:Q102" si="14">SUMIFS($AT:$AT,$AP:$AP,"F",$AR:$AR,$A87,$AS:$AS,B$68)</f>
        <v>0.11</v>
      </c>
      <c r="C87" s="22">
        <f t="shared" si="14"/>
        <v>0.22</v>
      </c>
      <c r="D87" s="22">
        <f t="shared" si="14"/>
        <v>0.35</v>
      </c>
      <c r="E87" s="22">
        <f t="shared" si="14"/>
        <v>0.36</v>
      </c>
      <c r="F87" s="22">
        <f t="shared" si="14"/>
        <v>0.47</v>
      </c>
      <c r="G87" s="22">
        <f t="shared" si="14"/>
        <v>0.56999999999999995</v>
      </c>
      <c r="H87" s="22">
        <f t="shared" si="14"/>
        <v>0.64</v>
      </c>
      <c r="I87" s="22">
        <f t="shared" si="14"/>
        <v>0.76</v>
      </c>
      <c r="J87" s="22">
        <f t="shared" si="14"/>
        <v>0.88</v>
      </c>
      <c r="K87" s="22">
        <f t="shared" si="14"/>
        <v>1.02</v>
      </c>
      <c r="L87" s="22">
        <f t="shared" si="14"/>
        <v>1.1499999999999999</v>
      </c>
      <c r="M87" s="22">
        <f t="shared" si="14"/>
        <v>1.31</v>
      </c>
      <c r="N87" s="22">
        <f t="shared" si="14"/>
        <v>1.46</v>
      </c>
      <c r="O87" s="22">
        <f t="shared" si="14"/>
        <v>1.63</v>
      </c>
      <c r="P87" s="22">
        <f t="shared" si="14"/>
        <v>1.81</v>
      </c>
      <c r="Q87" s="22">
        <f t="shared" si="14"/>
        <v>2.0099999999999998</v>
      </c>
      <c r="R87" s="22">
        <f t="shared" si="13"/>
        <v>2.21</v>
      </c>
      <c r="S87" s="22">
        <f t="shared" si="13"/>
        <v>2.4300000000000002</v>
      </c>
      <c r="T87" s="22">
        <f t="shared" si="13"/>
        <v>2.67</v>
      </c>
      <c r="U87" s="22">
        <f t="shared" si="13"/>
        <v>2.91</v>
      </c>
      <c r="V87" s="22">
        <f t="shared" si="13"/>
        <v>3.18</v>
      </c>
      <c r="W87" s="22">
        <f t="shared" si="13"/>
        <v>3.46</v>
      </c>
      <c r="X87" s="22">
        <f t="shared" si="13"/>
        <v>3.77</v>
      </c>
      <c r="Y87" s="22">
        <f t="shared" si="13"/>
        <v>4.0999999999999996</v>
      </c>
      <c r="Z87" s="22">
        <f t="shared" si="13"/>
        <v>4.45</v>
      </c>
      <c r="AA87" s="22">
        <f t="shared" si="13"/>
        <v>0</v>
      </c>
      <c r="AB87" s="22">
        <f t="shared" si="13"/>
        <v>0</v>
      </c>
      <c r="AC87" s="22">
        <f t="shared" si="13"/>
        <v>0</v>
      </c>
      <c r="AD87" s="22">
        <f t="shared" si="13"/>
        <v>0</v>
      </c>
      <c r="AE87" s="22">
        <f t="shared" si="13"/>
        <v>0</v>
      </c>
      <c r="AL87" t="s">
        <v>46</v>
      </c>
      <c r="AM87" t="s">
        <v>54</v>
      </c>
      <c r="AN87">
        <v>501</v>
      </c>
      <c r="AO87">
        <v>10</v>
      </c>
      <c r="AP87" t="s">
        <v>47</v>
      </c>
      <c r="AR87">
        <v>55</v>
      </c>
      <c r="AS87">
        <v>2</v>
      </c>
      <c r="AT87">
        <v>2.2200000000000002</v>
      </c>
      <c r="AU87" t="s">
        <v>48</v>
      </c>
    </row>
    <row r="88" spans="1:47">
      <c r="A88" s="17">
        <v>36</v>
      </c>
      <c r="B88" s="18">
        <f t="shared" si="14"/>
        <v>0.12</v>
      </c>
      <c r="C88" s="18">
        <f t="shared" si="14"/>
        <v>0.24</v>
      </c>
      <c r="D88" s="18">
        <f t="shared" si="14"/>
        <v>0.37</v>
      </c>
      <c r="E88" s="18">
        <f t="shared" si="14"/>
        <v>0.39</v>
      </c>
      <c r="F88" s="18">
        <f t="shared" si="14"/>
        <v>0.5</v>
      </c>
      <c r="G88" s="18">
        <f t="shared" si="14"/>
        <v>0.62</v>
      </c>
      <c r="H88" s="18">
        <f t="shared" si="14"/>
        <v>0.69</v>
      </c>
      <c r="I88" s="18">
        <f t="shared" si="14"/>
        <v>0.82</v>
      </c>
      <c r="J88" s="18">
        <f t="shared" si="14"/>
        <v>0.94</v>
      </c>
      <c r="K88" s="18">
        <f t="shared" si="14"/>
        <v>1.0900000000000001</v>
      </c>
      <c r="L88" s="18">
        <f t="shared" si="14"/>
        <v>1.25</v>
      </c>
      <c r="M88" s="18">
        <f t="shared" si="14"/>
        <v>1.41</v>
      </c>
      <c r="N88" s="18">
        <f t="shared" si="14"/>
        <v>1.57</v>
      </c>
      <c r="O88" s="18">
        <f t="shared" si="14"/>
        <v>1.76</v>
      </c>
      <c r="P88" s="18">
        <f t="shared" si="14"/>
        <v>1.95</v>
      </c>
      <c r="Q88" s="18">
        <f t="shared" si="14"/>
        <v>2.16</v>
      </c>
      <c r="R88" s="18">
        <f t="shared" si="13"/>
        <v>2.39</v>
      </c>
      <c r="S88" s="18">
        <f t="shared" si="13"/>
        <v>2.62</v>
      </c>
      <c r="T88" s="18">
        <f t="shared" si="13"/>
        <v>2.88</v>
      </c>
      <c r="U88" s="18">
        <f t="shared" si="13"/>
        <v>3.14</v>
      </c>
      <c r="V88" s="18">
        <f t="shared" si="13"/>
        <v>3.44</v>
      </c>
      <c r="W88" s="18">
        <f t="shared" si="13"/>
        <v>3.75</v>
      </c>
      <c r="X88" s="18">
        <f t="shared" si="13"/>
        <v>4.08</v>
      </c>
      <c r="Y88" s="18">
        <f t="shared" si="13"/>
        <v>4.43</v>
      </c>
      <c r="Z88" s="18">
        <f t="shared" si="13"/>
        <v>4.82</v>
      </c>
      <c r="AA88" s="18">
        <f t="shared" si="13"/>
        <v>0</v>
      </c>
      <c r="AB88" s="18">
        <f t="shared" si="13"/>
        <v>0</v>
      </c>
      <c r="AC88" s="18">
        <f t="shared" si="13"/>
        <v>0</v>
      </c>
      <c r="AD88" s="18">
        <f t="shared" si="13"/>
        <v>0</v>
      </c>
      <c r="AE88" s="18">
        <f t="shared" si="13"/>
        <v>0</v>
      </c>
      <c r="AL88" t="s">
        <v>46</v>
      </c>
      <c r="AM88" t="s">
        <v>54</v>
      </c>
      <c r="AN88">
        <v>501</v>
      </c>
      <c r="AO88">
        <v>10</v>
      </c>
      <c r="AP88" t="s">
        <v>47</v>
      </c>
      <c r="AR88">
        <v>56</v>
      </c>
      <c r="AS88">
        <v>2</v>
      </c>
      <c r="AT88">
        <v>2.4</v>
      </c>
      <c r="AU88" t="s">
        <v>48</v>
      </c>
    </row>
    <row r="89" spans="1:47">
      <c r="A89" s="19">
        <v>37</v>
      </c>
      <c r="B89" s="20">
        <f t="shared" si="14"/>
        <v>0.13</v>
      </c>
      <c r="C89" s="20">
        <f t="shared" si="14"/>
        <v>0.26</v>
      </c>
      <c r="D89" s="20">
        <f t="shared" si="14"/>
        <v>0.39</v>
      </c>
      <c r="E89" s="20">
        <f t="shared" si="14"/>
        <v>0.42</v>
      </c>
      <c r="F89" s="20">
        <f t="shared" si="14"/>
        <v>0.53</v>
      </c>
      <c r="G89" s="20">
        <f t="shared" si="14"/>
        <v>0.67</v>
      </c>
      <c r="H89" s="20">
        <f t="shared" si="14"/>
        <v>0.74</v>
      </c>
      <c r="I89" s="20">
        <f t="shared" si="14"/>
        <v>0.88</v>
      </c>
      <c r="J89" s="20">
        <f t="shared" si="14"/>
        <v>1.02</v>
      </c>
      <c r="K89" s="20">
        <f t="shared" si="14"/>
        <v>1.18</v>
      </c>
      <c r="L89" s="20">
        <f t="shared" si="14"/>
        <v>1.34</v>
      </c>
      <c r="M89" s="20">
        <f t="shared" si="14"/>
        <v>1.51</v>
      </c>
      <c r="N89" s="20">
        <f t="shared" si="14"/>
        <v>1.7</v>
      </c>
      <c r="O89" s="20">
        <f t="shared" si="14"/>
        <v>1.9</v>
      </c>
      <c r="P89" s="20">
        <f t="shared" si="14"/>
        <v>2.11</v>
      </c>
      <c r="Q89" s="20">
        <f t="shared" si="14"/>
        <v>2.33</v>
      </c>
      <c r="R89" s="20">
        <f t="shared" si="13"/>
        <v>2.58</v>
      </c>
      <c r="S89" s="20">
        <f t="shared" si="13"/>
        <v>2.83</v>
      </c>
      <c r="T89" s="20">
        <f t="shared" si="13"/>
        <v>3.1</v>
      </c>
      <c r="U89" s="20">
        <f t="shared" si="13"/>
        <v>3.4</v>
      </c>
      <c r="V89" s="20">
        <f t="shared" si="13"/>
        <v>3.71</v>
      </c>
      <c r="W89" s="20">
        <f t="shared" si="13"/>
        <v>4.05</v>
      </c>
      <c r="X89" s="20">
        <f t="shared" si="13"/>
        <v>4.43</v>
      </c>
      <c r="Y89" s="20">
        <f t="shared" si="13"/>
        <v>4.82</v>
      </c>
      <c r="Z89" s="20">
        <f t="shared" si="13"/>
        <v>5.23</v>
      </c>
      <c r="AA89" s="20">
        <f t="shared" si="13"/>
        <v>0</v>
      </c>
      <c r="AB89" s="20">
        <f t="shared" si="13"/>
        <v>0</v>
      </c>
      <c r="AC89" s="20">
        <f t="shared" si="13"/>
        <v>0</v>
      </c>
      <c r="AD89" s="20">
        <f t="shared" si="13"/>
        <v>0</v>
      </c>
      <c r="AE89" s="20">
        <f t="shared" si="13"/>
        <v>0</v>
      </c>
      <c r="AL89" t="s">
        <v>46</v>
      </c>
      <c r="AM89" t="s">
        <v>54</v>
      </c>
      <c r="AN89">
        <v>501</v>
      </c>
      <c r="AO89">
        <v>10</v>
      </c>
      <c r="AP89" t="s">
        <v>47</v>
      </c>
      <c r="AR89">
        <v>57</v>
      </c>
      <c r="AS89">
        <v>2</v>
      </c>
      <c r="AT89">
        <v>2.6</v>
      </c>
      <c r="AU89" t="s">
        <v>48</v>
      </c>
    </row>
    <row r="90" spans="1:47">
      <c r="A90" s="19">
        <v>38</v>
      </c>
      <c r="B90" s="20">
        <f t="shared" si="14"/>
        <v>0.14000000000000001</v>
      </c>
      <c r="C90" s="20">
        <f t="shared" si="14"/>
        <v>0.27</v>
      </c>
      <c r="D90" s="20">
        <f t="shared" si="14"/>
        <v>0.43</v>
      </c>
      <c r="E90" s="20">
        <f t="shared" si="14"/>
        <v>0.45</v>
      </c>
      <c r="F90" s="20">
        <f t="shared" si="14"/>
        <v>0.57999999999999996</v>
      </c>
      <c r="G90" s="20">
        <f t="shared" si="14"/>
        <v>0.72</v>
      </c>
      <c r="H90" s="20">
        <f t="shared" si="14"/>
        <v>0.8</v>
      </c>
      <c r="I90" s="20">
        <f t="shared" si="14"/>
        <v>0.94</v>
      </c>
      <c r="J90" s="20">
        <f t="shared" si="14"/>
        <v>1.1000000000000001</v>
      </c>
      <c r="K90" s="20">
        <f t="shared" si="14"/>
        <v>1.27</v>
      </c>
      <c r="L90" s="20">
        <f t="shared" si="14"/>
        <v>1.44</v>
      </c>
      <c r="M90" s="20">
        <f t="shared" si="14"/>
        <v>1.63</v>
      </c>
      <c r="N90" s="20">
        <f t="shared" si="14"/>
        <v>1.83</v>
      </c>
      <c r="O90" s="20">
        <f t="shared" si="14"/>
        <v>2.0499999999999998</v>
      </c>
      <c r="P90" s="20">
        <f t="shared" si="14"/>
        <v>2.2799999999999998</v>
      </c>
      <c r="Q90" s="20">
        <f t="shared" si="14"/>
        <v>2.52</v>
      </c>
      <c r="R90" s="20">
        <f t="shared" si="13"/>
        <v>2.78</v>
      </c>
      <c r="S90" s="20">
        <f t="shared" si="13"/>
        <v>3.06</v>
      </c>
      <c r="T90" s="20">
        <f t="shared" si="13"/>
        <v>3.36</v>
      </c>
      <c r="U90" s="20">
        <f t="shared" si="13"/>
        <v>3.68</v>
      </c>
      <c r="V90" s="20">
        <f t="shared" si="13"/>
        <v>4.03</v>
      </c>
      <c r="W90" s="20">
        <f t="shared" si="13"/>
        <v>4.41</v>
      </c>
      <c r="X90" s="20">
        <f t="shared" si="13"/>
        <v>4.8099999999999996</v>
      </c>
      <c r="Y90" s="20">
        <f t="shared" si="13"/>
        <v>5.23</v>
      </c>
      <c r="Z90" s="20">
        <f t="shared" si="13"/>
        <v>5.7</v>
      </c>
      <c r="AA90" s="20">
        <f t="shared" si="13"/>
        <v>0</v>
      </c>
      <c r="AB90" s="20">
        <f t="shared" si="13"/>
        <v>0</v>
      </c>
      <c r="AC90" s="20">
        <f t="shared" si="13"/>
        <v>0</v>
      </c>
      <c r="AD90" s="20">
        <f t="shared" si="13"/>
        <v>0</v>
      </c>
      <c r="AE90" s="20">
        <f t="shared" si="13"/>
        <v>0</v>
      </c>
      <c r="AL90" t="s">
        <v>46</v>
      </c>
      <c r="AM90" t="s">
        <v>54</v>
      </c>
      <c r="AN90">
        <v>501</v>
      </c>
      <c r="AO90">
        <v>10</v>
      </c>
      <c r="AP90" t="s">
        <v>47</v>
      </c>
      <c r="AR90">
        <v>58</v>
      </c>
      <c r="AS90">
        <v>2</v>
      </c>
      <c r="AT90">
        <v>2.83</v>
      </c>
      <c r="AU90" t="s">
        <v>48</v>
      </c>
    </row>
    <row r="91" spans="1:47">
      <c r="A91" s="19">
        <v>39</v>
      </c>
      <c r="B91" s="20">
        <f t="shared" si="14"/>
        <v>0.15</v>
      </c>
      <c r="C91" s="20">
        <f t="shared" si="14"/>
        <v>0.28999999999999998</v>
      </c>
      <c r="D91" s="20">
        <f t="shared" si="14"/>
        <v>0.46</v>
      </c>
      <c r="E91" s="20">
        <f t="shared" si="14"/>
        <v>0.48</v>
      </c>
      <c r="F91" s="20">
        <f t="shared" si="14"/>
        <v>0.62</v>
      </c>
      <c r="G91" s="20">
        <f t="shared" si="14"/>
        <v>0.77</v>
      </c>
      <c r="H91" s="20">
        <f t="shared" si="14"/>
        <v>0.86</v>
      </c>
      <c r="I91" s="20">
        <f t="shared" si="14"/>
        <v>1.02</v>
      </c>
      <c r="J91" s="20">
        <f t="shared" si="14"/>
        <v>1.18</v>
      </c>
      <c r="K91" s="20">
        <f t="shared" si="14"/>
        <v>1.37</v>
      </c>
      <c r="L91" s="20">
        <f t="shared" si="14"/>
        <v>1.56</v>
      </c>
      <c r="M91" s="20">
        <f t="shared" si="14"/>
        <v>1.77</v>
      </c>
      <c r="N91" s="20">
        <f t="shared" si="14"/>
        <v>1.98</v>
      </c>
      <c r="O91" s="20">
        <f t="shared" si="14"/>
        <v>2.21</v>
      </c>
      <c r="P91" s="20">
        <f t="shared" si="14"/>
        <v>2.46</v>
      </c>
      <c r="Q91" s="20">
        <f t="shared" si="14"/>
        <v>2.73</v>
      </c>
      <c r="R91" s="20">
        <f t="shared" si="13"/>
        <v>3.01</v>
      </c>
      <c r="S91" s="20">
        <f t="shared" si="13"/>
        <v>3.31</v>
      </c>
      <c r="T91" s="20">
        <f t="shared" si="13"/>
        <v>3.65</v>
      </c>
      <c r="U91" s="20">
        <f t="shared" si="13"/>
        <v>4</v>
      </c>
      <c r="V91" s="20">
        <f t="shared" si="13"/>
        <v>4.38</v>
      </c>
      <c r="W91" s="20">
        <f t="shared" si="13"/>
        <v>4.78</v>
      </c>
      <c r="X91" s="20">
        <f t="shared" si="13"/>
        <v>5.23</v>
      </c>
      <c r="Y91" s="20">
        <f t="shared" si="13"/>
        <v>5.7</v>
      </c>
      <c r="Z91" s="20">
        <f t="shared" si="13"/>
        <v>6.21</v>
      </c>
      <c r="AA91" s="20">
        <f t="shared" si="13"/>
        <v>0</v>
      </c>
      <c r="AB91" s="20">
        <f t="shared" si="13"/>
        <v>0</v>
      </c>
      <c r="AC91" s="20">
        <f t="shared" si="13"/>
        <v>0</v>
      </c>
      <c r="AD91" s="20">
        <f t="shared" si="13"/>
        <v>0</v>
      </c>
      <c r="AE91" s="20">
        <f t="shared" si="13"/>
        <v>0</v>
      </c>
      <c r="AL91" t="s">
        <v>46</v>
      </c>
      <c r="AM91" t="s">
        <v>54</v>
      </c>
      <c r="AN91">
        <v>501</v>
      </c>
      <c r="AO91">
        <v>10</v>
      </c>
      <c r="AP91" t="s">
        <v>47</v>
      </c>
      <c r="AR91">
        <v>59</v>
      </c>
      <c r="AS91">
        <v>2</v>
      </c>
      <c r="AT91">
        <v>3.1</v>
      </c>
      <c r="AU91" t="s">
        <v>48</v>
      </c>
    </row>
    <row r="92" spans="1:47">
      <c r="A92" s="21">
        <v>40</v>
      </c>
      <c r="B92" s="22">
        <f t="shared" si="14"/>
        <v>0.16</v>
      </c>
      <c r="C92" s="22">
        <f t="shared" si="14"/>
        <v>0.32</v>
      </c>
      <c r="D92" s="22">
        <f t="shared" si="14"/>
        <v>0.5</v>
      </c>
      <c r="E92" s="22">
        <f t="shared" si="14"/>
        <v>0.52</v>
      </c>
      <c r="F92" s="22">
        <f t="shared" si="14"/>
        <v>0.67</v>
      </c>
      <c r="G92" s="22">
        <f t="shared" si="14"/>
        <v>0.83</v>
      </c>
      <c r="H92" s="22">
        <f t="shared" si="14"/>
        <v>0.93</v>
      </c>
      <c r="I92" s="22">
        <f t="shared" si="14"/>
        <v>1.1000000000000001</v>
      </c>
      <c r="J92" s="22">
        <f t="shared" si="14"/>
        <v>1.28</v>
      </c>
      <c r="K92" s="22">
        <f t="shared" si="14"/>
        <v>1.48</v>
      </c>
      <c r="L92" s="22">
        <f t="shared" si="14"/>
        <v>1.69</v>
      </c>
      <c r="M92" s="22">
        <f t="shared" si="14"/>
        <v>1.9</v>
      </c>
      <c r="N92" s="22">
        <f t="shared" si="14"/>
        <v>2.14</v>
      </c>
      <c r="O92" s="22">
        <f t="shared" si="14"/>
        <v>2.39</v>
      </c>
      <c r="P92" s="22">
        <f t="shared" si="14"/>
        <v>2.66</v>
      </c>
      <c r="Q92" s="22">
        <f t="shared" si="14"/>
        <v>2.95</v>
      </c>
      <c r="R92" s="22">
        <f t="shared" si="13"/>
        <v>3.26</v>
      </c>
      <c r="S92" s="22">
        <f t="shared" si="13"/>
        <v>3.6</v>
      </c>
      <c r="T92" s="22">
        <f t="shared" si="13"/>
        <v>3.95</v>
      </c>
      <c r="U92" s="22">
        <f t="shared" si="13"/>
        <v>4.34</v>
      </c>
      <c r="V92" s="22">
        <f t="shared" si="13"/>
        <v>4.76</v>
      </c>
      <c r="W92" s="22">
        <f t="shared" si="13"/>
        <v>5.2</v>
      </c>
      <c r="X92" s="22">
        <f t="shared" si="13"/>
        <v>5.69</v>
      </c>
      <c r="Y92" s="22">
        <f t="shared" si="13"/>
        <v>6.21</v>
      </c>
      <c r="Z92" s="22">
        <f t="shared" si="13"/>
        <v>6.77</v>
      </c>
      <c r="AA92" s="22">
        <f t="shared" si="13"/>
        <v>0</v>
      </c>
      <c r="AB92" s="22">
        <f t="shared" si="13"/>
        <v>0</v>
      </c>
      <c r="AC92" s="22">
        <f t="shared" si="13"/>
        <v>0</v>
      </c>
      <c r="AD92" s="22">
        <f t="shared" si="13"/>
        <v>0</v>
      </c>
      <c r="AE92" s="22">
        <f t="shared" si="13"/>
        <v>0</v>
      </c>
      <c r="AL92" t="s">
        <v>46</v>
      </c>
      <c r="AM92" t="s">
        <v>54</v>
      </c>
      <c r="AN92">
        <v>501</v>
      </c>
      <c r="AO92">
        <v>10</v>
      </c>
      <c r="AP92" t="s">
        <v>47</v>
      </c>
      <c r="AR92">
        <v>60</v>
      </c>
      <c r="AS92">
        <v>2</v>
      </c>
      <c r="AT92">
        <v>3.39</v>
      </c>
      <c r="AU92" t="s">
        <v>48</v>
      </c>
    </row>
    <row r="93" spans="1:47">
      <c r="A93" s="17">
        <v>41</v>
      </c>
      <c r="B93" s="18">
        <f t="shared" si="14"/>
        <v>0.18</v>
      </c>
      <c r="C93" s="18">
        <f t="shared" si="14"/>
        <v>0.34</v>
      </c>
      <c r="D93" s="18">
        <f t="shared" si="14"/>
        <v>0.53</v>
      </c>
      <c r="E93" s="18">
        <f t="shared" si="14"/>
        <v>0.56000000000000005</v>
      </c>
      <c r="F93" s="18">
        <f t="shared" si="14"/>
        <v>0.73</v>
      </c>
      <c r="G93" s="18">
        <f t="shared" si="14"/>
        <v>0.9</v>
      </c>
      <c r="H93" s="18">
        <f t="shared" si="14"/>
        <v>1.01</v>
      </c>
      <c r="I93" s="18">
        <f t="shared" si="14"/>
        <v>1.19</v>
      </c>
      <c r="J93" s="18">
        <f t="shared" si="14"/>
        <v>1.39</v>
      </c>
      <c r="K93" s="18">
        <f t="shared" si="14"/>
        <v>1.59</v>
      </c>
      <c r="L93" s="18">
        <f t="shared" si="14"/>
        <v>1.82</v>
      </c>
      <c r="M93" s="18">
        <f t="shared" si="14"/>
        <v>2.06</v>
      </c>
      <c r="N93" s="18">
        <f t="shared" si="14"/>
        <v>2.3199999999999998</v>
      </c>
      <c r="O93" s="18">
        <f t="shared" si="14"/>
        <v>2.59</v>
      </c>
      <c r="P93" s="18">
        <f t="shared" si="14"/>
        <v>2.88</v>
      </c>
      <c r="Q93" s="18">
        <f t="shared" si="14"/>
        <v>3.2</v>
      </c>
      <c r="R93" s="18">
        <f t="shared" si="13"/>
        <v>3.54</v>
      </c>
      <c r="S93" s="18">
        <f t="shared" si="13"/>
        <v>3.9</v>
      </c>
      <c r="T93" s="18">
        <f t="shared" si="13"/>
        <v>4.3</v>
      </c>
      <c r="U93" s="18">
        <f t="shared" si="13"/>
        <v>4.72</v>
      </c>
      <c r="V93" s="18">
        <f t="shared" si="13"/>
        <v>5.18</v>
      </c>
      <c r="W93" s="18">
        <f t="shared" si="13"/>
        <v>5.67</v>
      </c>
      <c r="X93" s="18">
        <f t="shared" si="13"/>
        <v>6.2</v>
      </c>
      <c r="Y93" s="18">
        <f t="shared" si="13"/>
        <v>6.78</v>
      </c>
      <c r="Z93" s="18">
        <f t="shared" si="13"/>
        <v>7.4</v>
      </c>
      <c r="AA93" s="18">
        <f t="shared" si="13"/>
        <v>0</v>
      </c>
      <c r="AB93" s="18">
        <f t="shared" si="13"/>
        <v>0</v>
      </c>
      <c r="AC93" s="18">
        <f t="shared" si="13"/>
        <v>0</v>
      </c>
      <c r="AD93" s="18">
        <f t="shared" si="13"/>
        <v>0</v>
      </c>
      <c r="AE93" s="18">
        <f t="shared" si="13"/>
        <v>0</v>
      </c>
      <c r="AL93" t="s">
        <v>46</v>
      </c>
      <c r="AM93" t="s">
        <v>54</v>
      </c>
      <c r="AN93">
        <v>501</v>
      </c>
      <c r="AO93">
        <v>10</v>
      </c>
      <c r="AP93" t="s">
        <v>47</v>
      </c>
      <c r="AR93">
        <v>61</v>
      </c>
      <c r="AS93">
        <v>2</v>
      </c>
      <c r="AT93">
        <v>3.72</v>
      </c>
      <c r="AU93" t="s">
        <v>48</v>
      </c>
    </row>
    <row r="94" spans="1:47">
      <c r="A94" s="19">
        <v>42</v>
      </c>
      <c r="B94" s="20">
        <f t="shared" si="14"/>
        <v>0.19</v>
      </c>
      <c r="C94" s="20">
        <f t="shared" si="14"/>
        <v>0.37</v>
      </c>
      <c r="D94" s="20">
        <f t="shared" si="14"/>
        <v>0.57999999999999996</v>
      </c>
      <c r="E94" s="20">
        <f t="shared" si="14"/>
        <v>0.61</v>
      </c>
      <c r="F94" s="20">
        <f t="shared" si="14"/>
        <v>0.78</v>
      </c>
      <c r="G94" s="20">
        <f t="shared" si="14"/>
        <v>0.97</v>
      </c>
      <c r="H94" s="20">
        <f t="shared" si="14"/>
        <v>1.0900000000000001</v>
      </c>
      <c r="I94" s="20">
        <f t="shared" si="14"/>
        <v>1.29</v>
      </c>
      <c r="J94" s="20">
        <f t="shared" si="14"/>
        <v>1.51</v>
      </c>
      <c r="K94" s="20">
        <f t="shared" si="14"/>
        <v>1.72</v>
      </c>
      <c r="L94" s="20">
        <f t="shared" si="14"/>
        <v>1.97</v>
      </c>
      <c r="M94" s="20">
        <f t="shared" si="14"/>
        <v>2.2400000000000002</v>
      </c>
      <c r="N94" s="20">
        <f t="shared" si="14"/>
        <v>2.5099999999999998</v>
      </c>
      <c r="O94" s="20">
        <f t="shared" si="14"/>
        <v>2.81</v>
      </c>
      <c r="P94" s="20">
        <f t="shared" si="14"/>
        <v>3.13</v>
      </c>
      <c r="Q94" s="20">
        <f t="shared" si="14"/>
        <v>3.47</v>
      </c>
      <c r="R94" s="20">
        <f t="shared" si="13"/>
        <v>3.84</v>
      </c>
      <c r="S94" s="20">
        <f t="shared" si="13"/>
        <v>4.24</v>
      </c>
      <c r="T94" s="20">
        <f t="shared" si="13"/>
        <v>4.68</v>
      </c>
      <c r="U94" s="20">
        <f t="shared" si="13"/>
        <v>5.14</v>
      </c>
      <c r="V94" s="20">
        <f t="shared" si="13"/>
        <v>5.65</v>
      </c>
      <c r="W94" s="20">
        <f t="shared" si="13"/>
        <v>6.19</v>
      </c>
      <c r="X94" s="20">
        <f t="shared" si="13"/>
        <v>6.78</v>
      </c>
      <c r="Y94" s="20">
        <f t="shared" si="13"/>
        <v>7.4</v>
      </c>
      <c r="Z94" s="20">
        <f t="shared" si="13"/>
        <v>8.09</v>
      </c>
      <c r="AA94" s="20">
        <f t="shared" si="13"/>
        <v>0</v>
      </c>
      <c r="AB94" s="20">
        <f t="shared" si="13"/>
        <v>0</v>
      </c>
      <c r="AC94" s="20">
        <f t="shared" si="13"/>
        <v>0</v>
      </c>
      <c r="AD94" s="20">
        <f t="shared" si="13"/>
        <v>0</v>
      </c>
      <c r="AE94" s="20">
        <f t="shared" si="13"/>
        <v>0</v>
      </c>
      <c r="AL94" t="s">
        <v>46</v>
      </c>
      <c r="AM94" t="s">
        <v>54</v>
      </c>
      <c r="AN94">
        <v>501</v>
      </c>
      <c r="AO94">
        <v>10</v>
      </c>
      <c r="AP94" t="s">
        <v>47</v>
      </c>
      <c r="AR94">
        <v>62</v>
      </c>
      <c r="AS94">
        <v>2</v>
      </c>
      <c r="AT94">
        <v>4.0999999999999996</v>
      </c>
      <c r="AU94" t="s">
        <v>48</v>
      </c>
    </row>
    <row r="95" spans="1:47">
      <c r="A95" s="19">
        <v>43</v>
      </c>
      <c r="B95" s="20">
        <f t="shared" si="14"/>
        <v>0.21</v>
      </c>
      <c r="C95" s="20">
        <f t="shared" si="14"/>
        <v>0.41</v>
      </c>
      <c r="D95" s="20">
        <f t="shared" si="14"/>
        <v>0.62</v>
      </c>
      <c r="E95" s="20">
        <f t="shared" si="14"/>
        <v>0.66</v>
      </c>
      <c r="F95" s="20">
        <f t="shared" si="14"/>
        <v>0.85</v>
      </c>
      <c r="G95" s="20">
        <f t="shared" si="14"/>
        <v>1.05</v>
      </c>
      <c r="H95" s="20">
        <f t="shared" si="14"/>
        <v>1.18</v>
      </c>
      <c r="I95" s="20">
        <f t="shared" si="14"/>
        <v>1.39</v>
      </c>
      <c r="J95" s="20">
        <f t="shared" si="14"/>
        <v>1.62</v>
      </c>
      <c r="K95" s="20">
        <f t="shared" si="14"/>
        <v>1.87</v>
      </c>
      <c r="L95" s="20">
        <f t="shared" si="14"/>
        <v>2.13</v>
      </c>
      <c r="M95" s="20">
        <f t="shared" si="14"/>
        <v>2.42</v>
      </c>
      <c r="N95" s="20">
        <f t="shared" si="14"/>
        <v>2.72</v>
      </c>
      <c r="O95" s="20">
        <f t="shared" si="14"/>
        <v>3.04</v>
      </c>
      <c r="P95" s="20">
        <f t="shared" si="14"/>
        <v>3.4</v>
      </c>
      <c r="Q95" s="20">
        <f t="shared" si="14"/>
        <v>3.77</v>
      </c>
      <c r="R95" s="20">
        <f t="shared" si="13"/>
        <v>4.1900000000000004</v>
      </c>
      <c r="S95" s="20">
        <f t="shared" si="13"/>
        <v>4.62</v>
      </c>
      <c r="T95" s="20">
        <f t="shared" si="13"/>
        <v>5.0999999999999996</v>
      </c>
      <c r="U95" s="20">
        <f t="shared" si="13"/>
        <v>5.61</v>
      </c>
      <c r="V95" s="20">
        <f t="shared" si="13"/>
        <v>6.16</v>
      </c>
      <c r="W95" s="20">
        <f t="shared" si="13"/>
        <v>6.76</v>
      </c>
      <c r="X95" s="20">
        <f t="shared" si="13"/>
        <v>7.4</v>
      </c>
      <c r="Y95" s="20">
        <f t="shared" si="13"/>
        <v>8.11</v>
      </c>
      <c r="Z95" s="20">
        <f t="shared" si="13"/>
        <v>8.8699999999999992</v>
      </c>
      <c r="AA95" s="20">
        <f t="shared" si="13"/>
        <v>0</v>
      </c>
      <c r="AB95" s="20">
        <f t="shared" si="13"/>
        <v>0</v>
      </c>
      <c r="AC95" s="20">
        <f t="shared" si="13"/>
        <v>0</v>
      </c>
      <c r="AD95" s="20">
        <f t="shared" si="13"/>
        <v>0</v>
      </c>
      <c r="AE95" s="20">
        <f t="shared" si="13"/>
        <v>0</v>
      </c>
      <c r="AL95" t="s">
        <v>46</v>
      </c>
      <c r="AM95" t="s">
        <v>54</v>
      </c>
      <c r="AN95">
        <v>501</v>
      </c>
      <c r="AO95">
        <v>10</v>
      </c>
      <c r="AP95" t="s">
        <v>47</v>
      </c>
      <c r="AR95">
        <v>63</v>
      </c>
      <c r="AS95">
        <v>2</v>
      </c>
      <c r="AT95">
        <v>4.53</v>
      </c>
      <c r="AU95" t="s">
        <v>48</v>
      </c>
    </row>
    <row r="96" spans="1:47">
      <c r="A96" s="19">
        <v>44</v>
      </c>
      <c r="B96" s="20">
        <f t="shared" si="14"/>
        <v>0.22</v>
      </c>
      <c r="C96" s="20">
        <f t="shared" si="14"/>
        <v>0.43</v>
      </c>
      <c r="D96" s="20">
        <f t="shared" si="14"/>
        <v>0.67</v>
      </c>
      <c r="E96" s="20">
        <f t="shared" si="14"/>
        <v>0.71</v>
      </c>
      <c r="F96" s="20">
        <f t="shared" si="14"/>
        <v>0.92</v>
      </c>
      <c r="G96" s="20">
        <f t="shared" si="14"/>
        <v>1.1399999999999999</v>
      </c>
      <c r="H96" s="20">
        <f t="shared" si="14"/>
        <v>1.27</v>
      </c>
      <c r="I96" s="20">
        <f t="shared" si="14"/>
        <v>1.5</v>
      </c>
      <c r="J96" s="20">
        <f t="shared" si="14"/>
        <v>1.76</v>
      </c>
      <c r="K96" s="20">
        <f t="shared" si="14"/>
        <v>2.02</v>
      </c>
      <c r="L96" s="20">
        <f t="shared" si="14"/>
        <v>2.31</v>
      </c>
      <c r="M96" s="20">
        <f t="shared" si="14"/>
        <v>2.63</v>
      </c>
      <c r="N96" s="20">
        <f t="shared" si="14"/>
        <v>2.95</v>
      </c>
      <c r="O96" s="20">
        <f t="shared" si="14"/>
        <v>3.31</v>
      </c>
      <c r="P96" s="20">
        <f t="shared" si="14"/>
        <v>3.69</v>
      </c>
      <c r="Q96" s="20">
        <f t="shared" si="14"/>
        <v>4.1100000000000003</v>
      </c>
      <c r="R96" s="20">
        <f t="shared" si="13"/>
        <v>4.5599999999999996</v>
      </c>
      <c r="S96" s="20">
        <f t="shared" si="13"/>
        <v>5.04</v>
      </c>
      <c r="T96" s="20">
        <f t="shared" si="13"/>
        <v>5.56</v>
      </c>
      <c r="U96" s="20">
        <f t="shared" si="13"/>
        <v>6.13</v>
      </c>
      <c r="V96" s="20">
        <f t="shared" si="13"/>
        <v>6.74</v>
      </c>
      <c r="W96" s="20">
        <f t="shared" si="13"/>
        <v>7.4</v>
      </c>
      <c r="X96" s="20">
        <f t="shared" si="13"/>
        <v>8.11</v>
      </c>
      <c r="Y96" s="20">
        <f t="shared" si="13"/>
        <v>8.8800000000000008</v>
      </c>
      <c r="Z96" s="20">
        <f t="shared" si="13"/>
        <v>9.7200000000000006</v>
      </c>
      <c r="AA96" s="20">
        <f t="shared" si="13"/>
        <v>0</v>
      </c>
      <c r="AB96" s="20">
        <f t="shared" si="13"/>
        <v>0</v>
      </c>
      <c r="AC96" s="20">
        <f t="shared" si="13"/>
        <v>0</v>
      </c>
      <c r="AD96" s="20">
        <f t="shared" si="13"/>
        <v>0</v>
      </c>
      <c r="AE96" s="20">
        <f t="shared" si="13"/>
        <v>0</v>
      </c>
      <c r="AL96" t="s">
        <v>46</v>
      </c>
      <c r="AM96" t="s">
        <v>54</v>
      </c>
      <c r="AN96">
        <v>501</v>
      </c>
      <c r="AO96">
        <v>10</v>
      </c>
      <c r="AP96" t="s">
        <v>47</v>
      </c>
      <c r="AR96">
        <v>64</v>
      </c>
      <c r="AS96">
        <v>2</v>
      </c>
      <c r="AT96">
        <v>5.01</v>
      </c>
      <c r="AU96" t="s">
        <v>48</v>
      </c>
    </row>
    <row r="97" spans="1:47">
      <c r="A97" s="21">
        <v>45</v>
      </c>
      <c r="B97" s="22">
        <f t="shared" si="14"/>
        <v>0.24</v>
      </c>
      <c r="C97" s="22">
        <f t="shared" si="14"/>
        <v>0.47</v>
      </c>
      <c r="D97" s="22">
        <f t="shared" si="14"/>
        <v>0.73</v>
      </c>
      <c r="E97" s="22">
        <f t="shared" si="14"/>
        <v>0.77</v>
      </c>
      <c r="F97" s="22">
        <f t="shared" si="14"/>
        <v>0.99</v>
      </c>
      <c r="G97" s="22">
        <f t="shared" si="14"/>
        <v>1.23</v>
      </c>
      <c r="H97" s="22">
        <f t="shared" si="14"/>
        <v>1.38</v>
      </c>
      <c r="I97" s="22">
        <f t="shared" si="14"/>
        <v>1.63</v>
      </c>
      <c r="J97" s="22">
        <f t="shared" si="14"/>
        <v>1.9</v>
      </c>
      <c r="K97" s="22">
        <f t="shared" si="14"/>
        <v>2.19</v>
      </c>
      <c r="L97" s="22">
        <f t="shared" si="14"/>
        <v>2.5099999999999998</v>
      </c>
      <c r="M97" s="22">
        <f t="shared" si="14"/>
        <v>2.85</v>
      </c>
      <c r="N97" s="22">
        <f t="shared" si="14"/>
        <v>3.21</v>
      </c>
      <c r="O97" s="22">
        <f t="shared" si="14"/>
        <v>3.6</v>
      </c>
      <c r="P97" s="22">
        <f t="shared" si="14"/>
        <v>4.0199999999999996</v>
      </c>
      <c r="Q97" s="22">
        <f t="shared" si="14"/>
        <v>4.4800000000000004</v>
      </c>
      <c r="R97" s="22">
        <f t="shared" si="13"/>
        <v>4.97</v>
      </c>
      <c r="S97" s="22">
        <f t="shared" si="13"/>
        <v>5.5</v>
      </c>
      <c r="T97" s="22">
        <f t="shared" si="13"/>
        <v>6.09</v>
      </c>
      <c r="U97" s="22">
        <f t="shared" si="13"/>
        <v>6.7</v>
      </c>
      <c r="V97" s="22">
        <f t="shared" si="13"/>
        <v>7.38</v>
      </c>
      <c r="W97" s="22">
        <f t="shared" si="13"/>
        <v>8.11</v>
      </c>
      <c r="X97" s="22">
        <f t="shared" si="13"/>
        <v>8.9</v>
      </c>
      <c r="Y97" s="22">
        <f t="shared" si="13"/>
        <v>9.76</v>
      </c>
      <c r="Z97" s="22">
        <f t="shared" si="13"/>
        <v>10.69</v>
      </c>
      <c r="AA97" s="22">
        <f t="shared" si="13"/>
        <v>0</v>
      </c>
      <c r="AB97" s="22">
        <f t="shared" si="13"/>
        <v>0</v>
      </c>
      <c r="AC97" s="22">
        <f t="shared" si="13"/>
        <v>0</v>
      </c>
      <c r="AD97" s="22">
        <f t="shared" si="13"/>
        <v>0</v>
      </c>
      <c r="AE97" s="22">
        <f t="shared" si="13"/>
        <v>0</v>
      </c>
      <c r="AL97" t="s">
        <v>46</v>
      </c>
      <c r="AM97" t="s">
        <v>54</v>
      </c>
      <c r="AN97">
        <v>501</v>
      </c>
      <c r="AO97">
        <v>10</v>
      </c>
      <c r="AP97" t="s">
        <v>47</v>
      </c>
      <c r="AR97">
        <v>65</v>
      </c>
      <c r="AS97">
        <v>2</v>
      </c>
      <c r="AT97">
        <v>5.55</v>
      </c>
      <c r="AU97" t="s">
        <v>48</v>
      </c>
    </row>
    <row r="98" spans="1:47">
      <c r="A98" s="17">
        <v>46</v>
      </c>
      <c r="B98" s="18">
        <f t="shared" si="14"/>
        <v>0.26</v>
      </c>
      <c r="C98" s="18">
        <f t="shared" si="14"/>
        <v>0.52</v>
      </c>
      <c r="D98" s="18">
        <f t="shared" si="14"/>
        <v>0.78</v>
      </c>
      <c r="E98" s="18">
        <f t="shared" si="14"/>
        <v>0.83</v>
      </c>
      <c r="F98" s="18">
        <f t="shared" si="14"/>
        <v>1.07</v>
      </c>
      <c r="G98" s="18">
        <f t="shared" si="14"/>
        <v>1.33</v>
      </c>
      <c r="H98" s="18">
        <f t="shared" si="14"/>
        <v>1.5</v>
      </c>
      <c r="I98" s="18">
        <f t="shared" si="14"/>
        <v>1.77</v>
      </c>
      <c r="J98" s="18">
        <f t="shared" si="14"/>
        <v>2.06</v>
      </c>
      <c r="K98" s="18">
        <f t="shared" si="14"/>
        <v>2.38</v>
      </c>
      <c r="L98" s="18">
        <f t="shared" si="14"/>
        <v>2.72</v>
      </c>
      <c r="M98" s="18">
        <f t="shared" si="14"/>
        <v>3.1</v>
      </c>
      <c r="N98" s="18">
        <f t="shared" si="14"/>
        <v>3.49</v>
      </c>
      <c r="O98" s="18">
        <f t="shared" si="14"/>
        <v>3.93</v>
      </c>
      <c r="P98" s="18">
        <f t="shared" si="14"/>
        <v>4.3899999999999997</v>
      </c>
      <c r="Q98" s="18">
        <f t="shared" si="14"/>
        <v>4.8899999999999997</v>
      </c>
      <c r="R98" s="18">
        <f t="shared" si="13"/>
        <v>5.44</v>
      </c>
      <c r="S98" s="18">
        <f t="shared" si="13"/>
        <v>6.02</v>
      </c>
      <c r="T98" s="18">
        <f t="shared" si="13"/>
        <v>6.65</v>
      </c>
      <c r="U98" s="18">
        <f t="shared" si="13"/>
        <v>7.35</v>
      </c>
      <c r="V98" s="18">
        <f t="shared" si="13"/>
        <v>8.09</v>
      </c>
      <c r="W98" s="18">
        <f t="shared" si="13"/>
        <v>8.9</v>
      </c>
      <c r="X98" s="18">
        <f t="shared" si="13"/>
        <v>9.7799999999999994</v>
      </c>
      <c r="Y98" s="18">
        <f t="shared" si="13"/>
        <v>10.73</v>
      </c>
      <c r="Z98" s="18">
        <f t="shared" si="13"/>
        <v>0</v>
      </c>
      <c r="AA98" s="18">
        <f t="shared" si="13"/>
        <v>0</v>
      </c>
      <c r="AB98" s="18">
        <f t="shared" si="13"/>
        <v>0</v>
      </c>
      <c r="AC98" s="18">
        <f t="shared" si="13"/>
        <v>0</v>
      </c>
      <c r="AD98" s="18">
        <f t="shared" si="13"/>
        <v>0</v>
      </c>
      <c r="AE98" s="18">
        <f t="shared" si="13"/>
        <v>0</v>
      </c>
      <c r="AL98" t="s">
        <v>46</v>
      </c>
      <c r="AM98" t="s">
        <v>54</v>
      </c>
      <c r="AN98">
        <v>501</v>
      </c>
      <c r="AO98">
        <v>10</v>
      </c>
      <c r="AP98" t="s">
        <v>47</v>
      </c>
      <c r="AR98">
        <v>18</v>
      </c>
      <c r="AS98">
        <v>3</v>
      </c>
      <c r="AT98">
        <v>0.54</v>
      </c>
      <c r="AU98" t="s">
        <v>48</v>
      </c>
    </row>
    <row r="99" spans="1:47">
      <c r="A99" s="19">
        <v>47</v>
      </c>
      <c r="B99" s="20">
        <f t="shared" si="14"/>
        <v>0.28000000000000003</v>
      </c>
      <c r="C99" s="20">
        <f t="shared" si="14"/>
        <v>0.56000000000000005</v>
      </c>
      <c r="D99" s="20">
        <f t="shared" si="14"/>
        <v>0.85</v>
      </c>
      <c r="E99" s="20">
        <f t="shared" si="14"/>
        <v>0.9</v>
      </c>
      <c r="F99" s="20">
        <f t="shared" si="14"/>
        <v>1.1599999999999999</v>
      </c>
      <c r="G99" s="20">
        <f t="shared" si="14"/>
        <v>1.44</v>
      </c>
      <c r="H99" s="20">
        <f t="shared" si="14"/>
        <v>1.62</v>
      </c>
      <c r="I99" s="20">
        <f t="shared" si="14"/>
        <v>1.92</v>
      </c>
      <c r="J99" s="20">
        <f t="shared" si="14"/>
        <v>2.2400000000000002</v>
      </c>
      <c r="K99" s="20">
        <f t="shared" si="14"/>
        <v>2.59</v>
      </c>
      <c r="L99" s="20">
        <f t="shared" si="14"/>
        <v>2.97</v>
      </c>
      <c r="M99" s="20">
        <f t="shared" si="14"/>
        <v>3.38</v>
      </c>
      <c r="N99" s="20">
        <f t="shared" si="14"/>
        <v>3.81</v>
      </c>
      <c r="O99" s="20">
        <f t="shared" si="14"/>
        <v>4.29</v>
      </c>
      <c r="P99" s="20">
        <f t="shared" si="14"/>
        <v>4.8</v>
      </c>
      <c r="Q99" s="20">
        <f t="shared" si="14"/>
        <v>5.35</v>
      </c>
      <c r="R99" s="20">
        <f t="shared" si="13"/>
        <v>5.95</v>
      </c>
      <c r="S99" s="20">
        <f t="shared" si="13"/>
        <v>6.6</v>
      </c>
      <c r="T99" s="20">
        <f t="shared" si="13"/>
        <v>7.3</v>
      </c>
      <c r="U99" s="20">
        <f t="shared" si="13"/>
        <v>8.06</v>
      </c>
      <c r="V99" s="20">
        <f t="shared" si="13"/>
        <v>8.89</v>
      </c>
      <c r="W99" s="20">
        <f t="shared" si="13"/>
        <v>9.7899999999999991</v>
      </c>
      <c r="X99" s="20">
        <f t="shared" si="13"/>
        <v>10.76</v>
      </c>
      <c r="Y99" s="20">
        <f t="shared" si="13"/>
        <v>0</v>
      </c>
      <c r="Z99" s="20">
        <f t="shared" si="13"/>
        <v>0</v>
      </c>
      <c r="AA99" s="20">
        <f t="shared" si="13"/>
        <v>0</v>
      </c>
      <c r="AB99" s="20">
        <f t="shared" si="13"/>
        <v>0</v>
      </c>
      <c r="AC99" s="20">
        <f t="shared" si="13"/>
        <v>0</v>
      </c>
      <c r="AD99" s="20">
        <f t="shared" si="13"/>
        <v>0</v>
      </c>
      <c r="AE99" s="20">
        <f t="shared" si="13"/>
        <v>0</v>
      </c>
      <c r="AL99" t="s">
        <v>46</v>
      </c>
      <c r="AM99" t="s">
        <v>54</v>
      </c>
      <c r="AN99">
        <v>501</v>
      </c>
      <c r="AO99">
        <v>10</v>
      </c>
      <c r="AP99" t="s">
        <v>47</v>
      </c>
      <c r="AR99">
        <v>19</v>
      </c>
      <c r="AS99">
        <v>3</v>
      </c>
      <c r="AT99">
        <v>0.57999999999999996</v>
      </c>
      <c r="AU99" t="s">
        <v>48</v>
      </c>
    </row>
    <row r="100" spans="1:47">
      <c r="A100" s="19">
        <v>48</v>
      </c>
      <c r="B100" s="20">
        <f t="shared" si="14"/>
        <v>0.3</v>
      </c>
      <c r="C100" s="20">
        <f t="shared" si="14"/>
        <v>0.6</v>
      </c>
      <c r="D100" s="20">
        <f t="shared" si="14"/>
        <v>0.92</v>
      </c>
      <c r="E100" s="20">
        <f t="shared" si="14"/>
        <v>0.97</v>
      </c>
      <c r="F100" s="20">
        <f t="shared" si="14"/>
        <v>1.26</v>
      </c>
      <c r="G100" s="20">
        <f t="shared" si="14"/>
        <v>1.57</v>
      </c>
      <c r="H100" s="20">
        <f t="shared" si="14"/>
        <v>1.76</v>
      </c>
      <c r="I100" s="20">
        <f t="shared" si="14"/>
        <v>2.09</v>
      </c>
      <c r="J100" s="20">
        <f t="shared" si="14"/>
        <v>2.44</v>
      </c>
      <c r="K100" s="20">
        <f t="shared" si="14"/>
        <v>2.82</v>
      </c>
      <c r="L100" s="20">
        <f t="shared" si="14"/>
        <v>3.23</v>
      </c>
      <c r="M100" s="20">
        <f t="shared" si="14"/>
        <v>3.69</v>
      </c>
      <c r="N100" s="20">
        <f t="shared" si="14"/>
        <v>4.17</v>
      </c>
      <c r="O100" s="20">
        <f t="shared" si="14"/>
        <v>4.6900000000000004</v>
      </c>
      <c r="P100" s="20">
        <f t="shared" si="14"/>
        <v>5.25</v>
      </c>
      <c r="Q100" s="20">
        <f t="shared" si="14"/>
        <v>5.87</v>
      </c>
      <c r="R100" s="20">
        <f t="shared" si="13"/>
        <v>6.53</v>
      </c>
      <c r="S100" s="20">
        <f t="shared" si="13"/>
        <v>7.25</v>
      </c>
      <c r="T100" s="20">
        <f t="shared" si="13"/>
        <v>8.02</v>
      </c>
      <c r="U100" s="20">
        <f t="shared" si="13"/>
        <v>8.86</v>
      </c>
      <c r="V100" s="20">
        <f t="shared" si="13"/>
        <v>9.7899999999999991</v>
      </c>
      <c r="W100" s="20">
        <f t="shared" si="13"/>
        <v>10.78</v>
      </c>
      <c r="X100" s="20">
        <f t="shared" si="13"/>
        <v>0</v>
      </c>
      <c r="Y100" s="20">
        <f t="shared" si="13"/>
        <v>0</v>
      </c>
      <c r="Z100" s="20">
        <f t="shared" si="13"/>
        <v>0</v>
      </c>
      <c r="AA100" s="20">
        <f t="shared" si="13"/>
        <v>0</v>
      </c>
      <c r="AB100" s="20">
        <f t="shared" si="13"/>
        <v>0</v>
      </c>
      <c r="AC100" s="20">
        <f t="shared" si="13"/>
        <v>0</v>
      </c>
      <c r="AD100" s="20">
        <f t="shared" si="13"/>
        <v>0</v>
      </c>
      <c r="AE100" s="20">
        <f t="shared" si="13"/>
        <v>0</v>
      </c>
      <c r="AL100" t="s">
        <v>46</v>
      </c>
      <c r="AM100" t="s">
        <v>54</v>
      </c>
      <c r="AN100">
        <v>501</v>
      </c>
      <c r="AO100">
        <v>10</v>
      </c>
      <c r="AP100" t="s">
        <v>47</v>
      </c>
      <c r="AR100">
        <v>20</v>
      </c>
      <c r="AS100">
        <v>3</v>
      </c>
      <c r="AT100">
        <v>0.61</v>
      </c>
      <c r="AU100" t="s">
        <v>48</v>
      </c>
    </row>
    <row r="101" spans="1:47">
      <c r="A101" s="19">
        <v>49</v>
      </c>
      <c r="B101" s="20">
        <f t="shared" si="14"/>
        <v>0.33</v>
      </c>
      <c r="C101" s="20">
        <f t="shared" si="14"/>
        <v>0.65</v>
      </c>
      <c r="D101" s="20">
        <f t="shared" si="14"/>
        <v>1</v>
      </c>
      <c r="E101" s="20">
        <f t="shared" si="14"/>
        <v>1.06</v>
      </c>
      <c r="F101" s="20">
        <f t="shared" si="14"/>
        <v>1.37</v>
      </c>
      <c r="G101" s="20">
        <f t="shared" si="14"/>
        <v>1.7</v>
      </c>
      <c r="H101" s="20">
        <f t="shared" si="14"/>
        <v>1.91</v>
      </c>
      <c r="I101" s="20">
        <f t="shared" si="14"/>
        <v>2.27</v>
      </c>
      <c r="J101" s="20">
        <f t="shared" si="14"/>
        <v>2.67</v>
      </c>
      <c r="K101" s="20">
        <f t="shared" si="14"/>
        <v>3.09</v>
      </c>
      <c r="L101" s="20">
        <f t="shared" si="14"/>
        <v>3.55</v>
      </c>
      <c r="M101" s="20">
        <f t="shared" si="14"/>
        <v>4.04</v>
      </c>
      <c r="N101" s="20">
        <f t="shared" si="14"/>
        <v>4.5599999999999996</v>
      </c>
      <c r="O101" s="20">
        <f t="shared" si="14"/>
        <v>5.14</v>
      </c>
      <c r="P101" s="20">
        <f t="shared" si="14"/>
        <v>5.77</v>
      </c>
      <c r="Q101" s="20">
        <f t="shared" si="14"/>
        <v>6.44</v>
      </c>
      <c r="R101" s="20">
        <f t="shared" ref="R101:AE116" si="15">SUMIFS($AT:$AT,$AP:$AP,"F",$AR:$AR,$A101,$AS:$AS,R$68)</f>
        <v>7.18</v>
      </c>
      <c r="S101" s="20">
        <f t="shared" si="15"/>
        <v>7.97</v>
      </c>
      <c r="T101" s="20">
        <f t="shared" si="15"/>
        <v>8.83</v>
      </c>
      <c r="U101" s="20">
        <f t="shared" si="15"/>
        <v>9.77</v>
      </c>
      <c r="V101" s="20">
        <f t="shared" si="15"/>
        <v>10.79</v>
      </c>
      <c r="W101" s="20">
        <f t="shared" si="15"/>
        <v>0</v>
      </c>
      <c r="X101" s="20">
        <f t="shared" si="15"/>
        <v>0</v>
      </c>
      <c r="Y101" s="20">
        <f t="shared" si="15"/>
        <v>0</v>
      </c>
      <c r="Z101" s="20">
        <f t="shared" si="15"/>
        <v>0</v>
      </c>
      <c r="AA101" s="20">
        <f t="shared" si="15"/>
        <v>0</v>
      </c>
      <c r="AB101" s="20">
        <f t="shared" si="15"/>
        <v>0</v>
      </c>
      <c r="AC101" s="20">
        <f t="shared" si="15"/>
        <v>0</v>
      </c>
      <c r="AD101" s="20">
        <f t="shared" si="15"/>
        <v>0</v>
      </c>
      <c r="AE101" s="20">
        <f t="shared" si="15"/>
        <v>0</v>
      </c>
      <c r="AL101" t="s">
        <v>46</v>
      </c>
      <c r="AM101" t="s">
        <v>54</v>
      </c>
      <c r="AN101">
        <v>501</v>
      </c>
      <c r="AO101">
        <v>10</v>
      </c>
      <c r="AP101" t="s">
        <v>47</v>
      </c>
      <c r="AR101">
        <v>21</v>
      </c>
      <c r="AS101">
        <v>3</v>
      </c>
      <c r="AT101">
        <v>0.62</v>
      </c>
      <c r="AU101" t="s">
        <v>48</v>
      </c>
    </row>
    <row r="102" spans="1:47">
      <c r="A102" s="21">
        <v>50</v>
      </c>
      <c r="B102" s="22">
        <f t="shared" si="14"/>
        <v>0.35</v>
      </c>
      <c r="C102" s="22">
        <f t="shared" si="14"/>
        <v>0.71</v>
      </c>
      <c r="D102" s="22">
        <f t="shared" si="14"/>
        <v>1.0900000000000001</v>
      </c>
      <c r="E102" s="22">
        <f t="shared" si="14"/>
        <v>1.1499999999999999</v>
      </c>
      <c r="F102" s="22">
        <f t="shared" si="14"/>
        <v>1.5</v>
      </c>
      <c r="G102" s="22">
        <f t="shared" si="14"/>
        <v>1.86</v>
      </c>
      <c r="H102" s="22">
        <f t="shared" si="14"/>
        <v>2.09</v>
      </c>
      <c r="I102" s="22">
        <f t="shared" si="14"/>
        <v>2.4900000000000002</v>
      </c>
      <c r="J102" s="22">
        <f t="shared" si="14"/>
        <v>2.92</v>
      </c>
      <c r="K102" s="22">
        <f t="shared" si="14"/>
        <v>3.38</v>
      </c>
      <c r="L102" s="22">
        <f t="shared" si="14"/>
        <v>3.88</v>
      </c>
      <c r="M102" s="22">
        <f t="shared" si="14"/>
        <v>4.43</v>
      </c>
      <c r="N102" s="22">
        <f t="shared" si="14"/>
        <v>5.0199999999999996</v>
      </c>
      <c r="O102" s="22">
        <f t="shared" si="14"/>
        <v>5.65</v>
      </c>
      <c r="P102" s="22">
        <f t="shared" si="14"/>
        <v>6.34</v>
      </c>
      <c r="Q102" s="22">
        <f t="shared" ref="Q102:AE117" si="16">SUMIFS($AT:$AT,$AP:$AP,"F",$AR:$AR,$A102,$AS:$AS,Q$68)</f>
        <v>7.09</v>
      </c>
      <c r="R102" s="22">
        <f t="shared" si="15"/>
        <v>7.9</v>
      </c>
      <c r="S102" s="22">
        <f t="shared" si="15"/>
        <v>8.7899999999999991</v>
      </c>
      <c r="T102" s="22">
        <f t="shared" si="15"/>
        <v>9.74</v>
      </c>
      <c r="U102" s="22">
        <f t="shared" si="15"/>
        <v>10.78</v>
      </c>
      <c r="V102" s="22">
        <f t="shared" si="15"/>
        <v>0</v>
      </c>
      <c r="W102" s="22">
        <f t="shared" si="15"/>
        <v>0</v>
      </c>
      <c r="X102" s="22">
        <f t="shared" si="15"/>
        <v>0</v>
      </c>
      <c r="Y102" s="22">
        <f t="shared" si="15"/>
        <v>0</v>
      </c>
      <c r="Z102" s="22">
        <f t="shared" si="15"/>
        <v>0</v>
      </c>
      <c r="AA102" s="22">
        <f t="shared" si="15"/>
        <v>0</v>
      </c>
      <c r="AB102" s="22">
        <f t="shared" si="15"/>
        <v>0</v>
      </c>
      <c r="AC102" s="22">
        <f t="shared" si="15"/>
        <v>0</v>
      </c>
      <c r="AD102" s="22">
        <f t="shared" si="15"/>
        <v>0</v>
      </c>
      <c r="AE102" s="22">
        <f t="shared" si="15"/>
        <v>0</v>
      </c>
      <c r="AL102" t="s">
        <v>46</v>
      </c>
      <c r="AM102" t="s">
        <v>54</v>
      </c>
      <c r="AN102">
        <v>501</v>
      </c>
      <c r="AO102">
        <v>10</v>
      </c>
      <c r="AP102" t="s">
        <v>47</v>
      </c>
      <c r="AR102">
        <v>22</v>
      </c>
      <c r="AS102">
        <v>3</v>
      </c>
      <c r="AT102">
        <v>0.64</v>
      </c>
      <c r="AU102" t="s">
        <v>48</v>
      </c>
    </row>
    <row r="103" spans="1:47">
      <c r="A103" s="17">
        <v>51</v>
      </c>
      <c r="B103" s="18">
        <f t="shared" ref="B103:Q118" si="17">SUMIFS($AT:$AT,$AP:$AP,"F",$AR:$AR,$A103,$AS:$AS,B$68)</f>
        <v>0.38</v>
      </c>
      <c r="C103" s="18">
        <f t="shared" si="17"/>
        <v>0.77</v>
      </c>
      <c r="D103" s="18">
        <f t="shared" si="17"/>
        <v>1.19</v>
      </c>
      <c r="E103" s="18">
        <f t="shared" si="17"/>
        <v>1.26</v>
      </c>
      <c r="F103" s="18">
        <f t="shared" si="17"/>
        <v>1.63</v>
      </c>
      <c r="G103" s="18">
        <f t="shared" si="17"/>
        <v>2.0299999999999998</v>
      </c>
      <c r="H103" s="18">
        <f t="shared" si="17"/>
        <v>2.29</v>
      </c>
      <c r="I103" s="18">
        <f t="shared" si="17"/>
        <v>2.73</v>
      </c>
      <c r="J103" s="18">
        <f t="shared" si="17"/>
        <v>3.2</v>
      </c>
      <c r="K103" s="18">
        <f t="shared" si="17"/>
        <v>3.71</v>
      </c>
      <c r="L103" s="18">
        <f t="shared" si="17"/>
        <v>4.2699999999999996</v>
      </c>
      <c r="M103" s="18">
        <f t="shared" si="17"/>
        <v>4.87</v>
      </c>
      <c r="N103" s="18">
        <f t="shared" si="17"/>
        <v>5.52</v>
      </c>
      <c r="O103" s="18">
        <f t="shared" si="17"/>
        <v>6.22</v>
      </c>
      <c r="P103" s="18">
        <f t="shared" si="17"/>
        <v>7</v>
      </c>
      <c r="Q103" s="18">
        <f t="shared" si="16"/>
        <v>7.82</v>
      </c>
      <c r="R103" s="18">
        <f t="shared" si="15"/>
        <v>8.7200000000000006</v>
      </c>
      <c r="S103" s="18">
        <f t="shared" si="15"/>
        <v>9.6999999999999993</v>
      </c>
      <c r="T103" s="18">
        <f t="shared" si="15"/>
        <v>10.77</v>
      </c>
      <c r="U103" s="18">
        <f t="shared" si="15"/>
        <v>0</v>
      </c>
      <c r="V103" s="18">
        <f t="shared" si="15"/>
        <v>0</v>
      </c>
      <c r="W103" s="18">
        <f t="shared" si="15"/>
        <v>0</v>
      </c>
      <c r="X103" s="18">
        <f t="shared" si="15"/>
        <v>0</v>
      </c>
      <c r="Y103" s="18">
        <f t="shared" si="15"/>
        <v>0</v>
      </c>
      <c r="Z103" s="18">
        <f t="shared" si="15"/>
        <v>0</v>
      </c>
      <c r="AA103" s="18">
        <f t="shared" si="15"/>
        <v>0</v>
      </c>
      <c r="AB103" s="18">
        <f t="shared" si="15"/>
        <v>0</v>
      </c>
      <c r="AC103" s="18">
        <f t="shared" si="15"/>
        <v>0</v>
      </c>
      <c r="AD103" s="18">
        <f t="shared" si="15"/>
        <v>0</v>
      </c>
      <c r="AE103" s="18">
        <f t="shared" si="15"/>
        <v>0</v>
      </c>
      <c r="AL103" t="s">
        <v>46</v>
      </c>
      <c r="AM103" t="s">
        <v>54</v>
      </c>
      <c r="AN103">
        <v>501</v>
      </c>
      <c r="AO103">
        <v>10</v>
      </c>
      <c r="AP103" t="s">
        <v>47</v>
      </c>
      <c r="AR103">
        <v>23</v>
      </c>
      <c r="AS103">
        <v>3</v>
      </c>
      <c r="AT103">
        <v>0.65</v>
      </c>
      <c r="AU103" t="s">
        <v>48</v>
      </c>
    </row>
    <row r="104" spans="1:47">
      <c r="A104" s="19">
        <v>52</v>
      </c>
      <c r="B104" s="20">
        <f t="shared" si="17"/>
        <v>0.42</v>
      </c>
      <c r="C104" s="20">
        <f t="shared" si="17"/>
        <v>0.84</v>
      </c>
      <c r="D104" s="20">
        <f t="shared" si="17"/>
        <v>1.3</v>
      </c>
      <c r="E104" s="20">
        <f t="shared" si="17"/>
        <v>1.38</v>
      </c>
      <c r="F104" s="20">
        <f t="shared" si="17"/>
        <v>1.79</v>
      </c>
      <c r="G104" s="20">
        <f t="shared" si="17"/>
        <v>2.2400000000000002</v>
      </c>
      <c r="H104" s="20">
        <f t="shared" si="17"/>
        <v>2.5099999999999998</v>
      </c>
      <c r="I104" s="20">
        <f t="shared" si="17"/>
        <v>3</v>
      </c>
      <c r="J104" s="20">
        <f t="shared" si="17"/>
        <v>3.53</v>
      </c>
      <c r="K104" s="20">
        <f t="shared" si="17"/>
        <v>4.0999999999999996</v>
      </c>
      <c r="L104" s="20">
        <f t="shared" si="17"/>
        <v>4.71</v>
      </c>
      <c r="M104" s="20">
        <f t="shared" si="17"/>
        <v>5.37</v>
      </c>
      <c r="N104" s="20">
        <f t="shared" si="17"/>
        <v>6.09</v>
      </c>
      <c r="O104" s="20">
        <f t="shared" si="17"/>
        <v>6.87</v>
      </c>
      <c r="P104" s="20">
        <f t="shared" si="17"/>
        <v>7.72</v>
      </c>
      <c r="Q104" s="20">
        <f t="shared" si="16"/>
        <v>8.64</v>
      </c>
      <c r="R104" s="20">
        <f t="shared" si="15"/>
        <v>9.65</v>
      </c>
      <c r="S104" s="20">
        <f t="shared" si="15"/>
        <v>10.74</v>
      </c>
      <c r="T104" s="20">
        <f t="shared" si="15"/>
        <v>0</v>
      </c>
      <c r="U104" s="20">
        <f t="shared" si="15"/>
        <v>0</v>
      </c>
      <c r="V104" s="20">
        <f t="shared" si="15"/>
        <v>0</v>
      </c>
      <c r="W104" s="20">
        <f t="shared" si="15"/>
        <v>0</v>
      </c>
      <c r="X104" s="20">
        <f t="shared" si="15"/>
        <v>0</v>
      </c>
      <c r="Y104" s="20">
        <f t="shared" si="15"/>
        <v>0</v>
      </c>
      <c r="Z104" s="20">
        <f t="shared" si="15"/>
        <v>0</v>
      </c>
      <c r="AA104" s="20">
        <f t="shared" si="15"/>
        <v>0</v>
      </c>
      <c r="AB104" s="20">
        <f t="shared" si="15"/>
        <v>0</v>
      </c>
      <c r="AC104" s="20">
        <f t="shared" si="15"/>
        <v>0</v>
      </c>
      <c r="AD104" s="20">
        <f t="shared" si="15"/>
        <v>0</v>
      </c>
      <c r="AE104" s="20">
        <f t="shared" si="15"/>
        <v>0</v>
      </c>
      <c r="AL104" t="s">
        <v>46</v>
      </c>
      <c r="AM104" t="s">
        <v>54</v>
      </c>
      <c r="AN104">
        <v>501</v>
      </c>
      <c r="AO104">
        <v>10</v>
      </c>
      <c r="AP104" t="s">
        <v>47</v>
      </c>
      <c r="AR104">
        <v>24</v>
      </c>
      <c r="AS104">
        <v>3</v>
      </c>
      <c r="AT104">
        <v>0.66</v>
      </c>
      <c r="AU104" t="s">
        <v>48</v>
      </c>
    </row>
    <row r="105" spans="1:47">
      <c r="A105" s="19">
        <v>53</v>
      </c>
      <c r="B105" s="20">
        <f t="shared" si="17"/>
        <v>0.46</v>
      </c>
      <c r="C105" s="20">
        <f t="shared" si="17"/>
        <v>0.92</v>
      </c>
      <c r="D105" s="20">
        <f t="shared" si="17"/>
        <v>1.42</v>
      </c>
      <c r="E105" s="20">
        <f t="shared" si="17"/>
        <v>1.52</v>
      </c>
      <c r="F105" s="20">
        <f t="shared" si="17"/>
        <v>1.97</v>
      </c>
      <c r="G105" s="20">
        <f t="shared" si="17"/>
        <v>2.46</v>
      </c>
      <c r="H105" s="20">
        <f t="shared" si="17"/>
        <v>2.78</v>
      </c>
      <c r="I105" s="20">
        <f t="shared" si="17"/>
        <v>3.31</v>
      </c>
      <c r="J105" s="20">
        <f t="shared" si="17"/>
        <v>3.88</v>
      </c>
      <c r="K105" s="20">
        <f t="shared" si="17"/>
        <v>4.51</v>
      </c>
      <c r="L105" s="20">
        <f t="shared" si="17"/>
        <v>5.2</v>
      </c>
      <c r="M105" s="20">
        <f t="shared" si="17"/>
        <v>5.93</v>
      </c>
      <c r="N105" s="20">
        <f t="shared" si="17"/>
        <v>6.73</v>
      </c>
      <c r="O105" s="20">
        <f t="shared" si="17"/>
        <v>7.6</v>
      </c>
      <c r="P105" s="20">
        <f t="shared" si="17"/>
        <v>8.5399999999999991</v>
      </c>
      <c r="Q105" s="20">
        <f t="shared" si="16"/>
        <v>9.57</v>
      </c>
      <c r="R105" s="20">
        <f t="shared" si="15"/>
        <v>10.69</v>
      </c>
      <c r="S105" s="20">
        <f t="shared" si="15"/>
        <v>0</v>
      </c>
      <c r="T105" s="20">
        <f t="shared" si="15"/>
        <v>0</v>
      </c>
      <c r="U105" s="20">
        <f t="shared" si="15"/>
        <v>0</v>
      </c>
      <c r="V105" s="20">
        <f t="shared" si="15"/>
        <v>0</v>
      </c>
      <c r="W105" s="20">
        <f t="shared" si="15"/>
        <v>0</v>
      </c>
      <c r="X105" s="20">
        <f t="shared" si="15"/>
        <v>0</v>
      </c>
      <c r="Y105" s="20">
        <f t="shared" si="15"/>
        <v>0</v>
      </c>
      <c r="Z105" s="20">
        <f t="shared" si="15"/>
        <v>0</v>
      </c>
      <c r="AA105" s="20">
        <f t="shared" si="15"/>
        <v>0</v>
      </c>
      <c r="AB105" s="20">
        <f t="shared" si="15"/>
        <v>0</v>
      </c>
      <c r="AC105" s="20">
        <f t="shared" si="15"/>
        <v>0</v>
      </c>
      <c r="AD105" s="20">
        <f t="shared" si="15"/>
        <v>0</v>
      </c>
      <c r="AE105" s="20">
        <f t="shared" si="15"/>
        <v>0</v>
      </c>
      <c r="AL105" t="s">
        <v>46</v>
      </c>
      <c r="AM105" t="s">
        <v>54</v>
      </c>
      <c r="AN105">
        <v>501</v>
      </c>
      <c r="AO105">
        <v>10</v>
      </c>
      <c r="AP105" t="s">
        <v>47</v>
      </c>
      <c r="AR105">
        <v>25</v>
      </c>
      <c r="AS105">
        <v>3</v>
      </c>
      <c r="AT105">
        <v>0.67</v>
      </c>
      <c r="AU105" t="s">
        <v>48</v>
      </c>
    </row>
    <row r="106" spans="1:47">
      <c r="A106" s="19">
        <v>54</v>
      </c>
      <c r="B106" s="20">
        <f t="shared" si="17"/>
        <v>0.51</v>
      </c>
      <c r="C106" s="20">
        <f t="shared" si="17"/>
        <v>1.02</v>
      </c>
      <c r="D106" s="20">
        <f t="shared" si="17"/>
        <v>1.58</v>
      </c>
      <c r="E106" s="20">
        <f t="shared" si="17"/>
        <v>1.67</v>
      </c>
      <c r="F106" s="20">
        <f t="shared" si="17"/>
        <v>2.1800000000000002</v>
      </c>
      <c r="G106" s="20">
        <f t="shared" si="17"/>
        <v>2.72</v>
      </c>
      <c r="H106" s="20">
        <f t="shared" si="17"/>
        <v>3.07</v>
      </c>
      <c r="I106" s="20">
        <f t="shared" si="17"/>
        <v>3.66</v>
      </c>
      <c r="J106" s="20">
        <f t="shared" si="17"/>
        <v>4.3</v>
      </c>
      <c r="K106" s="20">
        <f t="shared" si="17"/>
        <v>4.99</v>
      </c>
      <c r="L106" s="20">
        <f t="shared" si="17"/>
        <v>5.75</v>
      </c>
      <c r="M106" s="20">
        <f t="shared" si="17"/>
        <v>6.56</v>
      </c>
      <c r="N106" s="20">
        <f t="shared" si="17"/>
        <v>7.45</v>
      </c>
      <c r="O106" s="20">
        <f t="shared" si="17"/>
        <v>8.42</v>
      </c>
      <c r="P106" s="20">
        <f t="shared" si="17"/>
        <v>9.4700000000000006</v>
      </c>
      <c r="Q106" s="20">
        <f t="shared" si="16"/>
        <v>10.61</v>
      </c>
      <c r="R106" s="20">
        <f t="shared" si="15"/>
        <v>0</v>
      </c>
      <c r="S106" s="20">
        <f t="shared" si="15"/>
        <v>0</v>
      </c>
      <c r="T106" s="20">
        <f t="shared" si="15"/>
        <v>0</v>
      </c>
      <c r="U106" s="20">
        <f t="shared" si="15"/>
        <v>0</v>
      </c>
      <c r="V106" s="20">
        <f t="shared" si="15"/>
        <v>0</v>
      </c>
      <c r="W106" s="20">
        <f t="shared" si="15"/>
        <v>0</v>
      </c>
      <c r="X106" s="20">
        <f t="shared" si="15"/>
        <v>0</v>
      </c>
      <c r="Y106" s="20">
        <f t="shared" si="15"/>
        <v>0</v>
      </c>
      <c r="Z106" s="20">
        <f t="shared" si="15"/>
        <v>0</v>
      </c>
      <c r="AA106" s="20">
        <f t="shared" si="15"/>
        <v>0</v>
      </c>
      <c r="AB106" s="20">
        <f t="shared" si="15"/>
        <v>0</v>
      </c>
      <c r="AC106" s="20">
        <f t="shared" si="15"/>
        <v>0</v>
      </c>
      <c r="AD106" s="20">
        <f t="shared" si="15"/>
        <v>0</v>
      </c>
      <c r="AE106" s="20">
        <f t="shared" si="15"/>
        <v>0</v>
      </c>
      <c r="AL106" t="s">
        <v>46</v>
      </c>
      <c r="AM106" t="s">
        <v>54</v>
      </c>
      <c r="AN106">
        <v>501</v>
      </c>
      <c r="AO106">
        <v>10</v>
      </c>
      <c r="AP106" t="s">
        <v>47</v>
      </c>
      <c r="AR106">
        <v>26</v>
      </c>
      <c r="AS106">
        <v>3</v>
      </c>
      <c r="AT106">
        <v>0.67</v>
      </c>
      <c r="AU106" t="s">
        <v>48</v>
      </c>
    </row>
    <row r="107" spans="1:47">
      <c r="A107" s="21">
        <v>55</v>
      </c>
      <c r="B107" s="22">
        <f t="shared" si="17"/>
        <v>0.56000000000000005</v>
      </c>
      <c r="C107" s="22">
        <f t="shared" si="17"/>
        <v>1.1200000000000001</v>
      </c>
      <c r="D107" s="22">
        <f t="shared" si="17"/>
        <v>1.74</v>
      </c>
      <c r="E107" s="22">
        <f t="shared" si="17"/>
        <v>1.85</v>
      </c>
      <c r="F107" s="22">
        <f t="shared" si="17"/>
        <v>2.4</v>
      </c>
      <c r="G107" s="22">
        <f t="shared" si="17"/>
        <v>3</v>
      </c>
      <c r="H107" s="22">
        <f t="shared" si="17"/>
        <v>3.39</v>
      </c>
      <c r="I107" s="22">
        <f t="shared" si="17"/>
        <v>4.05</v>
      </c>
      <c r="J107" s="22">
        <f t="shared" si="17"/>
        <v>4.76</v>
      </c>
      <c r="K107" s="22">
        <f t="shared" si="17"/>
        <v>5.53</v>
      </c>
      <c r="L107" s="22">
        <f t="shared" si="17"/>
        <v>6.36</v>
      </c>
      <c r="M107" s="22">
        <f t="shared" si="17"/>
        <v>7.28</v>
      </c>
      <c r="N107" s="22">
        <f t="shared" si="17"/>
        <v>8.26</v>
      </c>
      <c r="O107" s="22">
        <f t="shared" si="17"/>
        <v>9.34</v>
      </c>
      <c r="P107" s="22">
        <f t="shared" si="17"/>
        <v>10.51</v>
      </c>
      <c r="Q107" s="22">
        <f t="shared" si="16"/>
        <v>0</v>
      </c>
      <c r="R107" s="22">
        <f t="shared" si="15"/>
        <v>0</v>
      </c>
      <c r="S107" s="22">
        <f t="shared" si="15"/>
        <v>0</v>
      </c>
      <c r="T107" s="22">
        <f t="shared" si="15"/>
        <v>0</v>
      </c>
      <c r="U107" s="22">
        <f t="shared" si="15"/>
        <v>0</v>
      </c>
      <c r="V107" s="22">
        <f t="shared" si="15"/>
        <v>0</v>
      </c>
      <c r="W107" s="22">
        <f t="shared" si="15"/>
        <v>0</v>
      </c>
      <c r="X107" s="22">
        <f t="shared" si="15"/>
        <v>0</v>
      </c>
      <c r="Y107" s="22">
        <f t="shared" si="15"/>
        <v>0</v>
      </c>
      <c r="Z107" s="22">
        <f t="shared" si="15"/>
        <v>0</v>
      </c>
      <c r="AA107" s="22">
        <f t="shared" si="15"/>
        <v>0</v>
      </c>
      <c r="AB107" s="22">
        <f t="shared" si="15"/>
        <v>0</v>
      </c>
      <c r="AC107" s="22">
        <f t="shared" si="15"/>
        <v>0</v>
      </c>
      <c r="AD107" s="22">
        <f t="shared" si="15"/>
        <v>0</v>
      </c>
      <c r="AE107" s="22">
        <f t="shared" si="15"/>
        <v>0</v>
      </c>
      <c r="AL107" t="s">
        <v>46</v>
      </c>
      <c r="AM107" t="s">
        <v>54</v>
      </c>
      <c r="AN107">
        <v>501</v>
      </c>
      <c r="AO107">
        <v>10</v>
      </c>
      <c r="AP107" t="s">
        <v>47</v>
      </c>
      <c r="AR107">
        <v>27</v>
      </c>
      <c r="AS107">
        <v>3</v>
      </c>
      <c r="AT107">
        <v>0.68</v>
      </c>
      <c r="AU107" t="s">
        <v>48</v>
      </c>
    </row>
    <row r="108" spans="1:47">
      <c r="A108" s="17">
        <v>56</v>
      </c>
      <c r="B108" s="18">
        <f t="shared" si="17"/>
        <v>0.62</v>
      </c>
      <c r="C108" s="18">
        <f t="shared" si="17"/>
        <v>1.25</v>
      </c>
      <c r="D108" s="18">
        <f t="shared" si="17"/>
        <v>1.93</v>
      </c>
      <c r="E108" s="18">
        <f t="shared" si="17"/>
        <v>2.0499999999999998</v>
      </c>
      <c r="F108" s="18">
        <f t="shared" si="17"/>
        <v>2.67</v>
      </c>
      <c r="G108" s="18">
        <f t="shared" si="17"/>
        <v>3.33</v>
      </c>
      <c r="H108" s="18">
        <f t="shared" si="17"/>
        <v>3.76</v>
      </c>
      <c r="I108" s="18">
        <f t="shared" si="17"/>
        <v>4.49</v>
      </c>
      <c r="J108" s="18">
        <f t="shared" si="17"/>
        <v>5.27</v>
      </c>
      <c r="K108" s="18">
        <f t="shared" si="17"/>
        <v>6.13</v>
      </c>
      <c r="L108" s="18">
        <f t="shared" si="17"/>
        <v>7.06</v>
      </c>
      <c r="M108" s="18">
        <f t="shared" si="17"/>
        <v>8.08</v>
      </c>
      <c r="N108" s="18">
        <f t="shared" si="17"/>
        <v>9.18</v>
      </c>
      <c r="O108" s="18">
        <f t="shared" si="17"/>
        <v>10.38</v>
      </c>
      <c r="P108" s="18">
        <f t="shared" si="17"/>
        <v>0</v>
      </c>
      <c r="Q108" s="18">
        <f t="shared" si="16"/>
        <v>0</v>
      </c>
      <c r="R108" s="18">
        <f t="shared" si="15"/>
        <v>0</v>
      </c>
      <c r="S108" s="18">
        <f t="shared" si="15"/>
        <v>0</v>
      </c>
      <c r="T108" s="18">
        <f t="shared" si="15"/>
        <v>0</v>
      </c>
      <c r="U108" s="18">
        <f t="shared" si="15"/>
        <v>0</v>
      </c>
      <c r="V108" s="18">
        <f t="shared" si="15"/>
        <v>0</v>
      </c>
      <c r="W108" s="18">
        <f t="shared" si="15"/>
        <v>0</v>
      </c>
      <c r="X108" s="18">
        <f t="shared" si="15"/>
        <v>0</v>
      </c>
      <c r="Y108" s="18">
        <f t="shared" si="15"/>
        <v>0</v>
      </c>
      <c r="Z108" s="18">
        <f t="shared" si="15"/>
        <v>0</v>
      </c>
      <c r="AA108" s="18">
        <f t="shared" si="15"/>
        <v>0</v>
      </c>
      <c r="AB108" s="18">
        <f t="shared" si="15"/>
        <v>0</v>
      </c>
      <c r="AC108" s="18">
        <f t="shared" si="15"/>
        <v>0</v>
      </c>
      <c r="AD108" s="18">
        <f t="shared" si="15"/>
        <v>0</v>
      </c>
      <c r="AE108" s="18">
        <f t="shared" si="15"/>
        <v>0</v>
      </c>
      <c r="AL108" t="s">
        <v>46</v>
      </c>
      <c r="AM108" t="s">
        <v>54</v>
      </c>
      <c r="AN108">
        <v>501</v>
      </c>
      <c r="AO108">
        <v>10</v>
      </c>
      <c r="AP108" t="s">
        <v>47</v>
      </c>
      <c r="AR108">
        <v>28</v>
      </c>
      <c r="AS108">
        <v>3</v>
      </c>
      <c r="AT108">
        <v>0.7</v>
      </c>
      <c r="AU108" t="s">
        <v>48</v>
      </c>
    </row>
    <row r="109" spans="1:47">
      <c r="A109" s="19">
        <v>57</v>
      </c>
      <c r="B109" s="20">
        <f t="shared" si="17"/>
        <v>0.69</v>
      </c>
      <c r="C109" s="20">
        <f t="shared" si="17"/>
        <v>1.38</v>
      </c>
      <c r="D109" s="20">
        <f t="shared" si="17"/>
        <v>2.14</v>
      </c>
      <c r="E109" s="20">
        <f t="shared" si="17"/>
        <v>2.27</v>
      </c>
      <c r="F109" s="20">
        <f t="shared" si="17"/>
        <v>2.95</v>
      </c>
      <c r="G109" s="20">
        <f t="shared" si="17"/>
        <v>3.69</v>
      </c>
      <c r="H109" s="20">
        <f t="shared" si="17"/>
        <v>4.18</v>
      </c>
      <c r="I109" s="20">
        <f t="shared" si="17"/>
        <v>4.9800000000000004</v>
      </c>
      <c r="J109" s="20">
        <f t="shared" si="17"/>
        <v>5.86</v>
      </c>
      <c r="K109" s="20">
        <f t="shared" si="17"/>
        <v>6.82</v>
      </c>
      <c r="L109" s="20">
        <f t="shared" si="17"/>
        <v>7.85</v>
      </c>
      <c r="M109" s="20">
        <f t="shared" si="17"/>
        <v>8.99</v>
      </c>
      <c r="N109" s="20">
        <f t="shared" si="17"/>
        <v>10.220000000000001</v>
      </c>
      <c r="O109" s="20">
        <f t="shared" si="17"/>
        <v>0</v>
      </c>
      <c r="P109" s="20">
        <f t="shared" si="17"/>
        <v>0</v>
      </c>
      <c r="Q109" s="20">
        <f t="shared" si="16"/>
        <v>0</v>
      </c>
      <c r="R109" s="20">
        <f t="shared" si="15"/>
        <v>0</v>
      </c>
      <c r="S109" s="20">
        <f t="shared" si="15"/>
        <v>0</v>
      </c>
      <c r="T109" s="20">
        <f t="shared" si="15"/>
        <v>0</v>
      </c>
      <c r="U109" s="20">
        <f t="shared" si="15"/>
        <v>0</v>
      </c>
      <c r="V109" s="20">
        <f t="shared" si="15"/>
        <v>0</v>
      </c>
      <c r="W109" s="20">
        <f t="shared" si="15"/>
        <v>0</v>
      </c>
      <c r="X109" s="20">
        <f t="shared" si="15"/>
        <v>0</v>
      </c>
      <c r="Y109" s="20">
        <f t="shared" si="15"/>
        <v>0</v>
      </c>
      <c r="Z109" s="20">
        <f t="shared" si="15"/>
        <v>0</v>
      </c>
      <c r="AA109" s="20">
        <f t="shared" si="15"/>
        <v>0</v>
      </c>
      <c r="AB109" s="20">
        <f t="shared" si="15"/>
        <v>0</v>
      </c>
      <c r="AC109" s="20">
        <f t="shared" si="15"/>
        <v>0</v>
      </c>
      <c r="AD109" s="20">
        <f t="shared" si="15"/>
        <v>0</v>
      </c>
      <c r="AE109" s="20">
        <f t="shared" si="15"/>
        <v>0</v>
      </c>
      <c r="AL109" t="s">
        <v>46</v>
      </c>
      <c r="AM109" t="s">
        <v>54</v>
      </c>
      <c r="AN109">
        <v>501</v>
      </c>
      <c r="AO109">
        <v>10</v>
      </c>
      <c r="AP109" t="s">
        <v>47</v>
      </c>
      <c r="AR109">
        <v>29</v>
      </c>
      <c r="AS109">
        <v>3</v>
      </c>
      <c r="AT109">
        <v>0.71</v>
      </c>
      <c r="AU109" t="s">
        <v>48</v>
      </c>
    </row>
    <row r="110" spans="1:47">
      <c r="A110" s="19">
        <v>58</v>
      </c>
      <c r="B110" s="20">
        <f t="shared" si="17"/>
        <v>0.76</v>
      </c>
      <c r="C110" s="20">
        <f t="shared" si="17"/>
        <v>1.53</v>
      </c>
      <c r="D110" s="20">
        <f t="shared" si="17"/>
        <v>2.37</v>
      </c>
      <c r="E110" s="20">
        <f t="shared" si="17"/>
        <v>2.52</v>
      </c>
      <c r="F110" s="20">
        <f t="shared" si="17"/>
        <v>3.28</v>
      </c>
      <c r="G110" s="20">
        <f t="shared" si="17"/>
        <v>4.0999999999999996</v>
      </c>
      <c r="H110" s="20">
        <f t="shared" si="17"/>
        <v>4.63</v>
      </c>
      <c r="I110" s="20">
        <f t="shared" si="17"/>
        <v>5.54</v>
      </c>
      <c r="J110" s="20">
        <f t="shared" si="17"/>
        <v>6.51</v>
      </c>
      <c r="K110" s="20">
        <f t="shared" si="17"/>
        <v>7.58</v>
      </c>
      <c r="L110" s="20">
        <f t="shared" si="17"/>
        <v>8.75</v>
      </c>
      <c r="M110" s="20">
        <f t="shared" si="17"/>
        <v>10.01</v>
      </c>
      <c r="N110" s="20">
        <f t="shared" si="17"/>
        <v>0</v>
      </c>
      <c r="O110" s="20">
        <f t="shared" si="17"/>
        <v>0</v>
      </c>
      <c r="P110" s="20">
        <f t="shared" si="17"/>
        <v>0</v>
      </c>
      <c r="Q110" s="20">
        <f t="shared" si="16"/>
        <v>0</v>
      </c>
      <c r="R110" s="20">
        <f t="shared" si="15"/>
        <v>0</v>
      </c>
      <c r="S110" s="20">
        <f t="shared" si="15"/>
        <v>0</v>
      </c>
      <c r="T110" s="20">
        <f t="shared" si="15"/>
        <v>0</v>
      </c>
      <c r="U110" s="20">
        <f t="shared" si="15"/>
        <v>0</v>
      </c>
      <c r="V110" s="20">
        <f t="shared" si="15"/>
        <v>0</v>
      </c>
      <c r="W110" s="20">
        <f t="shared" si="15"/>
        <v>0</v>
      </c>
      <c r="X110" s="20">
        <f t="shared" si="15"/>
        <v>0</v>
      </c>
      <c r="Y110" s="20">
        <f t="shared" si="15"/>
        <v>0</v>
      </c>
      <c r="Z110" s="20">
        <f t="shared" si="15"/>
        <v>0</v>
      </c>
      <c r="AA110" s="20">
        <f t="shared" si="15"/>
        <v>0</v>
      </c>
      <c r="AB110" s="20">
        <f t="shared" si="15"/>
        <v>0</v>
      </c>
      <c r="AC110" s="20">
        <f t="shared" si="15"/>
        <v>0</v>
      </c>
      <c r="AD110" s="20">
        <f t="shared" si="15"/>
        <v>0</v>
      </c>
      <c r="AE110" s="20">
        <f t="shared" si="15"/>
        <v>0</v>
      </c>
      <c r="AL110" t="s">
        <v>46</v>
      </c>
      <c r="AM110" t="s">
        <v>54</v>
      </c>
      <c r="AN110">
        <v>501</v>
      </c>
      <c r="AO110">
        <v>10</v>
      </c>
      <c r="AP110" t="s">
        <v>47</v>
      </c>
      <c r="AR110">
        <v>30</v>
      </c>
      <c r="AS110">
        <v>3</v>
      </c>
      <c r="AT110">
        <v>0.73</v>
      </c>
      <c r="AU110" t="s">
        <v>48</v>
      </c>
    </row>
    <row r="111" spans="1:47">
      <c r="A111" s="19">
        <v>59</v>
      </c>
      <c r="B111" s="20">
        <f t="shared" si="17"/>
        <v>0.85</v>
      </c>
      <c r="C111" s="20">
        <f t="shared" si="17"/>
        <v>1.71</v>
      </c>
      <c r="D111" s="20">
        <f t="shared" si="17"/>
        <v>2.63</v>
      </c>
      <c r="E111" s="20">
        <f t="shared" si="17"/>
        <v>2.8</v>
      </c>
      <c r="F111" s="20">
        <f t="shared" si="17"/>
        <v>3.64</v>
      </c>
      <c r="G111" s="20">
        <f t="shared" si="17"/>
        <v>4.5599999999999996</v>
      </c>
      <c r="H111" s="20">
        <f t="shared" si="17"/>
        <v>5.16</v>
      </c>
      <c r="I111" s="20">
        <f t="shared" si="17"/>
        <v>6.17</v>
      </c>
      <c r="J111" s="20">
        <f t="shared" si="17"/>
        <v>7.26</v>
      </c>
      <c r="K111" s="20">
        <f t="shared" si="17"/>
        <v>8.4700000000000006</v>
      </c>
      <c r="L111" s="20">
        <f t="shared" si="17"/>
        <v>9.76</v>
      </c>
      <c r="M111" s="20">
        <f t="shared" si="17"/>
        <v>0</v>
      </c>
      <c r="N111" s="20">
        <f t="shared" si="17"/>
        <v>0</v>
      </c>
      <c r="O111" s="20">
        <f t="shared" si="17"/>
        <v>0</v>
      </c>
      <c r="P111" s="20">
        <f t="shared" si="17"/>
        <v>0</v>
      </c>
      <c r="Q111" s="20">
        <f t="shared" si="16"/>
        <v>0</v>
      </c>
      <c r="R111" s="20">
        <f t="shared" si="15"/>
        <v>0</v>
      </c>
      <c r="S111" s="20">
        <f t="shared" si="15"/>
        <v>0</v>
      </c>
      <c r="T111" s="20">
        <f t="shared" si="15"/>
        <v>0</v>
      </c>
      <c r="U111" s="20">
        <f t="shared" si="15"/>
        <v>0</v>
      </c>
      <c r="V111" s="20">
        <f t="shared" si="15"/>
        <v>0</v>
      </c>
      <c r="W111" s="20">
        <f t="shared" si="15"/>
        <v>0</v>
      </c>
      <c r="X111" s="20">
        <f t="shared" si="15"/>
        <v>0</v>
      </c>
      <c r="Y111" s="20">
        <f t="shared" si="15"/>
        <v>0</v>
      </c>
      <c r="Z111" s="20">
        <f t="shared" si="15"/>
        <v>0</v>
      </c>
      <c r="AA111" s="20">
        <f t="shared" si="15"/>
        <v>0</v>
      </c>
      <c r="AB111" s="20">
        <f t="shared" si="15"/>
        <v>0</v>
      </c>
      <c r="AC111" s="20">
        <f t="shared" si="15"/>
        <v>0</v>
      </c>
      <c r="AD111" s="20">
        <f t="shared" si="15"/>
        <v>0</v>
      </c>
      <c r="AE111" s="20">
        <f t="shared" si="15"/>
        <v>0</v>
      </c>
      <c r="AL111" t="s">
        <v>46</v>
      </c>
      <c r="AM111" t="s">
        <v>54</v>
      </c>
      <c r="AN111">
        <v>501</v>
      </c>
      <c r="AO111">
        <v>10</v>
      </c>
      <c r="AP111" t="s">
        <v>47</v>
      </c>
      <c r="AR111">
        <v>31</v>
      </c>
      <c r="AS111">
        <v>3</v>
      </c>
      <c r="AT111">
        <v>0.75</v>
      </c>
      <c r="AU111" t="s">
        <v>48</v>
      </c>
    </row>
    <row r="112" spans="1:47">
      <c r="A112" s="21">
        <v>60</v>
      </c>
      <c r="B112" s="22">
        <f t="shared" si="17"/>
        <v>0.95</v>
      </c>
      <c r="C112" s="22">
        <f t="shared" si="17"/>
        <v>1.9</v>
      </c>
      <c r="D112" s="22">
        <f t="shared" si="17"/>
        <v>2.93</v>
      </c>
      <c r="E112" s="22">
        <f t="shared" si="17"/>
        <v>3.12</v>
      </c>
      <c r="F112" s="22">
        <f t="shared" si="17"/>
        <v>4.0599999999999996</v>
      </c>
      <c r="G112" s="22">
        <f t="shared" si="17"/>
        <v>5.09</v>
      </c>
      <c r="H112" s="22">
        <f t="shared" si="17"/>
        <v>5.76</v>
      </c>
      <c r="I112" s="22">
        <f t="shared" si="17"/>
        <v>6.89</v>
      </c>
      <c r="J112" s="22">
        <f t="shared" si="17"/>
        <v>8.1199999999999992</v>
      </c>
      <c r="K112" s="22">
        <f t="shared" si="17"/>
        <v>9.4600000000000009</v>
      </c>
      <c r="L112" s="22">
        <f t="shared" si="17"/>
        <v>0</v>
      </c>
      <c r="M112" s="22">
        <f t="shared" si="17"/>
        <v>0</v>
      </c>
      <c r="N112" s="22">
        <f t="shared" si="17"/>
        <v>0</v>
      </c>
      <c r="O112" s="22">
        <f t="shared" si="17"/>
        <v>0</v>
      </c>
      <c r="P112" s="22">
        <f t="shared" si="17"/>
        <v>0</v>
      </c>
      <c r="Q112" s="22">
        <f t="shared" si="16"/>
        <v>0</v>
      </c>
      <c r="R112" s="22">
        <f t="shared" si="15"/>
        <v>0</v>
      </c>
      <c r="S112" s="22">
        <f t="shared" si="15"/>
        <v>0</v>
      </c>
      <c r="T112" s="22">
        <f t="shared" si="15"/>
        <v>0</v>
      </c>
      <c r="U112" s="22">
        <f t="shared" si="15"/>
        <v>0</v>
      </c>
      <c r="V112" s="22">
        <f t="shared" si="15"/>
        <v>0</v>
      </c>
      <c r="W112" s="22">
        <f t="shared" si="15"/>
        <v>0</v>
      </c>
      <c r="X112" s="22">
        <f t="shared" si="15"/>
        <v>0</v>
      </c>
      <c r="Y112" s="22">
        <f t="shared" si="15"/>
        <v>0</v>
      </c>
      <c r="Z112" s="22">
        <f t="shared" si="15"/>
        <v>0</v>
      </c>
      <c r="AA112" s="22">
        <f t="shared" si="15"/>
        <v>0</v>
      </c>
      <c r="AB112" s="22">
        <f t="shared" si="15"/>
        <v>0</v>
      </c>
      <c r="AC112" s="22">
        <f t="shared" si="15"/>
        <v>0</v>
      </c>
      <c r="AD112" s="22">
        <f t="shared" si="15"/>
        <v>0</v>
      </c>
      <c r="AE112" s="22">
        <f t="shared" si="15"/>
        <v>0</v>
      </c>
      <c r="AL112" t="s">
        <v>46</v>
      </c>
      <c r="AM112" t="s">
        <v>54</v>
      </c>
      <c r="AN112">
        <v>501</v>
      </c>
      <c r="AO112">
        <v>10</v>
      </c>
      <c r="AP112" t="s">
        <v>47</v>
      </c>
      <c r="AR112">
        <v>32</v>
      </c>
      <c r="AS112">
        <v>3</v>
      </c>
      <c r="AT112">
        <v>0.79</v>
      </c>
      <c r="AU112" t="s">
        <v>48</v>
      </c>
    </row>
    <row r="113" spans="1:47">
      <c r="A113" s="17">
        <v>61</v>
      </c>
      <c r="B113" s="18">
        <f t="shared" si="17"/>
        <v>1.05</v>
      </c>
      <c r="C113" s="18">
        <f t="shared" si="17"/>
        <v>2.12</v>
      </c>
      <c r="D113" s="18">
        <f t="shared" si="17"/>
        <v>3.28</v>
      </c>
      <c r="E113" s="18">
        <f t="shared" si="17"/>
        <v>3.49</v>
      </c>
      <c r="F113" s="18">
        <f t="shared" si="17"/>
        <v>4.54</v>
      </c>
      <c r="G113" s="18">
        <f t="shared" si="17"/>
        <v>5.69</v>
      </c>
      <c r="H113" s="18">
        <f t="shared" si="17"/>
        <v>6.44</v>
      </c>
      <c r="I113" s="18">
        <f t="shared" si="17"/>
        <v>7.71</v>
      </c>
      <c r="J113" s="18">
        <f t="shared" si="17"/>
        <v>9.1</v>
      </c>
      <c r="K113" s="18">
        <f t="shared" si="17"/>
        <v>0</v>
      </c>
      <c r="L113" s="18">
        <f t="shared" si="17"/>
        <v>0</v>
      </c>
      <c r="M113" s="18">
        <f t="shared" si="17"/>
        <v>0</v>
      </c>
      <c r="N113" s="18">
        <f t="shared" si="17"/>
        <v>0</v>
      </c>
      <c r="O113" s="18">
        <f t="shared" si="17"/>
        <v>0</v>
      </c>
      <c r="P113" s="18">
        <f t="shared" si="17"/>
        <v>0</v>
      </c>
      <c r="Q113" s="18">
        <f t="shared" si="16"/>
        <v>0</v>
      </c>
      <c r="R113" s="18">
        <f t="shared" si="15"/>
        <v>0</v>
      </c>
      <c r="S113" s="18">
        <f t="shared" si="15"/>
        <v>0</v>
      </c>
      <c r="T113" s="18">
        <f t="shared" si="15"/>
        <v>0</v>
      </c>
      <c r="U113" s="18">
        <f t="shared" si="15"/>
        <v>0</v>
      </c>
      <c r="V113" s="18">
        <f t="shared" si="15"/>
        <v>0</v>
      </c>
      <c r="W113" s="18">
        <f t="shared" si="15"/>
        <v>0</v>
      </c>
      <c r="X113" s="18">
        <f t="shared" si="15"/>
        <v>0</v>
      </c>
      <c r="Y113" s="18">
        <f t="shared" si="15"/>
        <v>0</v>
      </c>
      <c r="Z113" s="18">
        <f t="shared" si="15"/>
        <v>0</v>
      </c>
      <c r="AA113" s="18">
        <f t="shared" si="15"/>
        <v>0</v>
      </c>
      <c r="AB113" s="18">
        <f t="shared" si="15"/>
        <v>0</v>
      </c>
      <c r="AC113" s="18">
        <f t="shared" si="15"/>
        <v>0</v>
      </c>
      <c r="AD113" s="18">
        <f t="shared" si="15"/>
        <v>0</v>
      </c>
      <c r="AE113" s="18">
        <f t="shared" si="15"/>
        <v>0</v>
      </c>
      <c r="AL113" t="s">
        <v>46</v>
      </c>
      <c r="AM113" t="s">
        <v>54</v>
      </c>
      <c r="AN113">
        <v>501</v>
      </c>
      <c r="AO113">
        <v>10</v>
      </c>
      <c r="AP113" t="s">
        <v>47</v>
      </c>
      <c r="AR113">
        <v>33</v>
      </c>
      <c r="AS113">
        <v>3</v>
      </c>
      <c r="AT113">
        <v>0.82</v>
      </c>
      <c r="AU113" t="s">
        <v>48</v>
      </c>
    </row>
    <row r="114" spans="1:47">
      <c r="A114" s="19">
        <v>62</v>
      </c>
      <c r="B114" s="20">
        <f t="shared" si="17"/>
        <v>1.17</v>
      </c>
      <c r="C114" s="20">
        <f t="shared" si="17"/>
        <v>2.37</v>
      </c>
      <c r="D114" s="20">
        <f t="shared" si="17"/>
        <v>3.66</v>
      </c>
      <c r="E114" s="20">
        <f t="shared" si="17"/>
        <v>3.91</v>
      </c>
      <c r="F114" s="20">
        <f t="shared" si="17"/>
        <v>5.09</v>
      </c>
      <c r="G114" s="20">
        <f t="shared" si="17"/>
        <v>6.38</v>
      </c>
      <c r="H114" s="20">
        <f t="shared" si="17"/>
        <v>7.23</v>
      </c>
      <c r="I114" s="20">
        <f t="shared" si="17"/>
        <v>8.66</v>
      </c>
      <c r="J114" s="20">
        <f t="shared" si="17"/>
        <v>0</v>
      </c>
      <c r="K114" s="20">
        <f t="shared" si="17"/>
        <v>0</v>
      </c>
      <c r="L114" s="20">
        <f t="shared" si="17"/>
        <v>0</v>
      </c>
      <c r="M114" s="20">
        <f t="shared" si="17"/>
        <v>0</v>
      </c>
      <c r="N114" s="20">
        <f t="shared" si="17"/>
        <v>0</v>
      </c>
      <c r="O114" s="20">
        <f t="shared" si="17"/>
        <v>0</v>
      </c>
      <c r="P114" s="20">
        <f t="shared" si="17"/>
        <v>0</v>
      </c>
      <c r="Q114" s="20">
        <f t="shared" si="16"/>
        <v>0</v>
      </c>
      <c r="R114" s="20">
        <f t="shared" si="15"/>
        <v>0</v>
      </c>
      <c r="S114" s="20">
        <f t="shared" si="15"/>
        <v>0</v>
      </c>
      <c r="T114" s="20">
        <f t="shared" si="15"/>
        <v>0</v>
      </c>
      <c r="U114" s="20">
        <f t="shared" si="15"/>
        <v>0</v>
      </c>
      <c r="V114" s="20">
        <f t="shared" si="15"/>
        <v>0</v>
      </c>
      <c r="W114" s="20">
        <f t="shared" si="15"/>
        <v>0</v>
      </c>
      <c r="X114" s="20">
        <f t="shared" si="15"/>
        <v>0</v>
      </c>
      <c r="Y114" s="20">
        <f t="shared" si="15"/>
        <v>0</v>
      </c>
      <c r="Z114" s="20">
        <f t="shared" si="15"/>
        <v>0</v>
      </c>
      <c r="AA114" s="20">
        <f t="shared" si="15"/>
        <v>0</v>
      </c>
      <c r="AB114" s="20">
        <f t="shared" si="15"/>
        <v>0</v>
      </c>
      <c r="AC114" s="20">
        <f t="shared" si="15"/>
        <v>0</v>
      </c>
      <c r="AD114" s="20">
        <f t="shared" si="15"/>
        <v>0</v>
      </c>
      <c r="AE114" s="20">
        <f t="shared" si="15"/>
        <v>0</v>
      </c>
      <c r="AL114" t="s">
        <v>46</v>
      </c>
      <c r="AM114" t="s">
        <v>54</v>
      </c>
      <c r="AN114">
        <v>501</v>
      </c>
      <c r="AO114">
        <v>10</v>
      </c>
      <c r="AP114" t="s">
        <v>47</v>
      </c>
      <c r="AR114">
        <v>34</v>
      </c>
      <c r="AS114">
        <v>3</v>
      </c>
      <c r="AT114">
        <v>0.87</v>
      </c>
      <c r="AU114" t="s">
        <v>48</v>
      </c>
    </row>
    <row r="115" spans="1:47">
      <c r="A115" s="19">
        <v>63</v>
      </c>
      <c r="B115" s="20">
        <f t="shared" si="17"/>
        <v>1.32</v>
      </c>
      <c r="C115" s="20">
        <f t="shared" si="17"/>
        <v>2.66</v>
      </c>
      <c r="D115" s="20">
        <f t="shared" si="17"/>
        <v>4.12</v>
      </c>
      <c r="E115" s="20">
        <f t="shared" si="17"/>
        <v>4.38</v>
      </c>
      <c r="F115" s="20">
        <f t="shared" si="17"/>
        <v>5.72</v>
      </c>
      <c r="G115" s="20">
        <f t="shared" si="17"/>
        <v>7.18</v>
      </c>
      <c r="H115" s="20">
        <f t="shared" si="17"/>
        <v>8.15</v>
      </c>
      <c r="I115" s="20">
        <f t="shared" si="17"/>
        <v>0</v>
      </c>
      <c r="J115" s="20">
        <f t="shared" si="17"/>
        <v>0</v>
      </c>
      <c r="K115" s="20">
        <f t="shared" si="17"/>
        <v>0</v>
      </c>
      <c r="L115" s="20">
        <f t="shared" si="17"/>
        <v>0</v>
      </c>
      <c r="M115" s="20">
        <f t="shared" si="17"/>
        <v>0</v>
      </c>
      <c r="N115" s="20">
        <f t="shared" si="17"/>
        <v>0</v>
      </c>
      <c r="O115" s="20">
        <f t="shared" si="17"/>
        <v>0</v>
      </c>
      <c r="P115" s="20">
        <f t="shared" si="17"/>
        <v>0</v>
      </c>
      <c r="Q115" s="20">
        <f t="shared" si="16"/>
        <v>0</v>
      </c>
      <c r="R115" s="20">
        <f t="shared" si="15"/>
        <v>0</v>
      </c>
      <c r="S115" s="20">
        <f t="shared" si="15"/>
        <v>0</v>
      </c>
      <c r="T115" s="20">
        <f t="shared" si="15"/>
        <v>0</v>
      </c>
      <c r="U115" s="20">
        <f t="shared" si="15"/>
        <v>0</v>
      </c>
      <c r="V115" s="20">
        <f t="shared" si="15"/>
        <v>0</v>
      </c>
      <c r="W115" s="20">
        <f t="shared" si="15"/>
        <v>0</v>
      </c>
      <c r="X115" s="20">
        <f t="shared" si="15"/>
        <v>0</v>
      </c>
      <c r="Y115" s="20">
        <f t="shared" si="15"/>
        <v>0</v>
      </c>
      <c r="Z115" s="20">
        <f t="shared" si="15"/>
        <v>0</v>
      </c>
      <c r="AA115" s="20">
        <f t="shared" si="15"/>
        <v>0</v>
      </c>
      <c r="AB115" s="20">
        <f t="shared" si="15"/>
        <v>0</v>
      </c>
      <c r="AC115" s="20">
        <f t="shared" si="15"/>
        <v>0</v>
      </c>
      <c r="AD115" s="20">
        <f t="shared" si="15"/>
        <v>0</v>
      </c>
      <c r="AE115" s="20">
        <f t="shared" si="15"/>
        <v>0</v>
      </c>
      <c r="AL115" t="s">
        <v>46</v>
      </c>
      <c r="AM115" t="s">
        <v>54</v>
      </c>
      <c r="AN115">
        <v>501</v>
      </c>
      <c r="AO115">
        <v>10</v>
      </c>
      <c r="AP115" t="s">
        <v>47</v>
      </c>
      <c r="AR115">
        <v>35</v>
      </c>
      <c r="AS115">
        <v>3</v>
      </c>
      <c r="AT115">
        <v>0.91</v>
      </c>
      <c r="AU115" t="s">
        <v>48</v>
      </c>
    </row>
    <row r="116" spans="1:47">
      <c r="A116" s="19">
        <v>64</v>
      </c>
      <c r="B116" s="20">
        <f t="shared" si="17"/>
        <v>1.49</v>
      </c>
      <c r="C116" s="20">
        <f t="shared" si="17"/>
        <v>2.99</v>
      </c>
      <c r="D116" s="20">
        <f t="shared" si="17"/>
        <v>4.6399999999999997</v>
      </c>
      <c r="E116" s="20">
        <f t="shared" si="17"/>
        <v>4.95</v>
      </c>
      <c r="F116" s="20">
        <f t="shared" si="17"/>
        <v>6.46</v>
      </c>
      <c r="G116" s="20">
        <f t="shared" si="17"/>
        <v>8.11</v>
      </c>
      <c r="H116" s="20">
        <f t="shared" si="17"/>
        <v>0</v>
      </c>
      <c r="I116" s="20">
        <f t="shared" si="17"/>
        <v>0</v>
      </c>
      <c r="J116" s="20">
        <f t="shared" si="17"/>
        <v>0</v>
      </c>
      <c r="K116" s="20">
        <f t="shared" si="17"/>
        <v>0</v>
      </c>
      <c r="L116" s="20">
        <f t="shared" si="17"/>
        <v>0</v>
      </c>
      <c r="M116" s="20">
        <f t="shared" si="17"/>
        <v>0</v>
      </c>
      <c r="N116" s="20">
        <f t="shared" si="17"/>
        <v>0</v>
      </c>
      <c r="O116" s="20">
        <f t="shared" si="17"/>
        <v>0</v>
      </c>
      <c r="P116" s="20">
        <f t="shared" si="17"/>
        <v>0</v>
      </c>
      <c r="Q116" s="20">
        <f t="shared" si="16"/>
        <v>0</v>
      </c>
      <c r="R116" s="20">
        <f t="shared" si="15"/>
        <v>0</v>
      </c>
      <c r="S116" s="20">
        <f t="shared" si="15"/>
        <v>0</v>
      </c>
      <c r="T116" s="20">
        <f t="shared" si="15"/>
        <v>0</v>
      </c>
      <c r="U116" s="20">
        <f t="shared" si="15"/>
        <v>0</v>
      </c>
      <c r="V116" s="20">
        <f t="shared" si="15"/>
        <v>0</v>
      </c>
      <c r="W116" s="20">
        <f t="shared" si="15"/>
        <v>0</v>
      </c>
      <c r="X116" s="20">
        <f t="shared" si="15"/>
        <v>0</v>
      </c>
      <c r="Y116" s="20">
        <f t="shared" si="15"/>
        <v>0</v>
      </c>
      <c r="Z116" s="20">
        <f t="shared" si="15"/>
        <v>0</v>
      </c>
      <c r="AA116" s="20">
        <f t="shared" si="15"/>
        <v>0</v>
      </c>
      <c r="AB116" s="20">
        <f t="shared" si="15"/>
        <v>0</v>
      </c>
      <c r="AC116" s="20">
        <f t="shared" si="15"/>
        <v>0</v>
      </c>
      <c r="AD116" s="20">
        <f t="shared" si="15"/>
        <v>0</v>
      </c>
      <c r="AE116" s="20">
        <f t="shared" si="15"/>
        <v>0</v>
      </c>
      <c r="AL116" t="s">
        <v>46</v>
      </c>
      <c r="AM116" t="s">
        <v>54</v>
      </c>
      <c r="AN116">
        <v>501</v>
      </c>
      <c r="AO116">
        <v>10</v>
      </c>
      <c r="AP116" t="s">
        <v>47</v>
      </c>
      <c r="AR116">
        <v>36</v>
      </c>
      <c r="AS116">
        <v>3</v>
      </c>
      <c r="AT116">
        <v>0.96</v>
      </c>
      <c r="AU116" t="s">
        <v>48</v>
      </c>
    </row>
    <row r="117" spans="1:47">
      <c r="A117" s="21">
        <v>65</v>
      </c>
      <c r="B117" s="22">
        <f t="shared" si="17"/>
        <v>1.69</v>
      </c>
      <c r="C117" s="22">
        <f t="shared" si="17"/>
        <v>3.39</v>
      </c>
      <c r="D117" s="22">
        <f t="shared" si="17"/>
        <v>5.26</v>
      </c>
      <c r="E117" s="22">
        <f t="shared" si="17"/>
        <v>5.61</v>
      </c>
      <c r="F117" s="22">
        <f t="shared" si="17"/>
        <v>7.32</v>
      </c>
      <c r="G117" s="22">
        <f t="shared" si="17"/>
        <v>0</v>
      </c>
      <c r="H117" s="22">
        <f t="shared" si="17"/>
        <v>0</v>
      </c>
      <c r="I117" s="22">
        <f t="shared" si="17"/>
        <v>0</v>
      </c>
      <c r="J117" s="22">
        <f t="shared" si="17"/>
        <v>0</v>
      </c>
      <c r="K117" s="22">
        <f t="shared" si="17"/>
        <v>0</v>
      </c>
      <c r="L117" s="22">
        <f t="shared" si="17"/>
        <v>0</v>
      </c>
      <c r="M117" s="22">
        <f t="shared" si="17"/>
        <v>0</v>
      </c>
      <c r="N117" s="22">
        <f t="shared" si="17"/>
        <v>0</v>
      </c>
      <c r="O117" s="22">
        <f t="shared" si="17"/>
        <v>0</v>
      </c>
      <c r="P117" s="22">
        <f t="shared" si="17"/>
        <v>0</v>
      </c>
      <c r="Q117" s="22">
        <f t="shared" si="16"/>
        <v>0</v>
      </c>
      <c r="R117" s="22">
        <f t="shared" si="16"/>
        <v>0</v>
      </c>
      <c r="S117" s="22">
        <f t="shared" si="16"/>
        <v>0</v>
      </c>
      <c r="T117" s="22">
        <f t="shared" si="16"/>
        <v>0</v>
      </c>
      <c r="U117" s="22">
        <f t="shared" si="16"/>
        <v>0</v>
      </c>
      <c r="V117" s="22">
        <f t="shared" si="16"/>
        <v>0</v>
      </c>
      <c r="W117" s="22">
        <f t="shared" si="16"/>
        <v>0</v>
      </c>
      <c r="X117" s="22">
        <f t="shared" si="16"/>
        <v>0</v>
      </c>
      <c r="Y117" s="22">
        <f t="shared" si="16"/>
        <v>0</v>
      </c>
      <c r="Z117" s="22">
        <f t="shared" si="16"/>
        <v>0</v>
      </c>
      <c r="AA117" s="22">
        <f t="shared" si="16"/>
        <v>0</v>
      </c>
      <c r="AB117" s="22">
        <f t="shared" si="16"/>
        <v>0</v>
      </c>
      <c r="AC117" s="22">
        <f t="shared" si="16"/>
        <v>0</v>
      </c>
      <c r="AD117" s="22">
        <f t="shared" si="16"/>
        <v>0</v>
      </c>
      <c r="AE117" s="22">
        <f t="shared" si="16"/>
        <v>0</v>
      </c>
      <c r="AL117" t="s">
        <v>46</v>
      </c>
      <c r="AM117" t="s">
        <v>54</v>
      </c>
      <c r="AN117">
        <v>501</v>
      </c>
      <c r="AO117">
        <v>10</v>
      </c>
      <c r="AP117" t="s">
        <v>47</v>
      </c>
      <c r="AR117">
        <v>37</v>
      </c>
      <c r="AS117">
        <v>3</v>
      </c>
      <c r="AT117">
        <v>1.01</v>
      </c>
      <c r="AU117" t="s">
        <v>48</v>
      </c>
    </row>
    <row r="118" spans="1:47">
      <c r="A118" s="17">
        <v>66</v>
      </c>
      <c r="B118" s="18">
        <f t="shared" si="17"/>
        <v>0</v>
      </c>
      <c r="C118" s="18">
        <f t="shared" si="17"/>
        <v>0</v>
      </c>
      <c r="D118" s="18">
        <f t="shared" si="17"/>
        <v>0</v>
      </c>
      <c r="E118" s="18">
        <f t="shared" si="17"/>
        <v>0</v>
      </c>
      <c r="F118" s="18">
        <f t="shared" si="17"/>
        <v>0</v>
      </c>
      <c r="G118" s="18">
        <f t="shared" si="17"/>
        <v>0</v>
      </c>
      <c r="H118" s="18">
        <f t="shared" si="17"/>
        <v>0</v>
      </c>
      <c r="I118" s="18">
        <f t="shared" si="17"/>
        <v>0</v>
      </c>
      <c r="J118" s="18">
        <f t="shared" si="17"/>
        <v>0</v>
      </c>
      <c r="K118" s="18">
        <f t="shared" si="17"/>
        <v>0</v>
      </c>
      <c r="L118" s="18">
        <f t="shared" si="17"/>
        <v>0</v>
      </c>
      <c r="M118" s="18">
        <f t="shared" si="17"/>
        <v>0</v>
      </c>
      <c r="N118" s="18">
        <f t="shared" si="17"/>
        <v>0</v>
      </c>
      <c r="O118" s="18">
        <f t="shared" si="17"/>
        <v>0</v>
      </c>
      <c r="P118" s="18">
        <f t="shared" si="17"/>
        <v>0</v>
      </c>
      <c r="Q118" s="18">
        <f t="shared" si="17"/>
        <v>0</v>
      </c>
      <c r="R118" s="18">
        <f t="shared" ref="R118:AE127" si="18">SUMIFS($AT:$AT,$AP:$AP,"F",$AR:$AR,$A118,$AS:$AS,R$68)</f>
        <v>0</v>
      </c>
      <c r="S118" s="18">
        <f t="shared" si="18"/>
        <v>0</v>
      </c>
      <c r="T118" s="18">
        <f t="shared" si="18"/>
        <v>0</v>
      </c>
      <c r="U118" s="18">
        <f t="shared" si="18"/>
        <v>0</v>
      </c>
      <c r="V118" s="18">
        <f t="shared" si="18"/>
        <v>0</v>
      </c>
      <c r="W118" s="18">
        <f t="shared" si="18"/>
        <v>0</v>
      </c>
      <c r="X118" s="18">
        <f t="shared" si="18"/>
        <v>0</v>
      </c>
      <c r="Y118" s="18">
        <f t="shared" si="18"/>
        <v>0</v>
      </c>
      <c r="Z118" s="18">
        <f t="shared" si="18"/>
        <v>0</v>
      </c>
      <c r="AA118" s="18">
        <f t="shared" si="18"/>
        <v>0</v>
      </c>
      <c r="AB118" s="18">
        <f t="shared" si="18"/>
        <v>0</v>
      </c>
      <c r="AC118" s="18">
        <f t="shared" si="18"/>
        <v>0</v>
      </c>
      <c r="AD118" s="18">
        <f t="shared" si="18"/>
        <v>0</v>
      </c>
      <c r="AE118" s="18">
        <f t="shared" si="18"/>
        <v>0</v>
      </c>
      <c r="AL118" t="s">
        <v>46</v>
      </c>
      <c r="AM118" t="s">
        <v>54</v>
      </c>
      <c r="AN118">
        <v>501</v>
      </c>
      <c r="AO118">
        <v>10</v>
      </c>
      <c r="AP118" t="s">
        <v>47</v>
      </c>
      <c r="AR118">
        <v>38</v>
      </c>
      <c r="AS118">
        <v>3</v>
      </c>
      <c r="AT118">
        <v>1.07</v>
      </c>
      <c r="AU118" t="s">
        <v>48</v>
      </c>
    </row>
    <row r="119" spans="1:47">
      <c r="A119" s="19">
        <v>67</v>
      </c>
      <c r="B119" s="20">
        <f t="shared" ref="B119:Q127" si="19">SUMIFS($AT:$AT,$AP:$AP,"F",$AR:$AR,$A119,$AS:$AS,B$68)</f>
        <v>0</v>
      </c>
      <c r="C119" s="20">
        <f t="shared" si="19"/>
        <v>0</v>
      </c>
      <c r="D119" s="20">
        <f t="shared" si="19"/>
        <v>0</v>
      </c>
      <c r="E119" s="20">
        <f t="shared" si="19"/>
        <v>0</v>
      </c>
      <c r="F119" s="20">
        <f t="shared" si="19"/>
        <v>0</v>
      </c>
      <c r="G119" s="20">
        <f t="shared" si="19"/>
        <v>0</v>
      </c>
      <c r="H119" s="20">
        <f t="shared" si="19"/>
        <v>0</v>
      </c>
      <c r="I119" s="20">
        <f t="shared" si="19"/>
        <v>0</v>
      </c>
      <c r="J119" s="20">
        <f t="shared" si="19"/>
        <v>0</v>
      </c>
      <c r="K119" s="20">
        <f t="shared" si="19"/>
        <v>0</v>
      </c>
      <c r="L119" s="20">
        <f t="shared" si="19"/>
        <v>0</v>
      </c>
      <c r="M119" s="20">
        <f t="shared" si="19"/>
        <v>0</v>
      </c>
      <c r="N119" s="20">
        <f t="shared" si="19"/>
        <v>0</v>
      </c>
      <c r="O119" s="20">
        <f t="shared" si="19"/>
        <v>0</v>
      </c>
      <c r="P119" s="20">
        <f t="shared" si="19"/>
        <v>0</v>
      </c>
      <c r="Q119" s="20">
        <f t="shared" si="19"/>
        <v>0</v>
      </c>
      <c r="R119" s="20">
        <f t="shared" si="18"/>
        <v>0</v>
      </c>
      <c r="S119" s="20">
        <f t="shared" si="18"/>
        <v>0</v>
      </c>
      <c r="T119" s="20">
        <f t="shared" si="18"/>
        <v>0</v>
      </c>
      <c r="U119" s="20">
        <f t="shared" si="18"/>
        <v>0</v>
      </c>
      <c r="V119" s="20">
        <f t="shared" si="18"/>
        <v>0</v>
      </c>
      <c r="W119" s="20">
        <f t="shared" si="18"/>
        <v>0</v>
      </c>
      <c r="X119" s="20">
        <f t="shared" si="18"/>
        <v>0</v>
      </c>
      <c r="Y119" s="20">
        <f t="shared" si="18"/>
        <v>0</v>
      </c>
      <c r="Z119" s="20">
        <f t="shared" si="18"/>
        <v>0</v>
      </c>
      <c r="AA119" s="20">
        <f t="shared" si="18"/>
        <v>0</v>
      </c>
      <c r="AB119" s="20">
        <f t="shared" si="18"/>
        <v>0</v>
      </c>
      <c r="AC119" s="20">
        <f t="shared" si="18"/>
        <v>0</v>
      </c>
      <c r="AD119" s="20">
        <f t="shared" si="18"/>
        <v>0</v>
      </c>
      <c r="AE119" s="20">
        <f t="shared" si="18"/>
        <v>0</v>
      </c>
      <c r="AL119" t="s">
        <v>46</v>
      </c>
      <c r="AM119" t="s">
        <v>54</v>
      </c>
      <c r="AN119">
        <v>501</v>
      </c>
      <c r="AO119">
        <v>10</v>
      </c>
      <c r="AP119" t="s">
        <v>47</v>
      </c>
      <c r="AR119">
        <v>39</v>
      </c>
      <c r="AS119">
        <v>3</v>
      </c>
      <c r="AT119">
        <v>1.1200000000000001</v>
      </c>
      <c r="AU119" t="s">
        <v>48</v>
      </c>
    </row>
    <row r="120" spans="1:47">
      <c r="A120" s="19">
        <v>68</v>
      </c>
      <c r="B120" s="20">
        <f t="shared" si="19"/>
        <v>0</v>
      </c>
      <c r="C120" s="20">
        <f t="shared" si="19"/>
        <v>0</v>
      </c>
      <c r="D120" s="20">
        <f t="shared" si="19"/>
        <v>0</v>
      </c>
      <c r="E120" s="20">
        <f t="shared" si="19"/>
        <v>0</v>
      </c>
      <c r="F120" s="20">
        <f t="shared" si="19"/>
        <v>0</v>
      </c>
      <c r="G120" s="20">
        <f t="shared" si="19"/>
        <v>0</v>
      </c>
      <c r="H120" s="20">
        <f t="shared" si="19"/>
        <v>0</v>
      </c>
      <c r="I120" s="20">
        <f t="shared" si="19"/>
        <v>0</v>
      </c>
      <c r="J120" s="20">
        <f t="shared" si="19"/>
        <v>0</v>
      </c>
      <c r="K120" s="20">
        <f t="shared" si="19"/>
        <v>0</v>
      </c>
      <c r="L120" s="20">
        <f t="shared" si="19"/>
        <v>0</v>
      </c>
      <c r="M120" s="20">
        <f t="shared" si="19"/>
        <v>0</v>
      </c>
      <c r="N120" s="20">
        <f t="shared" si="19"/>
        <v>0</v>
      </c>
      <c r="O120" s="20">
        <f t="shared" si="19"/>
        <v>0</v>
      </c>
      <c r="P120" s="20">
        <f t="shared" si="19"/>
        <v>0</v>
      </c>
      <c r="Q120" s="20">
        <f t="shared" si="19"/>
        <v>0</v>
      </c>
      <c r="R120" s="20">
        <f t="shared" si="18"/>
        <v>0</v>
      </c>
      <c r="S120" s="20">
        <f t="shared" si="18"/>
        <v>0</v>
      </c>
      <c r="T120" s="20">
        <f t="shared" si="18"/>
        <v>0</v>
      </c>
      <c r="U120" s="20">
        <f t="shared" si="18"/>
        <v>0</v>
      </c>
      <c r="V120" s="20">
        <f t="shared" si="18"/>
        <v>0</v>
      </c>
      <c r="W120" s="20">
        <f t="shared" si="18"/>
        <v>0</v>
      </c>
      <c r="X120" s="20">
        <f t="shared" si="18"/>
        <v>0</v>
      </c>
      <c r="Y120" s="20">
        <f t="shared" si="18"/>
        <v>0</v>
      </c>
      <c r="Z120" s="20">
        <f t="shared" si="18"/>
        <v>0</v>
      </c>
      <c r="AA120" s="20">
        <f t="shared" si="18"/>
        <v>0</v>
      </c>
      <c r="AB120" s="20">
        <f t="shared" si="18"/>
        <v>0</v>
      </c>
      <c r="AC120" s="20">
        <f t="shared" si="18"/>
        <v>0</v>
      </c>
      <c r="AD120" s="20">
        <f t="shared" si="18"/>
        <v>0</v>
      </c>
      <c r="AE120" s="20">
        <f t="shared" si="18"/>
        <v>0</v>
      </c>
      <c r="AL120" t="s">
        <v>46</v>
      </c>
      <c r="AM120" t="s">
        <v>54</v>
      </c>
      <c r="AN120">
        <v>501</v>
      </c>
      <c r="AO120">
        <v>10</v>
      </c>
      <c r="AP120" t="s">
        <v>47</v>
      </c>
      <c r="AR120">
        <v>40</v>
      </c>
      <c r="AS120">
        <v>3</v>
      </c>
      <c r="AT120">
        <v>1.19</v>
      </c>
      <c r="AU120" t="s">
        <v>48</v>
      </c>
    </row>
    <row r="121" spans="1:47">
      <c r="A121" s="19">
        <v>69</v>
      </c>
      <c r="B121" s="20">
        <f t="shared" si="19"/>
        <v>0</v>
      </c>
      <c r="C121" s="20">
        <f t="shared" si="19"/>
        <v>0</v>
      </c>
      <c r="D121" s="20">
        <f t="shared" si="19"/>
        <v>0</v>
      </c>
      <c r="E121" s="20">
        <f t="shared" si="19"/>
        <v>0</v>
      </c>
      <c r="F121" s="20">
        <f t="shared" si="19"/>
        <v>0</v>
      </c>
      <c r="G121" s="20">
        <f t="shared" si="19"/>
        <v>0</v>
      </c>
      <c r="H121" s="20">
        <f t="shared" si="19"/>
        <v>0</v>
      </c>
      <c r="I121" s="20">
        <f t="shared" si="19"/>
        <v>0</v>
      </c>
      <c r="J121" s="20">
        <f t="shared" si="19"/>
        <v>0</v>
      </c>
      <c r="K121" s="20">
        <f t="shared" si="19"/>
        <v>0</v>
      </c>
      <c r="L121" s="20">
        <f t="shared" si="19"/>
        <v>0</v>
      </c>
      <c r="M121" s="20">
        <f t="shared" si="19"/>
        <v>0</v>
      </c>
      <c r="N121" s="20">
        <f t="shared" si="19"/>
        <v>0</v>
      </c>
      <c r="O121" s="20">
        <f t="shared" si="19"/>
        <v>0</v>
      </c>
      <c r="P121" s="20">
        <f t="shared" si="19"/>
        <v>0</v>
      </c>
      <c r="Q121" s="20">
        <f t="shared" si="19"/>
        <v>0</v>
      </c>
      <c r="R121" s="20">
        <f t="shared" si="18"/>
        <v>0</v>
      </c>
      <c r="S121" s="20">
        <f t="shared" si="18"/>
        <v>0</v>
      </c>
      <c r="T121" s="20">
        <f t="shared" si="18"/>
        <v>0</v>
      </c>
      <c r="U121" s="20">
        <f t="shared" si="18"/>
        <v>0</v>
      </c>
      <c r="V121" s="20">
        <f t="shared" si="18"/>
        <v>0</v>
      </c>
      <c r="W121" s="20">
        <f t="shared" si="18"/>
        <v>0</v>
      </c>
      <c r="X121" s="20">
        <f t="shared" si="18"/>
        <v>0</v>
      </c>
      <c r="Y121" s="20">
        <f t="shared" si="18"/>
        <v>0</v>
      </c>
      <c r="Z121" s="20">
        <f t="shared" si="18"/>
        <v>0</v>
      </c>
      <c r="AA121" s="20">
        <f t="shared" si="18"/>
        <v>0</v>
      </c>
      <c r="AB121" s="20">
        <f t="shared" si="18"/>
        <v>0</v>
      </c>
      <c r="AC121" s="20">
        <f t="shared" si="18"/>
        <v>0</v>
      </c>
      <c r="AD121" s="20">
        <f t="shared" si="18"/>
        <v>0</v>
      </c>
      <c r="AE121" s="20">
        <f t="shared" si="18"/>
        <v>0</v>
      </c>
      <c r="AL121" t="s">
        <v>46</v>
      </c>
      <c r="AM121" t="s">
        <v>54</v>
      </c>
      <c r="AN121">
        <v>501</v>
      </c>
      <c r="AO121">
        <v>10</v>
      </c>
      <c r="AP121" t="s">
        <v>47</v>
      </c>
      <c r="AR121">
        <v>41</v>
      </c>
      <c r="AS121">
        <v>3</v>
      </c>
      <c r="AT121">
        <v>1.26</v>
      </c>
      <c r="AU121" t="s">
        <v>48</v>
      </c>
    </row>
    <row r="122" spans="1:47">
      <c r="A122" s="21">
        <v>70</v>
      </c>
      <c r="B122" s="22">
        <f t="shared" si="19"/>
        <v>0</v>
      </c>
      <c r="C122" s="22">
        <f t="shared" si="19"/>
        <v>0</v>
      </c>
      <c r="D122" s="22">
        <f t="shared" si="19"/>
        <v>0</v>
      </c>
      <c r="E122" s="22">
        <f t="shared" si="19"/>
        <v>0</v>
      </c>
      <c r="F122" s="22">
        <f t="shared" si="19"/>
        <v>0</v>
      </c>
      <c r="G122" s="22">
        <f t="shared" si="19"/>
        <v>0</v>
      </c>
      <c r="H122" s="22">
        <f t="shared" si="19"/>
        <v>0</v>
      </c>
      <c r="I122" s="22">
        <f t="shared" si="19"/>
        <v>0</v>
      </c>
      <c r="J122" s="22">
        <f t="shared" si="19"/>
        <v>0</v>
      </c>
      <c r="K122" s="22">
        <f t="shared" si="19"/>
        <v>0</v>
      </c>
      <c r="L122" s="22">
        <f t="shared" si="19"/>
        <v>0</v>
      </c>
      <c r="M122" s="22">
        <f t="shared" si="19"/>
        <v>0</v>
      </c>
      <c r="N122" s="22">
        <f t="shared" si="19"/>
        <v>0</v>
      </c>
      <c r="O122" s="22">
        <f t="shared" si="19"/>
        <v>0</v>
      </c>
      <c r="P122" s="22">
        <f t="shared" si="19"/>
        <v>0</v>
      </c>
      <c r="Q122" s="22">
        <f t="shared" si="19"/>
        <v>0</v>
      </c>
      <c r="R122" s="22">
        <f t="shared" si="18"/>
        <v>0</v>
      </c>
      <c r="S122" s="22">
        <f t="shared" si="18"/>
        <v>0</v>
      </c>
      <c r="T122" s="22">
        <f t="shared" si="18"/>
        <v>0</v>
      </c>
      <c r="U122" s="22">
        <f t="shared" si="18"/>
        <v>0</v>
      </c>
      <c r="V122" s="22">
        <f t="shared" si="18"/>
        <v>0</v>
      </c>
      <c r="W122" s="22">
        <f t="shared" si="18"/>
        <v>0</v>
      </c>
      <c r="X122" s="22">
        <f t="shared" si="18"/>
        <v>0</v>
      </c>
      <c r="Y122" s="22">
        <f t="shared" si="18"/>
        <v>0</v>
      </c>
      <c r="Z122" s="22">
        <f t="shared" si="18"/>
        <v>0</v>
      </c>
      <c r="AA122" s="22">
        <f t="shared" si="18"/>
        <v>0</v>
      </c>
      <c r="AB122" s="22">
        <f t="shared" si="18"/>
        <v>0</v>
      </c>
      <c r="AC122" s="22">
        <f t="shared" si="18"/>
        <v>0</v>
      </c>
      <c r="AD122" s="22">
        <f t="shared" si="18"/>
        <v>0</v>
      </c>
      <c r="AE122" s="22">
        <f t="shared" si="18"/>
        <v>0</v>
      </c>
      <c r="AL122" t="s">
        <v>46</v>
      </c>
      <c r="AM122" t="s">
        <v>54</v>
      </c>
      <c r="AN122">
        <v>501</v>
      </c>
      <c r="AO122">
        <v>10</v>
      </c>
      <c r="AP122" t="s">
        <v>47</v>
      </c>
      <c r="AR122">
        <v>42</v>
      </c>
      <c r="AS122">
        <v>3</v>
      </c>
      <c r="AT122">
        <v>1.35</v>
      </c>
      <c r="AU122" t="s">
        <v>48</v>
      </c>
    </row>
    <row r="123" spans="1:47">
      <c r="A123" s="17">
        <v>71</v>
      </c>
      <c r="B123" s="18">
        <f t="shared" si="19"/>
        <v>0</v>
      </c>
      <c r="C123" s="18">
        <f t="shared" si="19"/>
        <v>0</v>
      </c>
      <c r="D123" s="18">
        <f t="shared" si="19"/>
        <v>0</v>
      </c>
      <c r="E123" s="18">
        <f t="shared" si="19"/>
        <v>0</v>
      </c>
      <c r="F123" s="18">
        <f t="shared" si="19"/>
        <v>0</v>
      </c>
      <c r="G123" s="18">
        <f t="shared" si="19"/>
        <v>0</v>
      </c>
      <c r="H123" s="18">
        <f t="shared" si="19"/>
        <v>0</v>
      </c>
      <c r="I123" s="18">
        <f t="shared" si="19"/>
        <v>0</v>
      </c>
      <c r="J123" s="18">
        <f t="shared" si="19"/>
        <v>0</v>
      </c>
      <c r="K123" s="18">
        <f t="shared" si="19"/>
        <v>0</v>
      </c>
      <c r="L123" s="18">
        <f t="shared" si="19"/>
        <v>0</v>
      </c>
      <c r="M123" s="18">
        <f t="shared" si="19"/>
        <v>0</v>
      </c>
      <c r="N123" s="18">
        <f t="shared" si="19"/>
        <v>0</v>
      </c>
      <c r="O123" s="18">
        <f t="shared" si="19"/>
        <v>0</v>
      </c>
      <c r="P123" s="18">
        <f t="shared" si="19"/>
        <v>0</v>
      </c>
      <c r="Q123" s="18">
        <f t="shared" si="19"/>
        <v>0</v>
      </c>
      <c r="R123" s="18">
        <f t="shared" si="18"/>
        <v>0</v>
      </c>
      <c r="S123" s="18">
        <f t="shared" si="18"/>
        <v>0</v>
      </c>
      <c r="T123" s="18">
        <f t="shared" si="18"/>
        <v>0</v>
      </c>
      <c r="U123" s="18">
        <f t="shared" si="18"/>
        <v>0</v>
      </c>
      <c r="V123" s="18">
        <f t="shared" si="18"/>
        <v>0</v>
      </c>
      <c r="W123" s="18">
        <f t="shared" si="18"/>
        <v>0</v>
      </c>
      <c r="X123" s="18">
        <f t="shared" si="18"/>
        <v>0</v>
      </c>
      <c r="Y123" s="18">
        <f t="shared" si="18"/>
        <v>0</v>
      </c>
      <c r="Z123" s="18">
        <f t="shared" si="18"/>
        <v>0</v>
      </c>
      <c r="AA123" s="18">
        <f t="shared" si="18"/>
        <v>0</v>
      </c>
      <c r="AB123" s="18">
        <f t="shared" si="18"/>
        <v>0</v>
      </c>
      <c r="AC123" s="18">
        <f t="shared" si="18"/>
        <v>0</v>
      </c>
      <c r="AD123" s="18">
        <f t="shared" si="18"/>
        <v>0</v>
      </c>
      <c r="AE123" s="18">
        <f t="shared" si="18"/>
        <v>0</v>
      </c>
      <c r="AL123" t="s">
        <v>46</v>
      </c>
      <c r="AM123" t="s">
        <v>54</v>
      </c>
      <c r="AN123">
        <v>501</v>
      </c>
      <c r="AO123">
        <v>10</v>
      </c>
      <c r="AP123" t="s">
        <v>47</v>
      </c>
      <c r="AR123">
        <v>43</v>
      </c>
      <c r="AS123">
        <v>3</v>
      </c>
      <c r="AT123">
        <v>1.43</v>
      </c>
      <c r="AU123" t="s">
        <v>48</v>
      </c>
    </row>
    <row r="124" spans="1:47">
      <c r="A124" s="19">
        <v>72</v>
      </c>
      <c r="B124" s="20">
        <f t="shared" si="19"/>
        <v>0</v>
      </c>
      <c r="C124" s="20">
        <f t="shared" si="19"/>
        <v>0</v>
      </c>
      <c r="D124" s="20">
        <f t="shared" si="19"/>
        <v>0</v>
      </c>
      <c r="E124" s="20">
        <f t="shared" si="19"/>
        <v>0</v>
      </c>
      <c r="F124" s="20">
        <f t="shared" si="19"/>
        <v>0</v>
      </c>
      <c r="G124" s="20">
        <f t="shared" si="19"/>
        <v>0</v>
      </c>
      <c r="H124" s="20">
        <f t="shared" si="19"/>
        <v>0</v>
      </c>
      <c r="I124" s="20">
        <f t="shared" si="19"/>
        <v>0</v>
      </c>
      <c r="J124" s="20">
        <f t="shared" si="19"/>
        <v>0</v>
      </c>
      <c r="K124" s="20">
        <f t="shared" si="19"/>
        <v>0</v>
      </c>
      <c r="L124" s="20">
        <f t="shared" si="19"/>
        <v>0</v>
      </c>
      <c r="M124" s="20">
        <f t="shared" si="19"/>
        <v>0</v>
      </c>
      <c r="N124" s="20">
        <f t="shared" si="19"/>
        <v>0</v>
      </c>
      <c r="O124" s="20">
        <f t="shared" si="19"/>
        <v>0</v>
      </c>
      <c r="P124" s="20">
        <f t="shared" si="19"/>
        <v>0</v>
      </c>
      <c r="Q124" s="20">
        <f t="shared" si="19"/>
        <v>0</v>
      </c>
      <c r="R124" s="20">
        <f t="shared" si="18"/>
        <v>0</v>
      </c>
      <c r="S124" s="20">
        <f t="shared" si="18"/>
        <v>0</v>
      </c>
      <c r="T124" s="20">
        <f t="shared" si="18"/>
        <v>0</v>
      </c>
      <c r="U124" s="20">
        <f t="shared" si="18"/>
        <v>0</v>
      </c>
      <c r="V124" s="20">
        <f t="shared" si="18"/>
        <v>0</v>
      </c>
      <c r="W124" s="20">
        <f t="shared" si="18"/>
        <v>0</v>
      </c>
      <c r="X124" s="20">
        <f t="shared" si="18"/>
        <v>0</v>
      </c>
      <c r="Y124" s="20">
        <f t="shared" si="18"/>
        <v>0</v>
      </c>
      <c r="Z124" s="20">
        <f t="shared" si="18"/>
        <v>0</v>
      </c>
      <c r="AA124" s="20">
        <f t="shared" si="18"/>
        <v>0</v>
      </c>
      <c r="AB124" s="20">
        <f t="shared" si="18"/>
        <v>0</v>
      </c>
      <c r="AC124" s="20">
        <f t="shared" si="18"/>
        <v>0</v>
      </c>
      <c r="AD124" s="20">
        <f t="shared" si="18"/>
        <v>0</v>
      </c>
      <c r="AE124" s="20">
        <f t="shared" si="18"/>
        <v>0</v>
      </c>
      <c r="AL124" t="s">
        <v>46</v>
      </c>
      <c r="AM124" t="s">
        <v>54</v>
      </c>
      <c r="AN124">
        <v>501</v>
      </c>
      <c r="AO124">
        <v>10</v>
      </c>
      <c r="AP124" t="s">
        <v>47</v>
      </c>
      <c r="AR124">
        <v>44</v>
      </c>
      <c r="AS124">
        <v>3</v>
      </c>
      <c r="AT124">
        <v>1.53</v>
      </c>
      <c r="AU124" t="s">
        <v>48</v>
      </c>
    </row>
    <row r="125" spans="1:47">
      <c r="A125" s="19">
        <v>73</v>
      </c>
      <c r="B125" s="20">
        <f t="shared" si="19"/>
        <v>0</v>
      </c>
      <c r="C125" s="20">
        <f t="shared" si="19"/>
        <v>0</v>
      </c>
      <c r="D125" s="20">
        <f t="shared" si="19"/>
        <v>0</v>
      </c>
      <c r="E125" s="20">
        <f t="shared" si="19"/>
        <v>0</v>
      </c>
      <c r="F125" s="20">
        <f t="shared" si="19"/>
        <v>0</v>
      </c>
      <c r="G125" s="20">
        <f t="shared" si="19"/>
        <v>0</v>
      </c>
      <c r="H125" s="20">
        <f t="shared" si="19"/>
        <v>0</v>
      </c>
      <c r="I125" s="20">
        <f t="shared" si="19"/>
        <v>0</v>
      </c>
      <c r="J125" s="20">
        <f t="shared" si="19"/>
        <v>0</v>
      </c>
      <c r="K125" s="20">
        <f t="shared" si="19"/>
        <v>0</v>
      </c>
      <c r="L125" s="20">
        <f t="shared" si="19"/>
        <v>0</v>
      </c>
      <c r="M125" s="20">
        <f t="shared" si="19"/>
        <v>0</v>
      </c>
      <c r="N125" s="20">
        <f t="shared" si="19"/>
        <v>0</v>
      </c>
      <c r="O125" s="20">
        <f t="shared" si="19"/>
        <v>0</v>
      </c>
      <c r="P125" s="20">
        <f t="shared" si="19"/>
        <v>0</v>
      </c>
      <c r="Q125" s="20">
        <f t="shared" si="19"/>
        <v>0</v>
      </c>
      <c r="R125" s="20">
        <f t="shared" si="18"/>
        <v>0</v>
      </c>
      <c r="S125" s="20">
        <f t="shared" si="18"/>
        <v>0</v>
      </c>
      <c r="T125" s="20">
        <f t="shared" si="18"/>
        <v>0</v>
      </c>
      <c r="U125" s="20">
        <f t="shared" si="18"/>
        <v>0</v>
      </c>
      <c r="V125" s="20">
        <f t="shared" si="18"/>
        <v>0</v>
      </c>
      <c r="W125" s="20">
        <f t="shared" si="18"/>
        <v>0</v>
      </c>
      <c r="X125" s="20">
        <f t="shared" si="18"/>
        <v>0</v>
      </c>
      <c r="Y125" s="20">
        <f t="shared" si="18"/>
        <v>0</v>
      </c>
      <c r="Z125" s="20">
        <f t="shared" si="18"/>
        <v>0</v>
      </c>
      <c r="AA125" s="20">
        <f t="shared" si="18"/>
        <v>0</v>
      </c>
      <c r="AB125" s="20">
        <f t="shared" si="18"/>
        <v>0</v>
      </c>
      <c r="AC125" s="20">
        <f t="shared" si="18"/>
        <v>0</v>
      </c>
      <c r="AD125" s="20">
        <f t="shared" si="18"/>
        <v>0</v>
      </c>
      <c r="AE125" s="20">
        <f t="shared" si="18"/>
        <v>0</v>
      </c>
      <c r="AL125" t="s">
        <v>46</v>
      </c>
      <c r="AM125" t="s">
        <v>54</v>
      </c>
      <c r="AN125">
        <v>501</v>
      </c>
      <c r="AO125">
        <v>10</v>
      </c>
      <c r="AP125" t="s">
        <v>47</v>
      </c>
      <c r="AR125">
        <v>45</v>
      </c>
      <c r="AS125">
        <v>3</v>
      </c>
      <c r="AT125">
        <v>1.64</v>
      </c>
      <c r="AU125" t="s">
        <v>48</v>
      </c>
    </row>
    <row r="126" spans="1:47">
      <c r="A126" s="19">
        <v>74</v>
      </c>
      <c r="B126" s="20">
        <f t="shared" si="19"/>
        <v>0</v>
      </c>
      <c r="C126" s="20">
        <f t="shared" si="19"/>
        <v>0</v>
      </c>
      <c r="D126" s="20">
        <f t="shared" si="19"/>
        <v>0</v>
      </c>
      <c r="E126" s="20">
        <f t="shared" si="19"/>
        <v>0</v>
      </c>
      <c r="F126" s="20">
        <f t="shared" si="19"/>
        <v>0</v>
      </c>
      <c r="G126" s="20">
        <f t="shared" si="19"/>
        <v>0</v>
      </c>
      <c r="H126" s="20">
        <f t="shared" si="19"/>
        <v>0</v>
      </c>
      <c r="I126" s="20">
        <f t="shared" si="19"/>
        <v>0</v>
      </c>
      <c r="J126" s="20">
        <f t="shared" si="19"/>
        <v>0</v>
      </c>
      <c r="K126" s="20">
        <f t="shared" si="19"/>
        <v>0</v>
      </c>
      <c r="L126" s="20">
        <f t="shared" si="19"/>
        <v>0</v>
      </c>
      <c r="M126" s="20">
        <f t="shared" si="19"/>
        <v>0</v>
      </c>
      <c r="N126" s="20">
        <f t="shared" si="19"/>
        <v>0</v>
      </c>
      <c r="O126" s="20">
        <f t="shared" si="19"/>
        <v>0</v>
      </c>
      <c r="P126" s="20">
        <f t="shared" si="19"/>
        <v>0</v>
      </c>
      <c r="Q126" s="20">
        <f t="shared" si="19"/>
        <v>0</v>
      </c>
      <c r="R126" s="20">
        <f t="shared" si="18"/>
        <v>0</v>
      </c>
      <c r="S126" s="20">
        <f t="shared" si="18"/>
        <v>0</v>
      </c>
      <c r="T126" s="20">
        <f t="shared" si="18"/>
        <v>0</v>
      </c>
      <c r="U126" s="20">
        <f t="shared" si="18"/>
        <v>0</v>
      </c>
      <c r="V126" s="20">
        <f t="shared" si="18"/>
        <v>0</v>
      </c>
      <c r="W126" s="20">
        <f t="shared" si="18"/>
        <v>0</v>
      </c>
      <c r="X126" s="20">
        <f t="shared" si="18"/>
        <v>0</v>
      </c>
      <c r="Y126" s="20">
        <f t="shared" si="18"/>
        <v>0</v>
      </c>
      <c r="Z126" s="20">
        <f t="shared" si="18"/>
        <v>0</v>
      </c>
      <c r="AA126" s="20">
        <f t="shared" si="18"/>
        <v>0</v>
      </c>
      <c r="AB126" s="20">
        <f t="shared" si="18"/>
        <v>0</v>
      </c>
      <c r="AC126" s="20">
        <f t="shared" si="18"/>
        <v>0</v>
      </c>
      <c r="AD126" s="20">
        <f t="shared" si="18"/>
        <v>0</v>
      </c>
      <c r="AE126" s="20">
        <f t="shared" si="18"/>
        <v>0</v>
      </c>
      <c r="AL126" t="s">
        <v>46</v>
      </c>
      <c r="AM126" t="s">
        <v>54</v>
      </c>
      <c r="AN126">
        <v>501</v>
      </c>
      <c r="AO126">
        <v>10</v>
      </c>
      <c r="AP126" t="s">
        <v>47</v>
      </c>
      <c r="AR126">
        <v>46</v>
      </c>
      <c r="AS126">
        <v>3</v>
      </c>
      <c r="AT126">
        <v>1.76</v>
      </c>
      <c r="AU126" t="s">
        <v>48</v>
      </c>
    </row>
    <row r="127" spans="1:47">
      <c r="A127" s="21">
        <v>75</v>
      </c>
      <c r="B127" s="22">
        <f t="shared" si="19"/>
        <v>0</v>
      </c>
      <c r="C127" s="22">
        <f t="shared" si="19"/>
        <v>0</v>
      </c>
      <c r="D127" s="22">
        <f t="shared" si="19"/>
        <v>0</v>
      </c>
      <c r="E127" s="22">
        <f t="shared" si="19"/>
        <v>0</v>
      </c>
      <c r="F127" s="22">
        <f t="shared" si="19"/>
        <v>0</v>
      </c>
      <c r="G127" s="22">
        <f t="shared" si="19"/>
        <v>0</v>
      </c>
      <c r="H127" s="22">
        <f t="shared" si="19"/>
        <v>0</v>
      </c>
      <c r="I127" s="22">
        <f t="shared" si="19"/>
        <v>0</v>
      </c>
      <c r="J127" s="22">
        <f t="shared" si="19"/>
        <v>0</v>
      </c>
      <c r="K127" s="22">
        <f t="shared" si="19"/>
        <v>0</v>
      </c>
      <c r="L127" s="22">
        <f t="shared" si="19"/>
        <v>0</v>
      </c>
      <c r="M127" s="22">
        <f t="shared" si="19"/>
        <v>0</v>
      </c>
      <c r="N127" s="22">
        <f t="shared" si="19"/>
        <v>0</v>
      </c>
      <c r="O127" s="22">
        <f t="shared" si="19"/>
        <v>0</v>
      </c>
      <c r="P127" s="22">
        <f t="shared" si="19"/>
        <v>0</v>
      </c>
      <c r="Q127" s="22">
        <f t="shared" si="19"/>
        <v>0</v>
      </c>
      <c r="R127" s="22">
        <f t="shared" si="18"/>
        <v>0</v>
      </c>
      <c r="S127" s="22">
        <f t="shared" si="18"/>
        <v>0</v>
      </c>
      <c r="T127" s="22">
        <f t="shared" si="18"/>
        <v>0</v>
      </c>
      <c r="U127" s="22">
        <f t="shared" si="18"/>
        <v>0</v>
      </c>
      <c r="V127" s="22">
        <f t="shared" si="18"/>
        <v>0</v>
      </c>
      <c r="W127" s="22">
        <f t="shared" si="18"/>
        <v>0</v>
      </c>
      <c r="X127" s="22">
        <f t="shared" si="18"/>
        <v>0</v>
      </c>
      <c r="Y127" s="22">
        <f t="shared" si="18"/>
        <v>0</v>
      </c>
      <c r="Z127" s="22">
        <f t="shared" si="18"/>
        <v>0</v>
      </c>
      <c r="AA127" s="22">
        <f t="shared" si="18"/>
        <v>0</v>
      </c>
      <c r="AB127" s="22">
        <f t="shared" si="18"/>
        <v>0</v>
      </c>
      <c r="AC127" s="22">
        <f t="shared" si="18"/>
        <v>0</v>
      </c>
      <c r="AD127" s="22">
        <f t="shared" si="18"/>
        <v>0</v>
      </c>
      <c r="AE127" s="22">
        <f t="shared" si="18"/>
        <v>0</v>
      </c>
      <c r="AL127" t="s">
        <v>46</v>
      </c>
      <c r="AM127" t="s">
        <v>54</v>
      </c>
      <c r="AN127">
        <v>501</v>
      </c>
      <c r="AO127">
        <v>10</v>
      </c>
      <c r="AP127" t="s">
        <v>47</v>
      </c>
      <c r="AR127">
        <v>47</v>
      </c>
      <c r="AS127">
        <v>3</v>
      </c>
      <c r="AT127">
        <v>1.88</v>
      </c>
      <c r="AU127" t="s">
        <v>48</v>
      </c>
    </row>
    <row r="128" spans="1:47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L128" t="s">
        <v>46</v>
      </c>
      <c r="AM128" t="s">
        <v>54</v>
      </c>
      <c r="AN128">
        <v>501</v>
      </c>
      <c r="AO128">
        <v>10</v>
      </c>
      <c r="AP128" t="s">
        <v>47</v>
      </c>
      <c r="AR128">
        <v>48</v>
      </c>
      <c r="AS128">
        <v>3</v>
      </c>
      <c r="AT128">
        <v>2.0299999999999998</v>
      </c>
      <c r="AU128" t="s">
        <v>48</v>
      </c>
    </row>
    <row r="129" spans="1:47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L129" t="s">
        <v>46</v>
      </c>
      <c r="AM129" t="s">
        <v>54</v>
      </c>
      <c r="AN129">
        <v>501</v>
      </c>
      <c r="AO129">
        <v>10</v>
      </c>
      <c r="AP129" t="s">
        <v>47</v>
      </c>
      <c r="AR129">
        <v>49</v>
      </c>
      <c r="AS129">
        <v>3</v>
      </c>
      <c r="AT129">
        <v>2.1800000000000002</v>
      </c>
      <c r="AU129" t="s">
        <v>48</v>
      </c>
    </row>
    <row r="130" spans="1:47">
      <c r="AL130" t="s">
        <v>46</v>
      </c>
      <c r="AM130" t="s">
        <v>54</v>
      </c>
      <c r="AN130">
        <v>501</v>
      </c>
      <c r="AO130">
        <v>10</v>
      </c>
      <c r="AP130" t="s">
        <v>47</v>
      </c>
      <c r="AR130">
        <v>50</v>
      </c>
      <c r="AS130">
        <v>3</v>
      </c>
      <c r="AT130">
        <v>2.34</v>
      </c>
      <c r="AU130" t="s">
        <v>48</v>
      </c>
    </row>
    <row r="131" spans="1:47">
      <c r="AL131" t="s">
        <v>46</v>
      </c>
      <c r="AM131" t="s">
        <v>54</v>
      </c>
      <c r="AN131">
        <v>501</v>
      </c>
      <c r="AO131">
        <v>10</v>
      </c>
      <c r="AP131" t="s">
        <v>47</v>
      </c>
      <c r="AR131">
        <v>51</v>
      </c>
      <c r="AS131">
        <v>3</v>
      </c>
      <c r="AT131">
        <v>2.52</v>
      </c>
      <c r="AU131" t="s">
        <v>48</v>
      </c>
    </row>
    <row r="132" spans="1:47">
      <c r="AL132" t="s">
        <v>46</v>
      </c>
      <c r="AM132" t="s">
        <v>54</v>
      </c>
      <c r="AN132">
        <v>501</v>
      </c>
      <c r="AO132">
        <v>10</v>
      </c>
      <c r="AP132" t="s">
        <v>47</v>
      </c>
      <c r="AR132">
        <v>52</v>
      </c>
      <c r="AS132">
        <v>3</v>
      </c>
      <c r="AT132">
        <v>2.7</v>
      </c>
      <c r="AU132" t="s">
        <v>48</v>
      </c>
    </row>
    <row r="133" spans="1:47">
      <c r="AL133" t="s">
        <v>46</v>
      </c>
      <c r="AM133" t="s">
        <v>54</v>
      </c>
      <c r="AN133">
        <v>501</v>
      </c>
      <c r="AO133">
        <v>10</v>
      </c>
      <c r="AP133" t="s">
        <v>47</v>
      </c>
      <c r="AR133">
        <v>53</v>
      </c>
      <c r="AS133">
        <v>3</v>
      </c>
      <c r="AT133">
        <v>2.91</v>
      </c>
      <c r="AU133" t="s">
        <v>48</v>
      </c>
    </row>
    <row r="134" spans="1:47">
      <c r="AL134" t="s">
        <v>46</v>
      </c>
      <c r="AM134" t="s">
        <v>54</v>
      </c>
      <c r="AN134">
        <v>501</v>
      </c>
      <c r="AO134">
        <v>10</v>
      </c>
      <c r="AP134" t="s">
        <v>47</v>
      </c>
      <c r="AR134">
        <v>54</v>
      </c>
      <c r="AS134">
        <v>3</v>
      </c>
      <c r="AT134">
        <v>3.14</v>
      </c>
      <c r="AU134" t="s">
        <v>48</v>
      </c>
    </row>
    <row r="135" spans="1:47">
      <c r="AL135" t="s">
        <v>46</v>
      </c>
      <c r="AM135" t="s">
        <v>54</v>
      </c>
      <c r="AN135">
        <v>501</v>
      </c>
      <c r="AO135">
        <v>10</v>
      </c>
      <c r="AP135" t="s">
        <v>47</v>
      </c>
      <c r="AR135">
        <v>55</v>
      </c>
      <c r="AS135">
        <v>3</v>
      </c>
      <c r="AT135">
        <v>3.38</v>
      </c>
      <c r="AU135" t="s">
        <v>48</v>
      </c>
    </row>
    <row r="136" spans="1:47">
      <c r="AL136" t="s">
        <v>46</v>
      </c>
      <c r="AM136" t="s">
        <v>54</v>
      </c>
      <c r="AN136">
        <v>501</v>
      </c>
      <c r="AO136">
        <v>10</v>
      </c>
      <c r="AP136" t="s">
        <v>47</v>
      </c>
      <c r="AR136">
        <v>56</v>
      </c>
      <c r="AS136">
        <v>3</v>
      </c>
      <c r="AT136">
        <v>3.67</v>
      </c>
      <c r="AU136" t="s">
        <v>48</v>
      </c>
    </row>
    <row r="137" spans="1:47">
      <c r="AL137" t="s">
        <v>46</v>
      </c>
      <c r="AM137" t="s">
        <v>54</v>
      </c>
      <c r="AN137">
        <v>501</v>
      </c>
      <c r="AO137">
        <v>10</v>
      </c>
      <c r="AP137" t="s">
        <v>47</v>
      </c>
      <c r="AR137">
        <v>57</v>
      </c>
      <c r="AS137">
        <v>3</v>
      </c>
      <c r="AT137">
        <v>3.98</v>
      </c>
      <c r="AU137" t="s">
        <v>48</v>
      </c>
    </row>
    <row r="138" spans="1:47">
      <c r="AL138" t="s">
        <v>46</v>
      </c>
      <c r="AM138" t="s">
        <v>54</v>
      </c>
      <c r="AN138">
        <v>501</v>
      </c>
      <c r="AO138">
        <v>10</v>
      </c>
      <c r="AP138" t="s">
        <v>47</v>
      </c>
      <c r="AR138">
        <v>58</v>
      </c>
      <c r="AS138">
        <v>3</v>
      </c>
      <c r="AT138">
        <v>4.34</v>
      </c>
      <c r="AU138" t="s">
        <v>48</v>
      </c>
    </row>
    <row r="139" spans="1:47">
      <c r="AL139" t="s">
        <v>46</v>
      </c>
      <c r="AM139" t="s">
        <v>54</v>
      </c>
      <c r="AN139">
        <v>501</v>
      </c>
      <c r="AO139">
        <v>10</v>
      </c>
      <c r="AP139" t="s">
        <v>47</v>
      </c>
      <c r="AR139">
        <v>59</v>
      </c>
      <c r="AS139">
        <v>3</v>
      </c>
      <c r="AT139">
        <v>4.74</v>
      </c>
      <c r="AU139" t="s">
        <v>48</v>
      </c>
    </row>
    <row r="140" spans="1:47">
      <c r="AL140" t="s">
        <v>46</v>
      </c>
      <c r="AM140" t="s">
        <v>54</v>
      </c>
      <c r="AN140">
        <v>501</v>
      </c>
      <c r="AO140">
        <v>10</v>
      </c>
      <c r="AP140" t="s">
        <v>47</v>
      </c>
      <c r="AR140">
        <v>60</v>
      </c>
      <c r="AS140">
        <v>3</v>
      </c>
      <c r="AT140">
        <v>5.2</v>
      </c>
      <c r="AU140" t="s">
        <v>48</v>
      </c>
    </row>
    <row r="141" spans="1:47">
      <c r="AL141" t="s">
        <v>46</v>
      </c>
      <c r="AM141" t="s">
        <v>54</v>
      </c>
      <c r="AN141">
        <v>501</v>
      </c>
      <c r="AO141">
        <v>10</v>
      </c>
      <c r="AP141" t="s">
        <v>47</v>
      </c>
      <c r="AR141">
        <v>61</v>
      </c>
      <c r="AS141">
        <v>3</v>
      </c>
      <c r="AT141">
        <v>5.71</v>
      </c>
      <c r="AU141" t="s">
        <v>48</v>
      </c>
    </row>
    <row r="142" spans="1:47">
      <c r="AL142" t="s">
        <v>46</v>
      </c>
      <c r="AM142" t="s">
        <v>54</v>
      </c>
      <c r="AN142">
        <v>501</v>
      </c>
      <c r="AO142">
        <v>10</v>
      </c>
      <c r="AP142" t="s">
        <v>47</v>
      </c>
      <c r="AR142">
        <v>62</v>
      </c>
      <c r="AS142">
        <v>3</v>
      </c>
      <c r="AT142">
        <v>6.29</v>
      </c>
      <c r="AU142" t="s">
        <v>48</v>
      </c>
    </row>
    <row r="143" spans="1:47">
      <c r="AL143" t="s">
        <v>46</v>
      </c>
      <c r="AM143" t="s">
        <v>54</v>
      </c>
      <c r="AN143">
        <v>501</v>
      </c>
      <c r="AO143">
        <v>10</v>
      </c>
      <c r="AP143" t="s">
        <v>47</v>
      </c>
      <c r="AR143">
        <v>63</v>
      </c>
      <c r="AS143">
        <v>3</v>
      </c>
      <c r="AT143">
        <v>6.93</v>
      </c>
      <c r="AU143" t="s">
        <v>48</v>
      </c>
    </row>
    <row r="144" spans="1:47">
      <c r="AL144" t="s">
        <v>46</v>
      </c>
      <c r="AM144" t="s">
        <v>54</v>
      </c>
      <c r="AN144">
        <v>501</v>
      </c>
      <c r="AO144">
        <v>10</v>
      </c>
      <c r="AP144" t="s">
        <v>47</v>
      </c>
      <c r="AR144">
        <v>64</v>
      </c>
      <c r="AS144">
        <v>3</v>
      </c>
      <c r="AT144">
        <v>7.66</v>
      </c>
      <c r="AU144" t="s">
        <v>48</v>
      </c>
    </row>
    <row r="145" spans="38:47">
      <c r="AL145" t="s">
        <v>46</v>
      </c>
      <c r="AM145" t="s">
        <v>54</v>
      </c>
      <c r="AN145">
        <v>501</v>
      </c>
      <c r="AO145">
        <v>10</v>
      </c>
      <c r="AP145" t="s">
        <v>47</v>
      </c>
      <c r="AR145">
        <v>65</v>
      </c>
      <c r="AS145">
        <v>3</v>
      </c>
      <c r="AT145">
        <v>8.4700000000000006</v>
      </c>
      <c r="AU145" t="s">
        <v>48</v>
      </c>
    </row>
    <row r="146" spans="38:47">
      <c r="AL146" t="s">
        <v>46</v>
      </c>
      <c r="AM146" t="s">
        <v>54</v>
      </c>
      <c r="AN146">
        <v>501</v>
      </c>
      <c r="AO146">
        <v>10</v>
      </c>
      <c r="AP146" t="s">
        <v>47</v>
      </c>
      <c r="AR146">
        <v>18</v>
      </c>
      <c r="AS146">
        <v>4</v>
      </c>
      <c r="AT146">
        <v>0.62</v>
      </c>
      <c r="AU146" t="s">
        <v>48</v>
      </c>
    </row>
    <row r="147" spans="38:47">
      <c r="AL147" t="s">
        <v>46</v>
      </c>
      <c r="AM147" t="s">
        <v>54</v>
      </c>
      <c r="AN147">
        <v>501</v>
      </c>
      <c r="AO147">
        <v>10</v>
      </c>
      <c r="AP147" t="s">
        <v>47</v>
      </c>
      <c r="AR147">
        <v>19</v>
      </c>
      <c r="AS147">
        <v>4</v>
      </c>
      <c r="AT147">
        <v>0.66</v>
      </c>
      <c r="AU147" t="s">
        <v>48</v>
      </c>
    </row>
    <row r="148" spans="38:47">
      <c r="AL148" t="s">
        <v>46</v>
      </c>
      <c r="AM148" t="s">
        <v>54</v>
      </c>
      <c r="AN148">
        <v>501</v>
      </c>
      <c r="AO148">
        <v>10</v>
      </c>
      <c r="AP148" t="s">
        <v>47</v>
      </c>
      <c r="AR148">
        <v>20</v>
      </c>
      <c r="AS148">
        <v>4</v>
      </c>
      <c r="AT148">
        <v>0.69</v>
      </c>
      <c r="AU148" t="s">
        <v>48</v>
      </c>
    </row>
    <row r="149" spans="38:47">
      <c r="AL149" t="s">
        <v>46</v>
      </c>
      <c r="AM149" t="s">
        <v>54</v>
      </c>
      <c r="AN149">
        <v>501</v>
      </c>
      <c r="AO149">
        <v>10</v>
      </c>
      <c r="AP149" t="s">
        <v>47</v>
      </c>
      <c r="AR149">
        <v>21</v>
      </c>
      <c r="AS149">
        <v>4</v>
      </c>
      <c r="AT149">
        <v>0.71</v>
      </c>
      <c r="AU149" t="s">
        <v>48</v>
      </c>
    </row>
    <row r="150" spans="38:47">
      <c r="AL150" t="s">
        <v>46</v>
      </c>
      <c r="AM150" t="s">
        <v>54</v>
      </c>
      <c r="AN150">
        <v>501</v>
      </c>
      <c r="AO150">
        <v>10</v>
      </c>
      <c r="AP150" t="s">
        <v>47</v>
      </c>
      <c r="AR150">
        <v>22</v>
      </c>
      <c r="AS150">
        <v>4</v>
      </c>
      <c r="AT150">
        <v>0.73</v>
      </c>
      <c r="AU150" t="s">
        <v>48</v>
      </c>
    </row>
    <row r="151" spans="38:47">
      <c r="AL151" t="s">
        <v>46</v>
      </c>
      <c r="AM151" t="s">
        <v>54</v>
      </c>
      <c r="AN151">
        <v>501</v>
      </c>
      <c r="AO151">
        <v>10</v>
      </c>
      <c r="AP151" t="s">
        <v>47</v>
      </c>
      <c r="AR151">
        <v>23</v>
      </c>
      <c r="AS151">
        <v>4</v>
      </c>
      <c r="AT151">
        <v>0.74</v>
      </c>
      <c r="AU151" t="s">
        <v>48</v>
      </c>
    </row>
    <row r="152" spans="38:47">
      <c r="AL152" t="s">
        <v>46</v>
      </c>
      <c r="AM152" t="s">
        <v>54</v>
      </c>
      <c r="AN152">
        <v>501</v>
      </c>
      <c r="AO152">
        <v>10</v>
      </c>
      <c r="AP152" t="s">
        <v>47</v>
      </c>
      <c r="AR152">
        <v>24</v>
      </c>
      <c r="AS152">
        <v>4</v>
      </c>
      <c r="AT152">
        <v>0.75</v>
      </c>
      <c r="AU152" t="s">
        <v>48</v>
      </c>
    </row>
    <row r="153" spans="38:47">
      <c r="AL153" t="s">
        <v>46</v>
      </c>
      <c r="AM153" t="s">
        <v>54</v>
      </c>
      <c r="AN153">
        <v>501</v>
      </c>
      <c r="AO153">
        <v>10</v>
      </c>
      <c r="AP153" t="s">
        <v>47</v>
      </c>
      <c r="AR153">
        <v>25</v>
      </c>
      <c r="AS153">
        <v>4</v>
      </c>
      <c r="AT153">
        <v>0.76</v>
      </c>
      <c r="AU153" t="s">
        <v>48</v>
      </c>
    </row>
    <row r="154" spans="38:47">
      <c r="AL154" t="s">
        <v>46</v>
      </c>
      <c r="AM154" t="s">
        <v>54</v>
      </c>
      <c r="AN154">
        <v>501</v>
      </c>
      <c r="AO154">
        <v>10</v>
      </c>
      <c r="AP154" t="s">
        <v>47</v>
      </c>
      <c r="AR154">
        <v>26</v>
      </c>
      <c r="AS154">
        <v>4</v>
      </c>
      <c r="AT154">
        <v>0.77</v>
      </c>
      <c r="AU154" t="s">
        <v>48</v>
      </c>
    </row>
    <row r="155" spans="38:47">
      <c r="AL155" t="s">
        <v>46</v>
      </c>
      <c r="AM155" t="s">
        <v>54</v>
      </c>
      <c r="AN155">
        <v>501</v>
      </c>
      <c r="AO155">
        <v>10</v>
      </c>
      <c r="AP155" t="s">
        <v>47</v>
      </c>
      <c r="AR155">
        <v>27</v>
      </c>
      <c r="AS155">
        <v>4</v>
      </c>
      <c r="AT155">
        <v>0.78</v>
      </c>
      <c r="AU155" t="s">
        <v>48</v>
      </c>
    </row>
    <row r="156" spans="38:47">
      <c r="AL156" t="s">
        <v>46</v>
      </c>
      <c r="AM156" t="s">
        <v>54</v>
      </c>
      <c r="AN156">
        <v>501</v>
      </c>
      <c r="AO156">
        <v>10</v>
      </c>
      <c r="AP156" t="s">
        <v>47</v>
      </c>
      <c r="AR156">
        <v>28</v>
      </c>
      <c r="AS156">
        <v>4</v>
      </c>
      <c r="AT156">
        <v>0.8</v>
      </c>
      <c r="AU156" t="s">
        <v>48</v>
      </c>
    </row>
    <row r="157" spans="38:47">
      <c r="AL157" t="s">
        <v>46</v>
      </c>
      <c r="AM157" t="s">
        <v>54</v>
      </c>
      <c r="AN157">
        <v>501</v>
      </c>
      <c r="AO157">
        <v>10</v>
      </c>
      <c r="AP157" t="s">
        <v>47</v>
      </c>
      <c r="AR157">
        <v>29</v>
      </c>
      <c r="AS157">
        <v>4</v>
      </c>
      <c r="AT157">
        <v>0.81</v>
      </c>
      <c r="AU157" t="s">
        <v>48</v>
      </c>
    </row>
    <row r="158" spans="38:47">
      <c r="AL158" t="s">
        <v>46</v>
      </c>
      <c r="AM158" t="s">
        <v>54</v>
      </c>
      <c r="AN158">
        <v>501</v>
      </c>
      <c r="AO158">
        <v>10</v>
      </c>
      <c r="AP158" t="s">
        <v>47</v>
      </c>
      <c r="AR158">
        <v>30</v>
      </c>
      <c r="AS158">
        <v>4</v>
      </c>
      <c r="AT158">
        <v>0.83</v>
      </c>
      <c r="AU158" t="s">
        <v>48</v>
      </c>
    </row>
    <row r="159" spans="38:47">
      <c r="AL159" t="s">
        <v>46</v>
      </c>
      <c r="AM159" t="s">
        <v>54</v>
      </c>
      <c r="AN159">
        <v>501</v>
      </c>
      <c r="AO159">
        <v>10</v>
      </c>
      <c r="AP159" t="s">
        <v>47</v>
      </c>
      <c r="AR159">
        <v>31</v>
      </c>
      <c r="AS159">
        <v>4</v>
      </c>
      <c r="AT159">
        <v>0.87</v>
      </c>
      <c r="AU159" t="s">
        <v>48</v>
      </c>
    </row>
    <row r="160" spans="38:47">
      <c r="AL160" t="s">
        <v>46</v>
      </c>
      <c r="AM160" t="s">
        <v>54</v>
      </c>
      <c r="AN160">
        <v>501</v>
      </c>
      <c r="AO160">
        <v>10</v>
      </c>
      <c r="AP160" t="s">
        <v>47</v>
      </c>
      <c r="AR160">
        <v>32</v>
      </c>
      <c r="AS160">
        <v>4</v>
      </c>
      <c r="AT160">
        <v>0.9</v>
      </c>
      <c r="AU160" t="s">
        <v>48</v>
      </c>
    </row>
    <row r="161" spans="38:47">
      <c r="AL161" t="s">
        <v>46</v>
      </c>
      <c r="AM161" t="s">
        <v>54</v>
      </c>
      <c r="AN161">
        <v>501</v>
      </c>
      <c r="AO161">
        <v>10</v>
      </c>
      <c r="AP161" t="s">
        <v>47</v>
      </c>
      <c r="AR161">
        <v>33</v>
      </c>
      <c r="AS161">
        <v>4</v>
      </c>
      <c r="AT161">
        <v>0.94</v>
      </c>
      <c r="AU161" t="s">
        <v>48</v>
      </c>
    </row>
    <row r="162" spans="38:47">
      <c r="AL162" t="s">
        <v>46</v>
      </c>
      <c r="AM162" t="s">
        <v>54</v>
      </c>
      <c r="AN162">
        <v>501</v>
      </c>
      <c r="AO162">
        <v>10</v>
      </c>
      <c r="AP162" t="s">
        <v>47</v>
      </c>
      <c r="AR162">
        <v>34</v>
      </c>
      <c r="AS162">
        <v>4</v>
      </c>
      <c r="AT162">
        <v>1</v>
      </c>
      <c r="AU162" t="s">
        <v>48</v>
      </c>
    </row>
    <row r="163" spans="38:47">
      <c r="AL163" t="s">
        <v>46</v>
      </c>
      <c r="AM163" t="s">
        <v>54</v>
      </c>
      <c r="AN163">
        <v>501</v>
      </c>
      <c r="AO163">
        <v>10</v>
      </c>
      <c r="AP163" t="s">
        <v>47</v>
      </c>
      <c r="AR163">
        <v>35</v>
      </c>
      <c r="AS163">
        <v>4</v>
      </c>
      <c r="AT163">
        <v>1.05</v>
      </c>
      <c r="AU163" t="s">
        <v>48</v>
      </c>
    </row>
    <row r="164" spans="38:47">
      <c r="AL164" t="s">
        <v>46</v>
      </c>
      <c r="AM164" t="s">
        <v>54</v>
      </c>
      <c r="AN164">
        <v>501</v>
      </c>
      <c r="AO164">
        <v>10</v>
      </c>
      <c r="AP164" t="s">
        <v>47</v>
      </c>
      <c r="AR164">
        <v>36</v>
      </c>
      <c r="AS164">
        <v>4</v>
      </c>
      <c r="AT164">
        <v>1.1000000000000001</v>
      </c>
      <c r="AU164" t="s">
        <v>48</v>
      </c>
    </row>
    <row r="165" spans="38:47">
      <c r="AL165" t="s">
        <v>46</v>
      </c>
      <c r="AM165" t="s">
        <v>54</v>
      </c>
      <c r="AN165">
        <v>501</v>
      </c>
      <c r="AO165">
        <v>10</v>
      </c>
      <c r="AP165" t="s">
        <v>47</v>
      </c>
      <c r="AR165">
        <v>37</v>
      </c>
      <c r="AS165">
        <v>4</v>
      </c>
      <c r="AT165">
        <v>1.1599999999999999</v>
      </c>
      <c r="AU165" t="s">
        <v>48</v>
      </c>
    </row>
    <row r="166" spans="38:47">
      <c r="AL166" t="s">
        <v>46</v>
      </c>
      <c r="AM166" t="s">
        <v>54</v>
      </c>
      <c r="AN166">
        <v>501</v>
      </c>
      <c r="AO166">
        <v>10</v>
      </c>
      <c r="AP166" t="s">
        <v>47</v>
      </c>
      <c r="AR166">
        <v>38</v>
      </c>
      <c r="AS166">
        <v>4</v>
      </c>
      <c r="AT166">
        <v>1.22</v>
      </c>
      <c r="AU166" t="s">
        <v>48</v>
      </c>
    </row>
    <row r="167" spans="38:47">
      <c r="AL167" t="s">
        <v>46</v>
      </c>
      <c r="AM167" t="s">
        <v>54</v>
      </c>
      <c r="AN167">
        <v>501</v>
      </c>
      <c r="AO167">
        <v>10</v>
      </c>
      <c r="AP167" t="s">
        <v>47</v>
      </c>
      <c r="AR167">
        <v>39</v>
      </c>
      <c r="AS167">
        <v>4</v>
      </c>
      <c r="AT167">
        <v>1.29</v>
      </c>
      <c r="AU167" t="s">
        <v>48</v>
      </c>
    </row>
    <row r="168" spans="38:47">
      <c r="AL168" t="s">
        <v>46</v>
      </c>
      <c r="AM168" t="s">
        <v>54</v>
      </c>
      <c r="AN168">
        <v>501</v>
      </c>
      <c r="AO168">
        <v>10</v>
      </c>
      <c r="AP168" t="s">
        <v>47</v>
      </c>
      <c r="AR168">
        <v>40</v>
      </c>
      <c r="AS168">
        <v>4</v>
      </c>
      <c r="AT168">
        <v>1.37</v>
      </c>
      <c r="AU168" t="s">
        <v>48</v>
      </c>
    </row>
    <row r="169" spans="38:47">
      <c r="AL169" t="s">
        <v>46</v>
      </c>
      <c r="AM169" t="s">
        <v>54</v>
      </c>
      <c r="AN169">
        <v>501</v>
      </c>
      <c r="AO169">
        <v>10</v>
      </c>
      <c r="AP169" t="s">
        <v>47</v>
      </c>
      <c r="AR169">
        <v>41</v>
      </c>
      <c r="AS169">
        <v>4</v>
      </c>
      <c r="AT169">
        <v>1.46</v>
      </c>
      <c r="AU169" t="s">
        <v>48</v>
      </c>
    </row>
    <row r="170" spans="38:47">
      <c r="AL170" t="s">
        <v>46</v>
      </c>
      <c r="AM170" t="s">
        <v>54</v>
      </c>
      <c r="AN170">
        <v>501</v>
      </c>
      <c r="AO170">
        <v>10</v>
      </c>
      <c r="AP170" t="s">
        <v>47</v>
      </c>
      <c r="AR170">
        <v>42</v>
      </c>
      <c r="AS170">
        <v>4</v>
      </c>
      <c r="AT170">
        <v>1.55</v>
      </c>
      <c r="AU170" t="s">
        <v>48</v>
      </c>
    </row>
    <row r="171" spans="38:47">
      <c r="AL171" t="s">
        <v>46</v>
      </c>
      <c r="AM171" t="s">
        <v>54</v>
      </c>
      <c r="AN171">
        <v>501</v>
      </c>
      <c r="AO171">
        <v>10</v>
      </c>
      <c r="AP171" t="s">
        <v>47</v>
      </c>
      <c r="AR171">
        <v>43</v>
      </c>
      <c r="AS171">
        <v>4</v>
      </c>
      <c r="AT171">
        <v>1.65</v>
      </c>
      <c r="AU171" t="s">
        <v>48</v>
      </c>
    </row>
    <row r="172" spans="38:47">
      <c r="AL172" t="s">
        <v>46</v>
      </c>
      <c r="AM172" t="s">
        <v>54</v>
      </c>
      <c r="AN172">
        <v>501</v>
      </c>
      <c r="AO172">
        <v>10</v>
      </c>
      <c r="AP172" t="s">
        <v>47</v>
      </c>
      <c r="AR172">
        <v>44</v>
      </c>
      <c r="AS172">
        <v>4</v>
      </c>
      <c r="AT172">
        <v>1.77</v>
      </c>
      <c r="AU172" t="s">
        <v>48</v>
      </c>
    </row>
    <row r="173" spans="38:47">
      <c r="AL173" t="s">
        <v>46</v>
      </c>
      <c r="AM173" t="s">
        <v>54</v>
      </c>
      <c r="AN173">
        <v>501</v>
      </c>
      <c r="AO173">
        <v>10</v>
      </c>
      <c r="AP173" t="s">
        <v>47</v>
      </c>
      <c r="AR173">
        <v>45</v>
      </c>
      <c r="AS173">
        <v>4</v>
      </c>
      <c r="AT173">
        <v>1.89</v>
      </c>
      <c r="AU173" t="s">
        <v>48</v>
      </c>
    </row>
    <row r="174" spans="38:47">
      <c r="AL174" t="s">
        <v>46</v>
      </c>
      <c r="AM174" t="s">
        <v>54</v>
      </c>
      <c r="AN174">
        <v>501</v>
      </c>
      <c r="AO174">
        <v>10</v>
      </c>
      <c r="AP174" t="s">
        <v>47</v>
      </c>
      <c r="AR174">
        <v>46</v>
      </c>
      <c r="AS174">
        <v>4</v>
      </c>
      <c r="AT174">
        <v>2.02</v>
      </c>
      <c r="AU174" t="s">
        <v>48</v>
      </c>
    </row>
    <row r="175" spans="38:47">
      <c r="AL175" t="s">
        <v>46</v>
      </c>
      <c r="AM175" t="s">
        <v>54</v>
      </c>
      <c r="AN175">
        <v>501</v>
      </c>
      <c r="AO175">
        <v>10</v>
      </c>
      <c r="AP175" t="s">
        <v>47</v>
      </c>
      <c r="AR175">
        <v>47</v>
      </c>
      <c r="AS175">
        <v>4</v>
      </c>
      <c r="AT175">
        <v>2.1800000000000002</v>
      </c>
      <c r="AU175" t="s">
        <v>48</v>
      </c>
    </row>
    <row r="176" spans="38:47">
      <c r="AL176" t="s">
        <v>46</v>
      </c>
      <c r="AM176" t="s">
        <v>54</v>
      </c>
      <c r="AN176">
        <v>501</v>
      </c>
      <c r="AO176">
        <v>10</v>
      </c>
      <c r="AP176" t="s">
        <v>47</v>
      </c>
      <c r="AR176">
        <v>48</v>
      </c>
      <c r="AS176">
        <v>4</v>
      </c>
      <c r="AT176">
        <v>2.34</v>
      </c>
      <c r="AU176" t="s">
        <v>48</v>
      </c>
    </row>
    <row r="177" spans="38:47">
      <c r="AL177" t="s">
        <v>46</v>
      </c>
      <c r="AM177" t="s">
        <v>54</v>
      </c>
      <c r="AN177">
        <v>501</v>
      </c>
      <c r="AO177">
        <v>10</v>
      </c>
      <c r="AP177" t="s">
        <v>47</v>
      </c>
      <c r="AR177">
        <v>49</v>
      </c>
      <c r="AS177">
        <v>4</v>
      </c>
      <c r="AT177">
        <v>2.52</v>
      </c>
      <c r="AU177" t="s">
        <v>48</v>
      </c>
    </row>
    <row r="178" spans="38:47">
      <c r="AL178" t="s">
        <v>46</v>
      </c>
      <c r="AM178" t="s">
        <v>54</v>
      </c>
      <c r="AN178">
        <v>501</v>
      </c>
      <c r="AO178">
        <v>10</v>
      </c>
      <c r="AP178" t="s">
        <v>47</v>
      </c>
      <c r="AR178">
        <v>50</v>
      </c>
      <c r="AS178">
        <v>4</v>
      </c>
      <c r="AT178">
        <v>2.7</v>
      </c>
      <c r="AU178" t="s">
        <v>48</v>
      </c>
    </row>
    <row r="179" spans="38:47">
      <c r="AL179" t="s">
        <v>46</v>
      </c>
      <c r="AM179" t="s">
        <v>54</v>
      </c>
      <c r="AN179">
        <v>501</v>
      </c>
      <c r="AO179">
        <v>10</v>
      </c>
      <c r="AP179" t="s">
        <v>47</v>
      </c>
      <c r="AR179">
        <v>51</v>
      </c>
      <c r="AS179">
        <v>4</v>
      </c>
      <c r="AT179">
        <v>2.91</v>
      </c>
      <c r="AU179" t="s">
        <v>48</v>
      </c>
    </row>
    <row r="180" spans="38:47">
      <c r="AL180" t="s">
        <v>46</v>
      </c>
      <c r="AM180" t="s">
        <v>54</v>
      </c>
      <c r="AN180">
        <v>501</v>
      </c>
      <c r="AO180">
        <v>10</v>
      </c>
      <c r="AP180" t="s">
        <v>47</v>
      </c>
      <c r="AR180">
        <v>52</v>
      </c>
      <c r="AS180">
        <v>4</v>
      </c>
      <c r="AT180">
        <v>3.13</v>
      </c>
      <c r="AU180" t="s">
        <v>48</v>
      </c>
    </row>
    <row r="181" spans="38:47">
      <c r="AL181" t="s">
        <v>46</v>
      </c>
      <c r="AM181" t="s">
        <v>54</v>
      </c>
      <c r="AN181">
        <v>501</v>
      </c>
      <c r="AO181">
        <v>10</v>
      </c>
      <c r="AP181" t="s">
        <v>47</v>
      </c>
      <c r="AR181">
        <v>53</v>
      </c>
      <c r="AS181">
        <v>4</v>
      </c>
      <c r="AT181">
        <v>3.36</v>
      </c>
      <c r="AU181" t="s">
        <v>48</v>
      </c>
    </row>
    <row r="182" spans="38:47">
      <c r="AL182" t="s">
        <v>46</v>
      </c>
      <c r="AM182" t="s">
        <v>54</v>
      </c>
      <c r="AN182">
        <v>501</v>
      </c>
      <c r="AO182">
        <v>10</v>
      </c>
      <c r="AP182" t="s">
        <v>47</v>
      </c>
      <c r="AR182">
        <v>54</v>
      </c>
      <c r="AS182">
        <v>4</v>
      </c>
      <c r="AT182">
        <v>3.62</v>
      </c>
      <c r="AU182" t="s">
        <v>48</v>
      </c>
    </row>
    <row r="183" spans="38:47">
      <c r="AL183" t="s">
        <v>46</v>
      </c>
      <c r="AM183" t="s">
        <v>54</v>
      </c>
      <c r="AN183">
        <v>501</v>
      </c>
      <c r="AO183">
        <v>10</v>
      </c>
      <c r="AP183" t="s">
        <v>47</v>
      </c>
      <c r="AR183">
        <v>55</v>
      </c>
      <c r="AS183">
        <v>4</v>
      </c>
      <c r="AT183">
        <v>3.92</v>
      </c>
      <c r="AU183" t="s">
        <v>48</v>
      </c>
    </row>
    <row r="184" spans="38:47">
      <c r="AL184" t="s">
        <v>46</v>
      </c>
      <c r="AM184" t="s">
        <v>54</v>
      </c>
      <c r="AN184">
        <v>501</v>
      </c>
      <c r="AO184">
        <v>10</v>
      </c>
      <c r="AP184" t="s">
        <v>47</v>
      </c>
      <c r="AR184">
        <v>56</v>
      </c>
      <c r="AS184">
        <v>4</v>
      </c>
      <c r="AT184">
        <v>4.24</v>
      </c>
      <c r="AU184" t="s">
        <v>48</v>
      </c>
    </row>
    <row r="185" spans="38:47">
      <c r="AL185" t="s">
        <v>46</v>
      </c>
      <c r="AM185" t="s">
        <v>54</v>
      </c>
      <c r="AN185">
        <v>501</v>
      </c>
      <c r="AO185">
        <v>10</v>
      </c>
      <c r="AP185" t="s">
        <v>47</v>
      </c>
      <c r="AR185">
        <v>57</v>
      </c>
      <c r="AS185">
        <v>4</v>
      </c>
      <c r="AT185">
        <v>4.6100000000000003</v>
      </c>
      <c r="AU185" t="s">
        <v>48</v>
      </c>
    </row>
    <row r="186" spans="38:47">
      <c r="AL186" t="s">
        <v>46</v>
      </c>
      <c r="AM186" t="s">
        <v>54</v>
      </c>
      <c r="AN186">
        <v>501</v>
      </c>
      <c r="AO186">
        <v>10</v>
      </c>
      <c r="AP186" t="s">
        <v>47</v>
      </c>
      <c r="AR186">
        <v>58</v>
      </c>
      <c r="AS186">
        <v>4</v>
      </c>
      <c r="AT186">
        <v>5.0199999999999996</v>
      </c>
      <c r="AU186" t="s">
        <v>48</v>
      </c>
    </row>
    <row r="187" spans="38:47">
      <c r="AL187" t="s">
        <v>46</v>
      </c>
      <c r="AM187" t="s">
        <v>54</v>
      </c>
      <c r="AN187">
        <v>501</v>
      </c>
      <c r="AO187">
        <v>10</v>
      </c>
      <c r="AP187" t="s">
        <v>47</v>
      </c>
      <c r="AR187">
        <v>59</v>
      </c>
      <c r="AS187">
        <v>4</v>
      </c>
      <c r="AT187">
        <v>5.49</v>
      </c>
      <c r="AU187" t="s">
        <v>48</v>
      </c>
    </row>
    <row r="188" spans="38:47">
      <c r="AL188" t="s">
        <v>46</v>
      </c>
      <c r="AM188" t="s">
        <v>54</v>
      </c>
      <c r="AN188">
        <v>501</v>
      </c>
      <c r="AO188">
        <v>10</v>
      </c>
      <c r="AP188" t="s">
        <v>47</v>
      </c>
      <c r="AR188">
        <v>60</v>
      </c>
      <c r="AS188">
        <v>4</v>
      </c>
      <c r="AT188">
        <v>6.01</v>
      </c>
      <c r="AU188" t="s">
        <v>48</v>
      </c>
    </row>
    <row r="189" spans="38:47">
      <c r="AL189" t="s">
        <v>46</v>
      </c>
      <c r="AM189" t="s">
        <v>54</v>
      </c>
      <c r="AN189">
        <v>501</v>
      </c>
      <c r="AO189">
        <v>10</v>
      </c>
      <c r="AP189" t="s">
        <v>47</v>
      </c>
      <c r="AR189">
        <v>61</v>
      </c>
      <c r="AS189">
        <v>4</v>
      </c>
      <c r="AT189">
        <v>6.61</v>
      </c>
      <c r="AU189" t="s">
        <v>48</v>
      </c>
    </row>
    <row r="190" spans="38:47">
      <c r="AL190" t="s">
        <v>46</v>
      </c>
      <c r="AM190" t="s">
        <v>54</v>
      </c>
      <c r="AN190">
        <v>501</v>
      </c>
      <c r="AO190">
        <v>10</v>
      </c>
      <c r="AP190" t="s">
        <v>47</v>
      </c>
      <c r="AR190">
        <v>62</v>
      </c>
      <c r="AS190">
        <v>4</v>
      </c>
      <c r="AT190">
        <v>7.27</v>
      </c>
      <c r="AU190" t="s">
        <v>48</v>
      </c>
    </row>
    <row r="191" spans="38:47">
      <c r="AL191" t="s">
        <v>46</v>
      </c>
      <c r="AM191" t="s">
        <v>54</v>
      </c>
      <c r="AN191">
        <v>501</v>
      </c>
      <c r="AO191">
        <v>10</v>
      </c>
      <c r="AP191" t="s">
        <v>47</v>
      </c>
      <c r="AR191">
        <v>63</v>
      </c>
      <c r="AS191">
        <v>4</v>
      </c>
      <c r="AT191">
        <v>8.01</v>
      </c>
      <c r="AU191" t="s">
        <v>48</v>
      </c>
    </row>
    <row r="192" spans="38:47">
      <c r="AL192" t="s">
        <v>46</v>
      </c>
      <c r="AM192" t="s">
        <v>54</v>
      </c>
      <c r="AN192">
        <v>501</v>
      </c>
      <c r="AO192">
        <v>10</v>
      </c>
      <c r="AP192" t="s">
        <v>47</v>
      </c>
      <c r="AR192">
        <v>64</v>
      </c>
      <c r="AS192">
        <v>4</v>
      </c>
      <c r="AT192">
        <v>8.85</v>
      </c>
      <c r="AU192" t="s">
        <v>48</v>
      </c>
    </row>
    <row r="193" spans="38:47">
      <c r="AL193" t="s">
        <v>46</v>
      </c>
      <c r="AM193" t="s">
        <v>54</v>
      </c>
      <c r="AN193">
        <v>501</v>
      </c>
      <c r="AO193">
        <v>10</v>
      </c>
      <c r="AP193" t="s">
        <v>47</v>
      </c>
      <c r="AR193">
        <v>65</v>
      </c>
      <c r="AS193">
        <v>4</v>
      </c>
      <c r="AT193">
        <v>9.7799999999999994</v>
      </c>
      <c r="AU193" t="s">
        <v>48</v>
      </c>
    </row>
    <row r="194" spans="38:47">
      <c r="AL194" t="s">
        <v>46</v>
      </c>
      <c r="AM194" t="s">
        <v>54</v>
      </c>
      <c r="AN194">
        <v>501</v>
      </c>
      <c r="AO194">
        <v>10</v>
      </c>
      <c r="AP194" t="s">
        <v>47</v>
      </c>
      <c r="AR194">
        <v>18</v>
      </c>
      <c r="AS194">
        <v>5</v>
      </c>
      <c r="AT194">
        <v>0.8</v>
      </c>
      <c r="AU194" t="s">
        <v>48</v>
      </c>
    </row>
    <row r="195" spans="38:47">
      <c r="AL195" t="s">
        <v>46</v>
      </c>
      <c r="AM195" t="s">
        <v>54</v>
      </c>
      <c r="AN195">
        <v>501</v>
      </c>
      <c r="AO195">
        <v>10</v>
      </c>
      <c r="AP195" t="s">
        <v>47</v>
      </c>
      <c r="AR195">
        <v>19</v>
      </c>
      <c r="AS195">
        <v>5</v>
      </c>
      <c r="AT195">
        <v>0.84</v>
      </c>
      <c r="AU195" t="s">
        <v>48</v>
      </c>
    </row>
    <row r="196" spans="38:47">
      <c r="AL196" t="s">
        <v>46</v>
      </c>
      <c r="AM196" t="s">
        <v>54</v>
      </c>
      <c r="AN196">
        <v>501</v>
      </c>
      <c r="AO196">
        <v>10</v>
      </c>
      <c r="AP196" t="s">
        <v>47</v>
      </c>
      <c r="AR196">
        <v>20</v>
      </c>
      <c r="AS196">
        <v>5</v>
      </c>
      <c r="AT196">
        <v>0.88</v>
      </c>
      <c r="AU196" t="s">
        <v>48</v>
      </c>
    </row>
    <row r="197" spans="38:47">
      <c r="AL197" t="s">
        <v>46</v>
      </c>
      <c r="AM197" t="s">
        <v>54</v>
      </c>
      <c r="AN197">
        <v>501</v>
      </c>
      <c r="AO197">
        <v>10</v>
      </c>
      <c r="AP197" t="s">
        <v>47</v>
      </c>
      <c r="AR197">
        <v>21</v>
      </c>
      <c r="AS197">
        <v>5</v>
      </c>
      <c r="AT197">
        <v>0.9</v>
      </c>
      <c r="AU197" t="s">
        <v>48</v>
      </c>
    </row>
    <row r="198" spans="38:47">
      <c r="AL198" t="s">
        <v>46</v>
      </c>
      <c r="AM198" t="s">
        <v>54</v>
      </c>
      <c r="AN198">
        <v>501</v>
      </c>
      <c r="AO198">
        <v>10</v>
      </c>
      <c r="AP198" t="s">
        <v>47</v>
      </c>
      <c r="AR198">
        <v>22</v>
      </c>
      <c r="AS198">
        <v>5</v>
      </c>
      <c r="AT198">
        <v>0.92</v>
      </c>
      <c r="AU198" t="s">
        <v>48</v>
      </c>
    </row>
    <row r="199" spans="38:47">
      <c r="AL199" t="s">
        <v>46</v>
      </c>
      <c r="AM199" t="s">
        <v>54</v>
      </c>
      <c r="AN199">
        <v>501</v>
      </c>
      <c r="AO199">
        <v>10</v>
      </c>
      <c r="AP199" t="s">
        <v>47</v>
      </c>
      <c r="AR199">
        <v>23</v>
      </c>
      <c r="AS199">
        <v>5</v>
      </c>
      <c r="AT199">
        <v>0.93</v>
      </c>
      <c r="AU199" t="s">
        <v>48</v>
      </c>
    </row>
    <row r="200" spans="38:47">
      <c r="AL200" t="s">
        <v>46</v>
      </c>
      <c r="AM200" t="s">
        <v>54</v>
      </c>
      <c r="AN200">
        <v>501</v>
      </c>
      <c r="AO200">
        <v>10</v>
      </c>
      <c r="AP200" t="s">
        <v>47</v>
      </c>
      <c r="AR200">
        <v>24</v>
      </c>
      <c r="AS200">
        <v>5</v>
      </c>
      <c r="AT200">
        <v>0.94</v>
      </c>
      <c r="AU200" t="s">
        <v>48</v>
      </c>
    </row>
    <row r="201" spans="38:47">
      <c r="AL201" t="s">
        <v>46</v>
      </c>
      <c r="AM201" t="s">
        <v>54</v>
      </c>
      <c r="AN201">
        <v>501</v>
      </c>
      <c r="AO201">
        <v>10</v>
      </c>
      <c r="AP201" t="s">
        <v>47</v>
      </c>
      <c r="AR201">
        <v>25</v>
      </c>
      <c r="AS201">
        <v>5</v>
      </c>
      <c r="AT201">
        <v>0.95</v>
      </c>
      <c r="AU201" t="s">
        <v>48</v>
      </c>
    </row>
    <row r="202" spans="38:47">
      <c r="AL202" t="s">
        <v>46</v>
      </c>
      <c r="AM202" t="s">
        <v>54</v>
      </c>
      <c r="AN202">
        <v>501</v>
      </c>
      <c r="AO202">
        <v>10</v>
      </c>
      <c r="AP202" t="s">
        <v>47</v>
      </c>
      <c r="AR202">
        <v>26</v>
      </c>
      <c r="AS202">
        <v>5</v>
      </c>
      <c r="AT202">
        <v>0.97</v>
      </c>
      <c r="AU202" t="s">
        <v>48</v>
      </c>
    </row>
    <row r="203" spans="38:47">
      <c r="AL203" t="s">
        <v>46</v>
      </c>
      <c r="AM203" t="s">
        <v>54</v>
      </c>
      <c r="AN203">
        <v>501</v>
      </c>
      <c r="AO203">
        <v>10</v>
      </c>
      <c r="AP203" t="s">
        <v>47</v>
      </c>
      <c r="AR203">
        <v>27</v>
      </c>
      <c r="AS203">
        <v>5</v>
      </c>
      <c r="AT203">
        <v>0.98</v>
      </c>
      <c r="AU203" t="s">
        <v>48</v>
      </c>
    </row>
    <row r="204" spans="38:47">
      <c r="AL204" t="s">
        <v>46</v>
      </c>
      <c r="AM204" t="s">
        <v>54</v>
      </c>
      <c r="AN204">
        <v>501</v>
      </c>
      <c r="AO204">
        <v>10</v>
      </c>
      <c r="AP204" t="s">
        <v>47</v>
      </c>
      <c r="AR204">
        <v>28</v>
      </c>
      <c r="AS204">
        <v>5</v>
      </c>
      <c r="AT204">
        <v>1</v>
      </c>
      <c r="AU204" t="s">
        <v>48</v>
      </c>
    </row>
    <row r="205" spans="38:47">
      <c r="AL205" t="s">
        <v>46</v>
      </c>
      <c r="AM205" t="s">
        <v>54</v>
      </c>
      <c r="AN205">
        <v>501</v>
      </c>
      <c r="AO205">
        <v>10</v>
      </c>
      <c r="AP205" t="s">
        <v>47</v>
      </c>
      <c r="AR205">
        <v>29</v>
      </c>
      <c r="AS205">
        <v>5</v>
      </c>
      <c r="AT205">
        <v>1.03</v>
      </c>
      <c r="AU205" t="s">
        <v>48</v>
      </c>
    </row>
    <row r="206" spans="38:47">
      <c r="AL206" t="s">
        <v>46</v>
      </c>
      <c r="AM206" t="s">
        <v>54</v>
      </c>
      <c r="AN206">
        <v>501</v>
      </c>
      <c r="AO206">
        <v>10</v>
      </c>
      <c r="AP206" t="s">
        <v>47</v>
      </c>
      <c r="AR206">
        <v>30</v>
      </c>
      <c r="AS206">
        <v>5</v>
      </c>
      <c r="AT206">
        <v>1.06</v>
      </c>
      <c r="AU206" t="s">
        <v>48</v>
      </c>
    </row>
    <row r="207" spans="38:47">
      <c r="AL207" t="s">
        <v>46</v>
      </c>
      <c r="AM207" t="s">
        <v>54</v>
      </c>
      <c r="AN207">
        <v>501</v>
      </c>
      <c r="AO207">
        <v>10</v>
      </c>
      <c r="AP207" t="s">
        <v>47</v>
      </c>
      <c r="AR207">
        <v>31</v>
      </c>
      <c r="AS207">
        <v>5</v>
      </c>
      <c r="AT207">
        <v>1.1000000000000001</v>
      </c>
      <c r="AU207" t="s">
        <v>48</v>
      </c>
    </row>
    <row r="208" spans="38:47">
      <c r="AL208" t="s">
        <v>46</v>
      </c>
      <c r="AM208" t="s">
        <v>54</v>
      </c>
      <c r="AN208">
        <v>501</v>
      </c>
      <c r="AO208">
        <v>10</v>
      </c>
      <c r="AP208" t="s">
        <v>47</v>
      </c>
      <c r="AR208">
        <v>32</v>
      </c>
      <c r="AS208">
        <v>5</v>
      </c>
      <c r="AT208">
        <v>1.1599999999999999</v>
      </c>
      <c r="AU208" t="s">
        <v>48</v>
      </c>
    </row>
    <row r="209" spans="38:47">
      <c r="AL209" t="s">
        <v>46</v>
      </c>
      <c r="AM209" t="s">
        <v>54</v>
      </c>
      <c r="AN209">
        <v>501</v>
      </c>
      <c r="AO209">
        <v>10</v>
      </c>
      <c r="AP209" t="s">
        <v>47</v>
      </c>
      <c r="AR209">
        <v>33</v>
      </c>
      <c r="AS209">
        <v>5</v>
      </c>
      <c r="AT209">
        <v>1.21</v>
      </c>
      <c r="AU209" t="s">
        <v>48</v>
      </c>
    </row>
    <row r="210" spans="38:47">
      <c r="AL210" t="s">
        <v>46</v>
      </c>
      <c r="AM210" t="s">
        <v>54</v>
      </c>
      <c r="AN210">
        <v>501</v>
      </c>
      <c r="AO210">
        <v>10</v>
      </c>
      <c r="AP210" t="s">
        <v>47</v>
      </c>
      <c r="AR210">
        <v>34</v>
      </c>
      <c r="AS210">
        <v>5</v>
      </c>
      <c r="AT210">
        <v>1.27</v>
      </c>
      <c r="AU210" t="s">
        <v>48</v>
      </c>
    </row>
    <row r="211" spans="38:47">
      <c r="AL211" t="s">
        <v>46</v>
      </c>
      <c r="AM211" t="s">
        <v>54</v>
      </c>
      <c r="AN211">
        <v>501</v>
      </c>
      <c r="AO211">
        <v>10</v>
      </c>
      <c r="AP211" t="s">
        <v>47</v>
      </c>
      <c r="AR211">
        <v>35</v>
      </c>
      <c r="AS211">
        <v>5</v>
      </c>
      <c r="AT211">
        <v>1.33</v>
      </c>
      <c r="AU211" t="s">
        <v>48</v>
      </c>
    </row>
    <row r="212" spans="38:47">
      <c r="AL212" t="s">
        <v>46</v>
      </c>
      <c r="AM212" t="s">
        <v>54</v>
      </c>
      <c r="AN212">
        <v>501</v>
      </c>
      <c r="AO212">
        <v>10</v>
      </c>
      <c r="AP212" t="s">
        <v>47</v>
      </c>
      <c r="AR212">
        <v>36</v>
      </c>
      <c r="AS212">
        <v>5</v>
      </c>
      <c r="AT212">
        <v>1.41</v>
      </c>
      <c r="AU212" t="s">
        <v>48</v>
      </c>
    </row>
    <row r="213" spans="38:47">
      <c r="AL213" t="s">
        <v>46</v>
      </c>
      <c r="AM213" t="s">
        <v>54</v>
      </c>
      <c r="AN213">
        <v>501</v>
      </c>
      <c r="AO213">
        <v>10</v>
      </c>
      <c r="AP213" t="s">
        <v>47</v>
      </c>
      <c r="AR213">
        <v>37</v>
      </c>
      <c r="AS213">
        <v>5</v>
      </c>
      <c r="AT213">
        <v>1.48</v>
      </c>
      <c r="AU213" t="s">
        <v>48</v>
      </c>
    </row>
    <row r="214" spans="38:47">
      <c r="AL214" t="s">
        <v>46</v>
      </c>
      <c r="AM214" t="s">
        <v>54</v>
      </c>
      <c r="AN214">
        <v>501</v>
      </c>
      <c r="AO214">
        <v>10</v>
      </c>
      <c r="AP214" t="s">
        <v>47</v>
      </c>
      <c r="AR214">
        <v>38</v>
      </c>
      <c r="AS214">
        <v>5</v>
      </c>
      <c r="AT214">
        <v>1.56</v>
      </c>
      <c r="AU214" t="s">
        <v>48</v>
      </c>
    </row>
    <row r="215" spans="38:47">
      <c r="AL215" t="s">
        <v>46</v>
      </c>
      <c r="AM215" t="s">
        <v>54</v>
      </c>
      <c r="AN215">
        <v>501</v>
      </c>
      <c r="AO215">
        <v>10</v>
      </c>
      <c r="AP215" t="s">
        <v>47</v>
      </c>
      <c r="AR215">
        <v>39</v>
      </c>
      <c r="AS215">
        <v>5</v>
      </c>
      <c r="AT215">
        <v>1.65</v>
      </c>
      <c r="AU215" t="s">
        <v>48</v>
      </c>
    </row>
    <row r="216" spans="38:47">
      <c r="AL216" t="s">
        <v>46</v>
      </c>
      <c r="AM216" t="s">
        <v>54</v>
      </c>
      <c r="AN216">
        <v>501</v>
      </c>
      <c r="AO216">
        <v>10</v>
      </c>
      <c r="AP216" t="s">
        <v>47</v>
      </c>
      <c r="AR216">
        <v>40</v>
      </c>
      <c r="AS216">
        <v>5</v>
      </c>
      <c r="AT216">
        <v>1.76</v>
      </c>
      <c r="AU216" t="s">
        <v>48</v>
      </c>
    </row>
    <row r="217" spans="38:47">
      <c r="AL217" t="s">
        <v>46</v>
      </c>
      <c r="AM217" t="s">
        <v>54</v>
      </c>
      <c r="AN217">
        <v>501</v>
      </c>
      <c r="AO217">
        <v>10</v>
      </c>
      <c r="AP217" t="s">
        <v>47</v>
      </c>
      <c r="AR217">
        <v>41</v>
      </c>
      <c r="AS217">
        <v>5</v>
      </c>
      <c r="AT217">
        <v>1.86</v>
      </c>
      <c r="AU217" t="s">
        <v>48</v>
      </c>
    </row>
    <row r="218" spans="38:47">
      <c r="AL218" t="s">
        <v>46</v>
      </c>
      <c r="AM218" t="s">
        <v>54</v>
      </c>
      <c r="AN218">
        <v>501</v>
      </c>
      <c r="AO218">
        <v>10</v>
      </c>
      <c r="AP218" t="s">
        <v>47</v>
      </c>
      <c r="AR218">
        <v>42</v>
      </c>
      <c r="AS218">
        <v>5</v>
      </c>
      <c r="AT218">
        <v>1.98</v>
      </c>
      <c r="AU218" t="s">
        <v>48</v>
      </c>
    </row>
    <row r="219" spans="38:47">
      <c r="AL219" t="s">
        <v>46</v>
      </c>
      <c r="AM219" t="s">
        <v>54</v>
      </c>
      <c r="AN219">
        <v>501</v>
      </c>
      <c r="AO219">
        <v>10</v>
      </c>
      <c r="AP219" t="s">
        <v>47</v>
      </c>
      <c r="AR219">
        <v>43</v>
      </c>
      <c r="AS219">
        <v>5</v>
      </c>
      <c r="AT219">
        <v>2.11</v>
      </c>
      <c r="AU219" t="s">
        <v>48</v>
      </c>
    </row>
    <row r="220" spans="38:47">
      <c r="AL220" t="s">
        <v>46</v>
      </c>
      <c r="AM220" t="s">
        <v>54</v>
      </c>
      <c r="AN220">
        <v>501</v>
      </c>
      <c r="AO220">
        <v>10</v>
      </c>
      <c r="AP220" t="s">
        <v>47</v>
      </c>
      <c r="AR220">
        <v>44</v>
      </c>
      <c r="AS220">
        <v>5</v>
      </c>
      <c r="AT220">
        <v>2.2599999999999998</v>
      </c>
      <c r="AU220" t="s">
        <v>48</v>
      </c>
    </row>
    <row r="221" spans="38:47">
      <c r="AL221" t="s">
        <v>46</v>
      </c>
      <c r="AM221" t="s">
        <v>54</v>
      </c>
      <c r="AN221">
        <v>501</v>
      </c>
      <c r="AO221">
        <v>10</v>
      </c>
      <c r="AP221" t="s">
        <v>47</v>
      </c>
      <c r="AR221">
        <v>45</v>
      </c>
      <c r="AS221">
        <v>5</v>
      </c>
      <c r="AT221">
        <v>2.4300000000000002</v>
      </c>
      <c r="AU221" t="s">
        <v>48</v>
      </c>
    </row>
    <row r="222" spans="38:47">
      <c r="AL222" t="s">
        <v>46</v>
      </c>
      <c r="AM222" t="s">
        <v>54</v>
      </c>
      <c r="AN222">
        <v>501</v>
      </c>
      <c r="AO222">
        <v>10</v>
      </c>
      <c r="AP222" t="s">
        <v>47</v>
      </c>
      <c r="AR222">
        <v>46</v>
      </c>
      <c r="AS222">
        <v>5</v>
      </c>
      <c r="AT222">
        <v>2.61</v>
      </c>
      <c r="AU222" t="s">
        <v>48</v>
      </c>
    </row>
    <row r="223" spans="38:47">
      <c r="AL223" t="s">
        <v>46</v>
      </c>
      <c r="AM223" t="s">
        <v>54</v>
      </c>
      <c r="AN223">
        <v>501</v>
      </c>
      <c r="AO223">
        <v>10</v>
      </c>
      <c r="AP223" t="s">
        <v>47</v>
      </c>
      <c r="AR223">
        <v>47</v>
      </c>
      <c r="AS223">
        <v>5</v>
      </c>
      <c r="AT223">
        <v>2.79</v>
      </c>
      <c r="AU223" t="s">
        <v>48</v>
      </c>
    </row>
    <row r="224" spans="38:47">
      <c r="AL224" t="s">
        <v>46</v>
      </c>
      <c r="AM224" t="s">
        <v>54</v>
      </c>
      <c r="AN224">
        <v>501</v>
      </c>
      <c r="AO224">
        <v>10</v>
      </c>
      <c r="AP224" t="s">
        <v>47</v>
      </c>
      <c r="AR224">
        <v>48</v>
      </c>
      <c r="AS224">
        <v>5</v>
      </c>
      <c r="AT224">
        <v>3.01</v>
      </c>
      <c r="AU224" t="s">
        <v>48</v>
      </c>
    </row>
    <row r="225" spans="38:47">
      <c r="AL225" t="s">
        <v>46</v>
      </c>
      <c r="AM225" t="s">
        <v>54</v>
      </c>
      <c r="AN225">
        <v>501</v>
      </c>
      <c r="AO225">
        <v>10</v>
      </c>
      <c r="AP225" t="s">
        <v>47</v>
      </c>
      <c r="AR225">
        <v>49</v>
      </c>
      <c r="AS225">
        <v>5</v>
      </c>
      <c r="AT225">
        <v>3.22</v>
      </c>
      <c r="AU225" t="s">
        <v>48</v>
      </c>
    </row>
    <row r="226" spans="38:47">
      <c r="AL226" t="s">
        <v>46</v>
      </c>
      <c r="AM226" t="s">
        <v>54</v>
      </c>
      <c r="AN226">
        <v>501</v>
      </c>
      <c r="AO226">
        <v>10</v>
      </c>
      <c r="AP226" t="s">
        <v>47</v>
      </c>
      <c r="AR226">
        <v>50</v>
      </c>
      <c r="AS226">
        <v>5</v>
      </c>
      <c r="AT226">
        <v>3.47</v>
      </c>
      <c r="AU226" t="s">
        <v>48</v>
      </c>
    </row>
    <row r="227" spans="38:47">
      <c r="AL227" t="s">
        <v>46</v>
      </c>
      <c r="AM227" t="s">
        <v>54</v>
      </c>
      <c r="AN227">
        <v>501</v>
      </c>
      <c r="AO227">
        <v>10</v>
      </c>
      <c r="AP227" t="s">
        <v>47</v>
      </c>
      <c r="AR227">
        <v>51</v>
      </c>
      <c r="AS227">
        <v>5</v>
      </c>
      <c r="AT227">
        <v>3.73</v>
      </c>
      <c r="AU227" t="s">
        <v>48</v>
      </c>
    </row>
    <row r="228" spans="38:47">
      <c r="AL228" t="s">
        <v>46</v>
      </c>
      <c r="AM228" t="s">
        <v>54</v>
      </c>
      <c r="AN228">
        <v>501</v>
      </c>
      <c r="AO228">
        <v>10</v>
      </c>
      <c r="AP228" t="s">
        <v>47</v>
      </c>
      <c r="AR228">
        <v>52</v>
      </c>
      <c r="AS228">
        <v>5</v>
      </c>
      <c r="AT228">
        <v>4</v>
      </c>
      <c r="AU228" t="s">
        <v>48</v>
      </c>
    </row>
    <row r="229" spans="38:47">
      <c r="AL229" t="s">
        <v>46</v>
      </c>
      <c r="AM229" t="s">
        <v>54</v>
      </c>
      <c r="AN229">
        <v>501</v>
      </c>
      <c r="AO229">
        <v>10</v>
      </c>
      <c r="AP229" t="s">
        <v>47</v>
      </c>
      <c r="AR229">
        <v>53</v>
      </c>
      <c r="AS229">
        <v>5</v>
      </c>
      <c r="AT229">
        <v>4.3099999999999996</v>
      </c>
      <c r="AU229" t="s">
        <v>48</v>
      </c>
    </row>
    <row r="230" spans="38:47">
      <c r="AL230" t="s">
        <v>46</v>
      </c>
      <c r="AM230" t="s">
        <v>54</v>
      </c>
      <c r="AN230">
        <v>501</v>
      </c>
      <c r="AO230">
        <v>10</v>
      </c>
      <c r="AP230" t="s">
        <v>47</v>
      </c>
      <c r="AR230">
        <v>54</v>
      </c>
      <c r="AS230">
        <v>5</v>
      </c>
      <c r="AT230">
        <v>4.6500000000000004</v>
      </c>
      <c r="AU230" t="s">
        <v>48</v>
      </c>
    </row>
    <row r="231" spans="38:47">
      <c r="AL231" t="s">
        <v>46</v>
      </c>
      <c r="AM231" t="s">
        <v>54</v>
      </c>
      <c r="AN231">
        <v>501</v>
      </c>
      <c r="AO231">
        <v>10</v>
      </c>
      <c r="AP231" t="s">
        <v>47</v>
      </c>
      <c r="AR231">
        <v>55</v>
      </c>
      <c r="AS231">
        <v>5</v>
      </c>
      <c r="AT231">
        <v>5.03</v>
      </c>
      <c r="AU231" t="s">
        <v>48</v>
      </c>
    </row>
    <row r="232" spans="38:47">
      <c r="AL232" t="s">
        <v>46</v>
      </c>
      <c r="AM232" t="s">
        <v>54</v>
      </c>
      <c r="AN232">
        <v>501</v>
      </c>
      <c r="AO232">
        <v>10</v>
      </c>
      <c r="AP232" t="s">
        <v>47</v>
      </c>
      <c r="AR232">
        <v>56</v>
      </c>
      <c r="AS232">
        <v>5</v>
      </c>
      <c r="AT232">
        <v>5.45</v>
      </c>
      <c r="AU232" t="s">
        <v>48</v>
      </c>
    </row>
    <row r="233" spans="38:47">
      <c r="AL233" t="s">
        <v>46</v>
      </c>
      <c r="AM233" t="s">
        <v>54</v>
      </c>
      <c r="AN233">
        <v>501</v>
      </c>
      <c r="AO233">
        <v>10</v>
      </c>
      <c r="AP233" t="s">
        <v>47</v>
      </c>
      <c r="AR233">
        <v>57</v>
      </c>
      <c r="AS233">
        <v>5</v>
      </c>
      <c r="AT233">
        <v>5.93</v>
      </c>
      <c r="AU233" t="s">
        <v>48</v>
      </c>
    </row>
    <row r="234" spans="38:47">
      <c r="AL234" t="s">
        <v>46</v>
      </c>
      <c r="AM234" t="s">
        <v>54</v>
      </c>
      <c r="AN234">
        <v>501</v>
      </c>
      <c r="AO234">
        <v>10</v>
      </c>
      <c r="AP234" t="s">
        <v>47</v>
      </c>
      <c r="AR234">
        <v>58</v>
      </c>
      <c r="AS234">
        <v>5</v>
      </c>
      <c r="AT234">
        <v>6.46</v>
      </c>
      <c r="AU234" t="s">
        <v>48</v>
      </c>
    </row>
    <row r="235" spans="38:47">
      <c r="AL235" t="s">
        <v>46</v>
      </c>
      <c r="AM235" t="s">
        <v>54</v>
      </c>
      <c r="AN235">
        <v>501</v>
      </c>
      <c r="AO235">
        <v>10</v>
      </c>
      <c r="AP235" t="s">
        <v>47</v>
      </c>
      <c r="AR235">
        <v>59</v>
      </c>
      <c r="AS235">
        <v>5</v>
      </c>
      <c r="AT235">
        <v>7.07</v>
      </c>
      <c r="AU235" t="s">
        <v>48</v>
      </c>
    </row>
    <row r="236" spans="38:47">
      <c r="AL236" t="s">
        <v>46</v>
      </c>
      <c r="AM236" t="s">
        <v>54</v>
      </c>
      <c r="AN236">
        <v>501</v>
      </c>
      <c r="AO236">
        <v>10</v>
      </c>
      <c r="AP236" t="s">
        <v>47</v>
      </c>
      <c r="AR236">
        <v>60</v>
      </c>
      <c r="AS236">
        <v>5</v>
      </c>
      <c r="AT236">
        <v>7.73</v>
      </c>
      <c r="AU236" t="s">
        <v>48</v>
      </c>
    </row>
    <row r="237" spans="38:47">
      <c r="AL237" t="s">
        <v>46</v>
      </c>
      <c r="AM237" t="s">
        <v>54</v>
      </c>
      <c r="AN237">
        <v>501</v>
      </c>
      <c r="AO237">
        <v>10</v>
      </c>
      <c r="AP237" t="s">
        <v>47</v>
      </c>
      <c r="AR237">
        <v>61</v>
      </c>
      <c r="AS237">
        <v>5</v>
      </c>
      <c r="AT237">
        <v>8.49</v>
      </c>
      <c r="AU237" t="s">
        <v>48</v>
      </c>
    </row>
    <row r="238" spans="38:47">
      <c r="AL238" t="s">
        <v>46</v>
      </c>
      <c r="AM238" t="s">
        <v>54</v>
      </c>
      <c r="AN238">
        <v>501</v>
      </c>
      <c r="AO238">
        <v>10</v>
      </c>
      <c r="AP238" t="s">
        <v>47</v>
      </c>
      <c r="AR238">
        <v>62</v>
      </c>
      <c r="AS238">
        <v>5</v>
      </c>
      <c r="AT238">
        <v>9.35</v>
      </c>
      <c r="AU238" t="s">
        <v>48</v>
      </c>
    </row>
    <row r="239" spans="38:47">
      <c r="AL239" t="s">
        <v>46</v>
      </c>
      <c r="AM239" t="s">
        <v>54</v>
      </c>
      <c r="AN239">
        <v>501</v>
      </c>
      <c r="AO239">
        <v>10</v>
      </c>
      <c r="AP239" t="s">
        <v>47</v>
      </c>
      <c r="AR239">
        <v>63</v>
      </c>
      <c r="AS239">
        <v>5</v>
      </c>
      <c r="AT239">
        <v>10.29</v>
      </c>
      <c r="AU239" t="s">
        <v>48</v>
      </c>
    </row>
    <row r="240" spans="38:47">
      <c r="AL240" t="s">
        <v>46</v>
      </c>
      <c r="AM240" t="s">
        <v>54</v>
      </c>
      <c r="AN240">
        <v>501</v>
      </c>
      <c r="AO240">
        <v>10</v>
      </c>
      <c r="AP240" t="s">
        <v>47</v>
      </c>
      <c r="AR240">
        <v>64</v>
      </c>
      <c r="AS240">
        <v>5</v>
      </c>
      <c r="AT240">
        <v>11.35</v>
      </c>
      <c r="AU240" t="s">
        <v>48</v>
      </c>
    </row>
    <row r="241" spans="38:47">
      <c r="AL241" t="s">
        <v>46</v>
      </c>
      <c r="AM241" t="s">
        <v>54</v>
      </c>
      <c r="AN241">
        <v>501</v>
      </c>
      <c r="AO241">
        <v>10</v>
      </c>
      <c r="AP241" t="s">
        <v>47</v>
      </c>
      <c r="AR241">
        <v>65</v>
      </c>
      <c r="AS241">
        <v>5</v>
      </c>
      <c r="AT241">
        <v>12.52</v>
      </c>
      <c r="AU241" t="s">
        <v>48</v>
      </c>
    </row>
    <row r="242" spans="38:47">
      <c r="AL242" t="s">
        <v>46</v>
      </c>
      <c r="AM242" t="s">
        <v>54</v>
      </c>
      <c r="AN242">
        <v>501</v>
      </c>
      <c r="AO242">
        <v>10</v>
      </c>
      <c r="AP242" t="s">
        <v>47</v>
      </c>
      <c r="AR242">
        <v>18</v>
      </c>
      <c r="AS242">
        <v>6</v>
      </c>
      <c r="AT242">
        <v>0.98</v>
      </c>
      <c r="AU242" t="s">
        <v>48</v>
      </c>
    </row>
    <row r="243" spans="38:47">
      <c r="AL243" t="s">
        <v>46</v>
      </c>
      <c r="AM243" t="s">
        <v>54</v>
      </c>
      <c r="AN243">
        <v>501</v>
      </c>
      <c r="AO243">
        <v>10</v>
      </c>
      <c r="AP243" t="s">
        <v>47</v>
      </c>
      <c r="AR243">
        <v>19</v>
      </c>
      <c r="AS243">
        <v>6</v>
      </c>
      <c r="AT243">
        <v>1.02</v>
      </c>
      <c r="AU243" t="s">
        <v>48</v>
      </c>
    </row>
    <row r="244" spans="38:47">
      <c r="AL244" t="s">
        <v>46</v>
      </c>
      <c r="AM244" t="s">
        <v>54</v>
      </c>
      <c r="AN244">
        <v>501</v>
      </c>
      <c r="AO244">
        <v>10</v>
      </c>
      <c r="AP244" t="s">
        <v>47</v>
      </c>
      <c r="AR244">
        <v>20</v>
      </c>
      <c r="AS244">
        <v>6</v>
      </c>
      <c r="AT244">
        <v>1.06</v>
      </c>
      <c r="AU244" t="s">
        <v>48</v>
      </c>
    </row>
    <row r="245" spans="38:47">
      <c r="AL245" t="s">
        <v>46</v>
      </c>
      <c r="AM245" t="s">
        <v>54</v>
      </c>
      <c r="AN245">
        <v>501</v>
      </c>
      <c r="AO245">
        <v>10</v>
      </c>
      <c r="AP245" t="s">
        <v>47</v>
      </c>
      <c r="AR245">
        <v>21</v>
      </c>
      <c r="AS245">
        <v>6</v>
      </c>
      <c r="AT245">
        <v>1.0900000000000001</v>
      </c>
      <c r="AU245" t="s">
        <v>48</v>
      </c>
    </row>
    <row r="246" spans="38:47">
      <c r="AL246" t="s">
        <v>46</v>
      </c>
      <c r="AM246" t="s">
        <v>54</v>
      </c>
      <c r="AN246">
        <v>501</v>
      </c>
      <c r="AO246">
        <v>10</v>
      </c>
      <c r="AP246" t="s">
        <v>47</v>
      </c>
      <c r="AR246">
        <v>22</v>
      </c>
      <c r="AS246">
        <v>6</v>
      </c>
      <c r="AT246">
        <v>1.1100000000000001</v>
      </c>
      <c r="AU246" t="s">
        <v>48</v>
      </c>
    </row>
    <row r="247" spans="38:47">
      <c r="AL247" t="s">
        <v>46</v>
      </c>
      <c r="AM247" t="s">
        <v>54</v>
      </c>
      <c r="AN247">
        <v>501</v>
      </c>
      <c r="AO247">
        <v>10</v>
      </c>
      <c r="AP247" t="s">
        <v>47</v>
      </c>
      <c r="AR247">
        <v>23</v>
      </c>
      <c r="AS247">
        <v>6</v>
      </c>
      <c r="AT247">
        <v>1.1200000000000001</v>
      </c>
      <c r="AU247" t="s">
        <v>48</v>
      </c>
    </row>
    <row r="248" spans="38:47">
      <c r="AL248" t="s">
        <v>46</v>
      </c>
      <c r="AM248" t="s">
        <v>54</v>
      </c>
      <c r="AN248">
        <v>501</v>
      </c>
      <c r="AO248">
        <v>10</v>
      </c>
      <c r="AP248" t="s">
        <v>47</v>
      </c>
      <c r="AR248">
        <v>24</v>
      </c>
      <c r="AS248">
        <v>6</v>
      </c>
      <c r="AT248">
        <v>1.1399999999999999</v>
      </c>
      <c r="AU248" t="s">
        <v>48</v>
      </c>
    </row>
    <row r="249" spans="38:47">
      <c r="AL249" t="s">
        <v>46</v>
      </c>
      <c r="AM249" t="s">
        <v>54</v>
      </c>
      <c r="AN249">
        <v>501</v>
      </c>
      <c r="AO249">
        <v>10</v>
      </c>
      <c r="AP249" t="s">
        <v>47</v>
      </c>
      <c r="AR249">
        <v>25</v>
      </c>
      <c r="AS249">
        <v>6</v>
      </c>
      <c r="AT249">
        <v>1.1499999999999999</v>
      </c>
      <c r="AU249" t="s">
        <v>48</v>
      </c>
    </row>
    <row r="250" spans="38:47">
      <c r="AL250" t="s">
        <v>46</v>
      </c>
      <c r="AM250" t="s">
        <v>54</v>
      </c>
      <c r="AN250">
        <v>501</v>
      </c>
      <c r="AO250">
        <v>10</v>
      </c>
      <c r="AP250" t="s">
        <v>47</v>
      </c>
      <c r="AR250">
        <v>26</v>
      </c>
      <c r="AS250">
        <v>6</v>
      </c>
      <c r="AT250">
        <v>1.17</v>
      </c>
      <c r="AU250" t="s">
        <v>48</v>
      </c>
    </row>
    <row r="251" spans="38:47">
      <c r="AL251" t="s">
        <v>46</v>
      </c>
      <c r="AM251" t="s">
        <v>54</v>
      </c>
      <c r="AN251">
        <v>501</v>
      </c>
      <c r="AO251">
        <v>10</v>
      </c>
      <c r="AP251" t="s">
        <v>47</v>
      </c>
      <c r="AR251">
        <v>27</v>
      </c>
      <c r="AS251">
        <v>6</v>
      </c>
      <c r="AT251">
        <v>1.19</v>
      </c>
      <c r="AU251" t="s">
        <v>48</v>
      </c>
    </row>
    <row r="252" spans="38:47">
      <c r="AL252" t="s">
        <v>46</v>
      </c>
      <c r="AM252" t="s">
        <v>54</v>
      </c>
      <c r="AN252">
        <v>501</v>
      </c>
      <c r="AO252">
        <v>10</v>
      </c>
      <c r="AP252" t="s">
        <v>47</v>
      </c>
      <c r="AR252">
        <v>28</v>
      </c>
      <c r="AS252">
        <v>6</v>
      </c>
      <c r="AT252">
        <v>1.22</v>
      </c>
      <c r="AU252" t="s">
        <v>48</v>
      </c>
    </row>
    <row r="253" spans="38:47">
      <c r="AL253" t="s">
        <v>46</v>
      </c>
      <c r="AM253" t="s">
        <v>54</v>
      </c>
      <c r="AN253">
        <v>501</v>
      </c>
      <c r="AO253">
        <v>10</v>
      </c>
      <c r="AP253" t="s">
        <v>47</v>
      </c>
      <c r="AR253">
        <v>29</v>
      </c>
      <c r="AS253">
        <v>6</v>
      </c>
      <c r="AT253">
        <v>1.26</v>
      </c>
      <c r="AU253" t="s">
        <v>48</v>
      </c>
    </row>
    <row r="254" spans="38:47">
      <c r="AL254" t="s">
        <v>46</v>
      </c>
      <c r="AM254" t="s">
        <v>54</v>
      </c>
      <c r="AN254">
        <v>501</v>
      </c>
      <c r="AO254">
        <v>10</v>
      </c>
      <c r="AP254" t="s">
        <v>47</v>
      </c>
      <c r="AR254">
        <v>30</v>
      </c>
      <c r="AS254">
        <v>6</v>
      </c>
      <c r="AT254">
        <v>1.3</v>
      </c>
      <c r="AU254" t="s">
        <v>48</v>
      </c>
    </row>
    <row r="255" spans="38:47">
      <c r="AL255" t="s">
        <v>46</v>
      </c>
      <c r="AM255" t="s">
        <v>54</v>
      </c>
      <c r="AN255">
        <v>501</v>
      </c>
      <c r="AO255">
        <v>10</v>
      </c>
      <c r="AP255" t="s">
        <v>47</v>
      </c>
      <c r="AR255">
        <v>31</v>
      </c>
      <c r="AS255">
        <v>6</v>
      </c>
      <c r="AT255">
        <v>1.35</v>
      </c>
      <c r="AU255" t="s">
        <v>48</v>
      </c>
    </row>
    <row r="256" spans="38:47">
      <c r="AL256" t="s">
        <v>46</v>
      </c>
      <c r="AM256" t="s">
        <v>54</v>
      </c>
      <c r="AN256">
        <v>501</v>
      </c>
      <c r="AO256">
        <v>10</v>
      </c>
      <c r="AP256" t="s">
        <v>47</v>
      </c>
      <c r="AR256">
        <v>32</v>
      </c>
      <c r="AS256">
        <v>6</v>
      </c>
      <c r="AT256">
        <v>1.41</v>
      </c>
      <c r="AU256" t="s">
        <v>48</v>
      </c>
    </row>
    <row r="257" spans="38:47">
      <c r="AL257" t="s">
        <v>46</v>
      </c>
      <c r="AM257" t="s">
        <v>54</v>
      </c>
      <c r="AN257">
        <v>501</v>
      </c>
      <c r="AO257">
        <v>10</v>
      </c>
      <c r="AP257" t="s">
        <v>47</v>
      </c>
      <c r="AR257">
        <v>33</v>
      </c>
      <c r="AS257">
        <v>6</v>
      </c>
      <c r="AT257">
        <v>1.49</v>
      </c>
      <c r="AU257" t="s">
        <v>48</v>
      </c>
    </row>
    <row r="258" spans="38:47">
      <c r="AL258" t="s">
        <v>46</v>
      </c>
      <c r="AM258" t="s">
        <v>54</v>
      </c>
      <c r="AN258">
        <v>501</v>
      </c>
      <c r="AO258">
        <v>10</v>
      </c>
      <c r="AP258" t="s">
        <v>47</v>
      </c>
      <c r="AR258">
        <v>34</v>
      </c>
      <c r="AS258">
        <v>6</v>
      </c>
      <c r="AT258">
        <v>1.55</v>
      </c>
      <c r="AU258" t="s">
        <v>48</v>
      </c>
    </row>
    <row r="259" spans="38:47">
      <c r="AL259" t="s">
        <v>46</v>
      </c>
      <c r="AM259" t="s">
        <v>54</v>
      </c>
      <c r="AN259">
        <v>501</v>
      </c>
      <c r="AO259">
        <v>10</v>
      </c>
      <c r="AP259" t="s">
        <v>47</v>
      </c>
      <c r="AR259">
        <v>35</v>
      </c>
      <c r="AS259">
        <v>6</v>
      </c>
      <c r="AT259">
        <v>1.64</v>
      </c>
      <c r="AU259" t="s">
        <v>48</v>
      </c>
    </row>
    <row r="260" spans="38:47">
      <c r="AL260" t="s">
        <v>46</v>
      </c>
      <c r="AM260" t="s">
        <v>54</v>
      </c>
      <c r="AN260">
        <v>501</v>
      </c>
      <c r="AO260">
        <v>10</v>
      </c>
      <c r="AP260" t="s">
        <v>47</v>
      </c>
      <c r="AR260">
        <v>36</v>
      </c>
      <c r="AS260">
        <v>6</v>
      </c>
      <c r="AT260">
        <v>1.72</v>
      </c>
      <c r="AU260" t="s">
        <v>48</v>
      </c>
    </row>
    <row r="261" spans="38:47">
      <c r="AL261" t="s">
        <v>46</v>
      </c>
      <c r="AM261" t="s">
        <v>54</v>
      </c>
      <c r="AN261">
        <v>501</v>
      </c>
      <c r="AO261">
        <v>10</v>
      </c>
      <c r="AP261" t="s">
        <v>47</v>
      </c>
      <c r="AR261">
        <v>37</v>
      </c>
      <c r="AS261">
        <v>6</v>
      </c>
      <c r="AT261">
        <v>1.82</v>
      </c>
      <c r="AU261" t="s">
        <v>48</v>
      </c>
    </row>
    <row r="262" spans="38:47">
      <c r="AL262" t="s">
        <v>46</v>
      </c>
      <c r="AM262" t="s">
        <v>54</v>
      </c>
      <c r="AN262">
        <v>501</v>
      </c>
      <c r="AO262">
        <v>10</v>
      </c>
      <c r="AP262" t="s">
        <v>47</v>
      </c>
      <c r="AR262">
        <v>38</v>
      </c>
      <c r="AS262">
        <v>6</v>
      </c>
      <c r="AT262">
        <v>1.93</v>
      </c>
      <c r="AU262" t="s">
        <v>48</v>
      </c>
    </row>
    <row r="263" spans="38:47">
      <c r="AL263" t="s">
        <v>46</v>
      </c>
      <c r="AM263" t="s">
        <v>54</v>
      </c>
      <c r="AN263">
        <v>501</v>
      </c>
      <c r="AO263">
        <v>10</v>
      </c>
      <c r="AP263" t="s">
        <v>47</v>
      </c>
      <c r="AR263">
        <v>39</v>
      </c>
      <c r="AS263">
        <v>6</v>
      </c>
      <c r="AT263">
        <v>2.04</v>
      </c>
      <c r="AU263" t="s">
        <v>48</v>
      </c>
    </row>
    <row r="264" spans="38:47">
      <c r="AL264" t="s">
        <v>46</v>
      </c>
      <c r="AM264" t="s">
        <v>54</v>
      </c>
      <c r="AN264">
        <v>501</v>
      </c>
      <c r="AO264">
        <v>10</v>
      </c>
      <c r="AP264" t="s">
        <v>47</v>
      </c>
      <c r="AR264">
        <v>40</v>
      </c>
      <c r="AS264">
        <v>6</v>
      </c>
      <c r="AT264">
        <v>2.16</v>
      </c>
      <c r="AU264" t="s">
        <v>48</v>
      </c>
    </row>
    <row r="265" spans="38:47">
      <c r="AL265" t="s">
        <v>46</v>
      </c>
      <c r="AM265" t="s">
        <v>54</v>
      </c>
      <c r="AN265">
        <v>501</v>
      </c>
      <c r="AO265">
        <v>10</v>
      </c>
      <c r="AP265" t="s">
        <v>47</v>
      </c>
      <c r="AR265">
        <v>41</v>
      </c>
      <c r="AS265">
        <v>6</v>
      </c>
      <c r="AT265">
        <v>2.2999999999999998</v>
      </c>
      <c r="AU265" t="s">
        <v>48</v>
      </c>
    </row>
    <row r="266" spans="38:47">
      <c r="AL266" t="s">
        <v>46</v>
      </c>
      <c r="AM266" t="s">
        <v>54</v>
      </c>
      <c r="AN266">
        <v>501</v>
      </c>
      <c r="AO266">
        <v>10</v>
      </c>
      <c r="AP266" t="s">
        <v>47</v>
      </c>
      <c r="AR266">
        <v>42</v>
      </c>
      <c r="AS266">
        <v>6</v>
      </c>
      <c r="AT266">
        <v>2.44</v>
      </c>
      <c r="AU266" t="s">
        <v>48</v>
      </c>
    </row>
    <row r="267" spans="38:47">
      <c r="AL267" t="s">
        <v>46</v>
      </c>
      <c r="AM267" t="s">
        <v>54</v>
      </c>
      <c r="AN267">
        <v>501</v>
      </c>
      <c r="AO267">
        <v>10</v>
      </c>
      <c r="AP267" t="s">
        <v>47</v>
      </c>
      <c r="AR267">
        <v>43</v>
      </c>
      <c r="AS267">
        <v>6</v>
      </c>
      <c r="AT267">
        <v>2.61</v>
      </c>
      <c r="AU267" t="s">
        <v>48</v>
      </c>
    </row>
    <row r="268" spans="38:47">
      <c r="AL268" t="s">
        <v>46</v>
      </c>
      <c r="AM268" t="s">
        <v>54</v>
      </c>
      <c r="AN268">
        <v>501</v>
      </c>
      <c r="AO268">
        <v>10</v>
      </c>
      <c r="AP268" t="s">
        <v>47</v>
      </c>
      <c r="AR268">
        <v>44</v>
      </c>
      <c r="AS268">
        <v>6</v>
      </c>
      <c r="AT268">
        <v>2.79</v>
      </c>
      <c r="AU268" t="s">
        <v>48</v>
      </c>
    </row>
    <row r="269" spans="38:47">
      <c r="AL269" t="s">
        <v>46</v>
      </c>
      <c r="AM269" t="s">
        <v>54</v>
      </c>
      <c r="AN269">
        <v>501</v>
      </c>
      <c r="AO269">
        <v>10</v>
      </c>
      <c r="AP269" t="s">
        <v>47</v>
      </c>
      <c r="AR269">
        <v>45</v>
      </c>
      <c r="AS269">
        <v>6</v>
      </c>
      <c r="AT269">
        <v>2.99</v>
      </c>
      <c r="AU269" t="s">
        <v>48</v>
      </c>
    </row>
    <row r="270" spans="38:47">
      <c r="AL270" t="s">
        <v>46</v>
      </c>
      <c r="AM270" t="s">
        <v>54</v>
      </c>
      <c r="AN270">
        <v>501</v>
      </c>
      <c r="AO270">
        <v>10</v>
      </c>
      <c r="AP270" t="s">
        <v>47</v>
      </c>
      <c r="AR270">
        <v>46</v>
      </c>
      <c r="AS270">
        <v>6</v>
      </c>
      <c r="AT270">
        <v>3.21</v>
      </c>
      <c r="AU270" t="s">
        <v>48</v>
      </c>
    </row>
    <row r="271" spans="38:47">
      <c r="AL271" t="s">
        <v>46</v>
      </c>
      <c r="AM271" t="s">
        <v>54</v>
      </c>
      <c r="AN271">
        <v>501</v>
      </c>
      <c r="AO271">
        <v>10</v>
      </c>
      <c r="AP271" t="s">
        <v>47</v>
      </c>
      <c r="AR271">
        <v>47</v>
      </c>
      <c r="AS271">
        <v>6</v>
      </c>
      <c r="AT271">
        <v>3.45</v>
      </c>
      <c r="AU271" t="s">
        <v>48</v>
      </c>
    </row>
    <row r="272" spans="38:47">
      <c r="AL272" t="s">
        <v>46</v>
      </c>
      <c r="AM272" t="s">
        <v>54</v>
      </c>
      <c r="AN272">
        <v>501</v>
      </c>
      <c r="AO272">
        <v>10</v>
      </c>
      <c r="AP272" t="s">
        <v>47</v>
      </c>
      <c r="AR272">
        <v>48</v>
      </c>
      <c r="AS272">
        <v>6</v>
      </c>
      <c r="AT272">
        <v>3.71</v>
      </c>
      <c r="AU272" t="s">
        <v>48</v>
      </c>
    </row>
    <row r="273" spans="38:47">
      <c r="AL273" t="s">
        <v>46</v>
      </c>
      <c r="AM273" t="s">
        <v>54</v>
      </c>
      <c r="AN273">
        <v>501</v>
      </c>
      <c r="AO273">
        <v>10</v>
      </c>
      <c r="AP273" t="s">
        <v>47</v>
      </c>
      <c r="AR273">
        <v>49</v>
      </c>
      <c r="AS273">
        <v>6</v>
      </c>
      <c r="AT273">
        <v>3.98</v>
      </c>
      <c r="AU273" t="s">
        <v>48</v>
      </c>
    </row>
    <row r="274" spans="38:47">
      <c r="AL274" t="s">
        <v>46</v>
      </c>
      <c r="AM274" t="s">
        <v>54</v>
      </c>
      <c r="AN274">
        <v>501</v>
      </c>
      <c r="AO274">
        <v>10</v>
      </c>
      <c r="AP274" t="s">
        <v>47</v>
      </c>
      <c r="AR274">
        <v>50</v>
      </c>
      <c r="AS274">
        <v>6</v>
      </c>
      <c r="AT274">
        <v>4.28</v>
      </c>
      <c r="AU274" t="s">
        <v>48</v>
      </c>
    </row>
    <row r="275" spans="38:47">
      <c r="AL275" t="s">
        <v>46</v>
      </c>
      <c r="AM275" t="s">
        <v>54</v>
      </c>
      <c r="AN275">
        <v>501</v>
      </c>
      <c r="AO275">
        <v>10</v>
      </c>
      <c r="AP275" t="s">
        <v>47</v>
      </c>
      <c r="AR275">
        <v>51</v>
      </c>
      <c r="AS275">
        <v>6</v>
      </c>
      <c r="AT275">
        <v>4.59</v>
      </c>
      <c r="AU275" t="s">
        <v>48</v>
      </c>
    </row>
    <row r="276" spans="38:47">
      <c r="AL276" t="s">
        <v>46</v>
      </c>
      <c r="AM276" t="s">
        <v>54</v>
      </c>
      <c r="AN276">
        <v>501</v>
      </c>
      <c r="AO276">
        <v>10</v>
      </c>
      <c r="AP276" t="s">
        <v>47</v>
      </c>
      <c r="AR276">
        <v>52</v>
      </c>
      <c r="AS276">
        <v>6</v>
      </c>
      <c r="AT276">
        <v>4.9400000000000004</v>
      </c>
      <c r="AU276" t="s">
        <v>48</v>
      </c>
    </row>
    <row r="277" spans="38:47">
      <c r="AL277" t="s">
        <v>46</v>
      </c>
      <c r="AM277" t="s">
        <v>54</v>
      </c>
      <c r="AN277">
        <v>501</v>
      </c>
      <c r="AO277">
        <v>10</v>
      </c>
      <c r="AP277" t="s">
        <v>47</v>
      </c>
      <c r="AR277">
        <v>53</v>
      </c>
      <c r="AS277">
        <v>6</v>
      </c>
      <c r="AT277">
        <v>5.33</v>
      </c>
      <c r="AU277" t="s">
        <v>48</v>
      </c>
    </row>
    <row r="278" spans="38:47">
      <c r="AL278" t="s">
        <v>46</v>
      </c>
      <c r="AM278" t="s">
        <v>54</v>
      </c>
      <c r="AN278">
        <v>501</v>
      </c>
      <c r="AO278">
        <v>10</v>
      </c>
      <c r="AP278" t="s">
        <v>47</v>
      </c>
      <c r="AR278">
        <v>54</v>
      </c>
      <c r="AS278">
        <v>6</v>
      </c>
      <c r="AT278">
        <v>5.74</v>
      </c>
      <c r="AU278" t="s">
        <v>48</v>
      </c>
    </row>
    <row r="279" spans="38:47">
      <c r="AL279" t="s">
        <v>46</v>
      </c>
      <c r="AM279" t="s">
        <v>54</v>
      </c>
      <c r="AN279">
        <v>501</v>
      </c>
      <c r="AO279">
        <v>10</v>
      </c>
      <c r="AP279" t="s">
        <v>47</v>
      </c>
      <c r="AR279">
        <v>55</v>
      </c>
      <c r="AS279">
        <v>6</v>
      </c>
      <c r="AT279">
        <v>6.21</v>
      </c>
      <c r="AU279" t="s">
        <v>48</v>
      </c>
    </row>
    <row r="280" spans="38:47">
      <c r="AL280" t="s">
        <v>46</v>
      </c>
      <c r="AM280" t="s">
        <v>54</v>
      </c>
      <c r="AN280">
        <v>501</v>
      </c>
      <c r="AO280">
        <v>10</v>
      </c>
      <c r="AP280" t="s">
        <v>47</v>
      </c>
      <c r="AR280">
        <v>56</v>
      </c>
      <c r="AS280">
        <v>6</v>
      </c>
      <c r="AT280">
        <v>6.74</v>
      </c>
      <c r="AU280" t="s">
        <v>48</v>
      </c>
    </row>
    <row r="281" spans="38:47">
      <c r="AL281" t="s">
        <v>46</v>
      </c>
      <c r="AM281" t="s">
        <v>54</v>
      </c>
      <c r="AN281">
        <v>501</v>
      </c>
      <c r="AO281">
        <v>10</v>
      </c>
      <c r="AP281" t="s">
        <v>47</v>
      </c>
      <c r="AR281">
        <v>57</v>
      </c>
      <c r="AS281">
        <v>6</v>
      </c>
      <c r="AT281">
        <v>7.33</v>
      </c>
      <c r="AU281" t="s">
        <v>48</v>
      </c>
    </row>
    <row r="282" spans="38:47">
      <c r="AL282" t="s">
        <v>46</v>
      </c>
      <c r="AM282" t="s">
        <v>54</v>
      </c>
      <c r="AN282">
        <v>501</v>
      </c>
      <c r="AO282">
        <v>10</v>
      </c>
      <c r="AP282" t="s">
        <v>47</v>
      </c>
      <c r="AR282">
        <v>58</v>
      </c>
      <c r="AS282">
        <v>6</v>
      </c>
      <c r="AT282">
        <v>7.99</v>
      </c>
      <c r="AU282" t="s">
        <v>48</v>
      </c>
    </row>
    <row r="283" spans="38:47">
      <c r="AL283" t="s">
        <v>46</v>
      </c>
      <c r="AM283" t="s">
        <v>54</v>
      </c>
      <c r="AN283">
        <v>501</v>
      </c>
      <c r="AO283">
        <v>10</v>
      </c>
      <c r="AP283" t="s">
        <v>47</v>
      </c>
      <c r="AR283">
        <v>59</v>
      </c>
      <c r="AS283">
        <v>6</v>
      </c>
      <c r="AT283">
        <v>8.73</v>
      </c>
      <c r="AU283" t="s">
        <v>48</v>
      </c>
    </row>
    <row r="284" spans="38:47">
      <c r="AL284" t="s">
        <v>46</v>
      </c>
      <c r="AM284" t="s">
        <v>54</v>
      </c>
      <c r="AN284">
        <v>501</v>
      </c>
      <c r="AO284">
        <v>10</v>
      </c>
      <c r="AP284" t="s">
        <v>47</v>
      </c>
      <c r="AR284">
        <v>60</v>
      </c>
      <c r="AS284">
        <v>6</v>
      </c>
      <c r="AT284">
        <v>9.57</v>
      </c>
      <c r="AU284" t="s">
        <v>48</v>
      </c>
    </row>
    <row r="285" spans="38:47">
      <c r="AL285" t="s">
        <v>46</v>
      </c>
      <c r="AM285" t="s">
        <v>54</v>
      </c>
      <c r="AN285">
        <v>501</v>
      </c>
      <c r="AO285">
        <v>10</v>
      </c>
      <c r="AP285" t="s">
        <v>47</v>
      </c>
      <c r="AR285">
        <v>61</v>
      </c>
      <c r="AS285">
        <v>6</v>
      </c>
      <c r="AT285">
        <v>10.5</v>
      </c>
      <c r="AU285" t="s">
        <v>48</v>
      </c>
    </row>
    <row r="286" spans="38:47">
      <c r="AL286" t="s">
        <v>46</v>
      </c>
      <c r="AM286" t="s">
        <v>54</v>
      </c>
      <c r="AN286">
        <v>501</v>
      </c>
      <c r="AO286">
        <v>10</v>
      </c>
      <c r="AP286" t="s">
        <v>47</v>
      </c>
      <c r="AR286">
        <v>62</v>
      </c>
      <c r="AS286">
        <v>6</v>
      </c>
      <c r="AT286">
        <v>11.54</v>
      </c>
      <c r="AU286" t="s">
        <v>48</v>
      </c>
    </row>
    <row r="287" spans="38:47">
      <c r="AL287" t="s">
        <v>46</v>
      </c>
      <c r="AM287" t="s">
        <v>54</v>
      </c>
      <c r="AN287">
        <v>501</v>
      </c>
      <c r="AO287">
        <v>10</v>
      </c>
      <c r="AP287" t="s">
        <v>47</v>
      </c>
      <c r="AR287">
        <v>63</v>
      </c>
      <c r="AS287">
        <v>6</v>
      </c>
      <c r="AT287">
        <v>12.7</v>
      </c>
      <c r="AU287" t="s">
        <v>48</v>
      </c>
    </row>
    <row r="288" spans="38:47">
      <c r="AL288" t="s">
        <v>46</v>
      </c>
      <c r="AM288" t="s">
        <v>54</v>
      </c>
      <c r="AN288">
        <v>501</v>
      </c>
      <c r="AO288">
        <v>10</v>
      </c>
      <c r="AP288" t="s">
        <v>47</v>
      </c>
      <c r="AR288">
        <v>64</v>
      </c>
      <c r="AS288">
        <v>6</v>
      </c>
      <c r="AT288">
        <v>13.98</v>
      </c>
      <c r="AU288" t="s">
        <v>48</v>
      </c>
    </row>
    <row r="289" spans="38:47">
      <c r="AL289" t="s">
        <v>46</v>
      </c>
      <c r="AM289" t="s">
        <v>54</v>
      </c>
      <c r="AN289">
        <v>501</v>
      </c>
      <c r="AO289">
        <v>10</v>
      </c>
      <c r="AP289" t="s">
        <v>47</v>
      </c>
      <c r="AR289">
        <v>18</v>
      </c>
      <c r="AS289">
        <v>7</v>
      </c>
      <c r="AT289">
        <v>1.08</v>
      </c>
      <c r="AU289" t="s">
        <v>48</v>
      </c>
    </row>
    <row r="290" spans="38:47">
      <c r="AL290" t="s">
        <v>46</v>
      </c>
      <c r="AM290" t="s">
        <v>54</v>
      </c>
      <c r="AN290">
        <v>501</v>
      </c>
      <c r="AO290">
        <v>10</v>
      </c>
      <c r="AP290" t="s">
        <v>47</v>
      </c>
      <c r="AR290">
        <v>19</v>
      </c>
      <c r="AS290">
        <v>7</v>
      </c>
      <c r="AT290">
        <v>1.1299999999999999</v>
      </c>
      <c r="AU290" t="s">
        <v>48</v>
      </c>
    </row>
    <row r="291" spans="38:47">
      <c r="AL291" t="s">
        <v>46</v>
      </c>
      <c r="AM291" t="s">
        <v>54</v>
      </c>
      <c r="AN291">
        <v>501</v>
      </c>
      <c r="AO291">
        <v>10</v>
      </c>
      <c r="AP291" t="s">
        <v>47</v>
      </c>
      <c r="AR291">
        <v>20</v>
      </c>
      <c r="AS291">
        <v>7</v>
      </c>
      <c r="AT291">
        <v>1.1599999999999999</v>
      </c>
      <c r="AU291" t="s">
        <v>48</v>
      </c>
    </row>
    <row r="292" spans="38:47">
      <c r="AL292" t="s">
        <v>46</v>
      </c>
      <c r="AM292" t="s">
        <v>54</v>
      </c>
      <c r="AN292">
        <v>501</v>
      </c>
      <c r="AO292">
        <v>10</v>
      </c>
      <c r="AP292" t="s">
        <v>47</v>
      </c>
      <c r="AR292">
        <v>21</v>
      </c>
      <c r="AS292">
        <v>7</v>
      </c>
      <c r="AT292">
        <v>1.19</v>
      </c>
      <c r="AU292" t="s">
        <v>48</v>
      </c>
    </row>
    <row r="293" spans="38:47">
      <c r="AL293" t="s">
        <v>46</v>
      </c>
      <c r="AM293" t="s">
        <v>54</v>
      </c>
      <c r="AN293">
        <v>501</v>
      </c>
      <c r="AO293">
        <v>10</v>
      </c>
      <c r="AP293" t="s">
        <v>47</v>
      </c>
      <c r="AR293">
        <v>22</v>
      </c>
      <c r="AS293">
        <v>7</v>
      </c>
      <c r="AT293">
        <v>1.21</v>
      </c>
      <c r="AU293" t="s">
        <v>48</v>
      </c>
    </row>
    <row r="294" spans="38:47">
      <c r="AL294" t="s">
        <v>46</v>
      </c>
      <c r="AM294" t="s">
        <v>54</v>
      </c>
      <c r="AN294">
        <v>501</v>
      </c>
      <c r="AO294">
        <v>10</v>
      </c>
      <c r="AP294" t="s">
        <v>47</v>
      </c>
      <c r="AR294">
        <v>23</v>
      </c>
      <c r="AS294">
        <v>7</v>
      </c>
      <c r="AT294">
        <v>1.23</v>
      </c>
      <c r="AU294" t="s">
        <v>48</v>
      </c>
    </row>
    <row r="295" spans="38:47">
      <c r="AL295" t="s">
        <v>46</v>
      </c>
      <c r="AM295" t="s">
        <v>54</v>
      </c>
      <c r="AN295">
        <v>501</v>
      </c>
      <c r="AO295">
        <v>10</v>
      </c>
      <c r="AP295" t="s">
        <v>47</v>
      </c>
      <c r="AR295">
        <v>24</v>
      </c>
      <c r="AS295">
        <v>7</v>
      </c>
      <c r="AT295">
        <v>1.25</v>
      </c>
      <c r="AU295" t="s">
        <v>48</v>
      </c>
    </row>
    <row r="296" spans="38:47">
      <c r="AL296" t="s">
        <v>46</v>
      </c>
      <c r="AM296" t="s">
        <v>54</v>
      </c>
      <c r="AN296">
        <v>501</v>
      </c>
      <c r="AO296">
        <v>10</v>
      </c>
      <c r="AP296" t="s">
        <v>47</v>
      </c>
      <c r="AR296">
        <v>25</v>
      </c>
      <c r="AS296">
        <v>7</v>
      </c>
      <c r="AT296">
        <v>1.27</v>
      </c>
      <c r="AU296" t="s">
        <v>48</v>
      </c>
    </row>
    <row r="297" spans="38:47">
      <c r="AL297" t="s">
        <v>46</v>
      </c>
      <c r="AM297" t="s">
        <v>54</v>
      </c>
      <c r="AN297">
        <v>501</v>
      </c>
      <c r="AO297">
        <v>10</v>
      </c>
      <c r="AP297" t="s">
        <v>47</v>
      </c>
      <c r="AR297">
        <v>26</v>
      </c>
      <c r="AS297">
        <v>7</v>
      </c>
      <c r="AT297">
        <v>1.28</v>
      </c>
      <c r="AU297" t="s">
        <v>48</v>
      </c>
    </row>
    <row r="298" spans="38:47">
      <c r="AL298" t="s">
        <v>46</v>
      </c>
      <c r="AM298" t="s">
        <v>54</v>
      </c>
      <c r="AN298">
        <v>501</v>
      </c>
      <c r="AO298">
        <v>10</v>
      </c>
      <c r="AP298" t="s">
        <v>47</v>
      </c>
      <c r="AR298">
        <v>27</v>
      </c>
      <c r="AS298">
        <v>7</v>
      </c>
      <c r="AT298">
        <v>1.31</v>
      </c>
      <c r="AU298" t="s">
        <v>48</v>
      </c>
    </row>
    <row r="299" spans="38:47">
      <c r="AL299" t="s">
        <v>46</v>
      </c>
      <c r="AM299" t="s">
        <v>54</v>
      </c>
      <c r="AN299">
        <v>501</v>
      </c>
      <c r="AO299">
        <v>10</v>
      </c>
      <c r="AP299" t="s">
        <v>47</v>
      </c>
      <c r="AR299">
        <v>28</v>
      </c>
      <c r="AS299">
        <v>7</v>
      </c>
      <c r="AT299">
        <v>1.34</v>
      </c>
      <c r="AU299" t="s">
        <v>48</v>
      </c>
    </row>
    <row r="300" spans="38:47">
      <c r="AL300" t="s">
        <v>46</v>
      </c>
      <c r="AM300" t="s">
        <v>54</v>
      </c>
      <c r="AN300">
        <v>501</v>
      </c>
      <c r="AO300">
        <v>10</v>
      </c>
      <c r="AP300" t="s">
        <v>47</v>
      </c>
      <c r="AR300">
        <v>29</v>
      </c>
      <c r="AS300">
        <v>7</v>
      </c>
      <c r="AT300">
        <v>1.39</v>
      </c>
      <c r="AU300" t="s">
        <v>48</v>
      </c>
    </row>
    <row r="301" spans="38:47">
      <c r="AL301" t="s">
        <v>46</v>
      </c>
      <c r="AM301" t="s">
        <v>54</v>
      </c>
      <c r="AN301">
        <v>501</v>
      </c>
      <c r="AO301">
        <v>10</v>
      </c>
      <c r="AP301" t="s">
        <v>47</v>
      </c>
      <c r="AR301">
        <v>30</v>
      </c>
      <c r="AS301">
        <v>7</v>
      </c>
      <c r="AT301">
        <v>1.43</v>
      </c>
      <c r="AU301" t="s">
        <v>48</v>
      </c>
    </row>
    <row r="302" spans="38:47">
      <c r="AL302" t="s">
        <v>46</v>
      </c>
      <c r="AM302" t="s">
        <v>54</v>
      </c>
      <c r="AN302">
        <v>501</v>
      </c>
      <c r="AO302">
        <v>10</v>
      </c>
      <c r="AP302" t="s">
        <v>47</v>
      </c>
      <c r="AR302">
        <v>31</v>
      </c>
      <c r="AS302">
        <v>7</v>
      </c>
      <c r="AT302">
        <v>1.5</v>
      </c>
      <c r="AU302" t="s">
        <v>48</v>
      </c>
    </row>
    <row r="303" spans="38:47">
      <c r="AL303" t="s">
        <v>46</v>
      </c>
      <c r="AM303" t="s">
        <v>54</v>
      </c>
      <c r="AN303">
        <v>501</v>
      </c>
      <c r="AO303">
        <v>10</v>
      </c>
      <c r="AP303" t="s">
        <v>47</v>
      </c>
      <c r="AR303">
        <v>32</v>
      </c>
      <c r="AS303">
        <v>7</v>
      </c>
      <c r="AT303">
        <v>1.57</v>
      </c>
      <c r="AU303" t="s">
        <v>48</v>
      </c>
    </row>
    <row r="304" spans="38:47">
      <c r="AL304" t="s">
        <v>46</v>
      </c>
      <c r="AM304" t="s">
        <v>54</v>
      </c>
      <c r="AN304">
        <v>501</v>
      </c>
      <c r="AO304">
        <v>10</v>
      </c>
      <c r="AP304" t="s">
        <v>47</v>
      </c>
      <c r="AR304">
        <v>33</v>
      </c>
      <c r="AS304">
        <v>7</v>
      </c>
      <c r="AT304">
        <v>1.65</v>
      </c>
      <c r="AU304" t="s">
        <v>48</v>
      </c>
    </row>
    <row r="305" spans="38:47">
      <c r="AL305" t="s">
        <v>46</v>
      </c>
      <c r="AM305" t="s">
        <v>54</v>
      </c>
      <c r="AN305">
        <v>501</v>
      </c>
      <c r="AO305">
        <v>10</v>
      </c>
      <c r="AP305" t="s">
        <v>47</v>
      </c>
      <c r="AR305">
        <v>34</v>
      </c>
      <c r="AS305">
        <v>7</v>
      </c>
      <c r="AT305">
        <v>1.72</v>
      </c>
      <c r="AU305" t="s">
        <v>48</v>
      </c>
    </row>
    <row r="306" spans="38:47">
      <c r="AL306" t="s">
        <v>46</v>
      </c>
      <c r="AM306" t="s">
        <v>54</v>
      </c>
      <c r="AN306">
        <v>501</v>
      </c>
      <c r="AO306">
        <v>10</v>
      </c>
      <c r="AP306" t="s">
        <v>47</v>
      </c>
      <c r="AR306">
        <v>35</v>
      </c>
      <c r="AS306">
        <v>7</v>
      </c>
      <c r="AT306">
        <v>1.82</v>
      </c>
      <c r="AU306" t="s">
        <v>48</v>
      </c>
    </row>
    <row r="307" spans="38:47">
      <c r="AL307" t="s">
        <v>46</v>
      </c>
      <c r="AM307" t="s">
        <v>54</v>
      </c>
      <c r="AN307">
        <v>501</v>
      </c>
      <c r="AO307">
        <v>10</v>
      </c>
      <c r="AP307" t="s">
        <v>47</v>
      </c>
      <c r="AR307">
        <v>36</v>
      </c>
      <c r="AS307">
        <v>7</v>
      </c>
      <c r="AT307">
        <v>1.92</v>
      </c>
      <c r="AU307" t="s">
        <v>48</v>
      </c>
    </row>
    <row r="308" spans="38:47">
      <c r="AL308" t="s">
        <v>46</v>
      </c>
      <c r="AM308" t="s">
        <v>54</v>
      </c>
      <c r="AN308">
        <v>501</v>
      </c>
      <c r="AO308">
        <v>10</v>
      </c>
      <c r="AP308" t="s">
        <v>47</v>
      </c>
      <c r="AR308">
        <v>37</v>
      </c>
      <c r="AS308">
        <v>7</v>
      </c>
      <c r="AT308">
        <v>2.0299999999999998</v>
      </c>
      <c r="AU308" t="s">
        <v>48</v>
      </c>
    </row>
    <row r="309" spans="38:47">
      <c r="AL309" t="s">
        <v>46</v>
      </c>
      <c r="AM309" t="s">
        <v>54</v>
      </c>
      <c r="AN309">
        <v>501</v>
      </c>
      <c r="AO309">
        <v>10</v>
      </c>
      <c r="AP309" t="s">
        <v>47</v>
      </c>
      <c r="AR309">
        <v>38</v>
      </c>
      <c r="AS309">
        <v>7</v>
      </c>
      <c r="AT309">
        <v>2.13</v>
      </c>
      <c r="AU309" t="s">
        <v>48</v>
      </c>
    </row>
    <row r="310" spans="38:47">
      <c r="AL310" t="s">
        <v>46</v>
      </c>
      <c r="AM310" t="s">
        <v>54</v>
      </c>
      <c r="AN310">
        <v>501</v>
      </c>
      <c r="AO310">
        <v>10</v>
      </c>
      <c r="AP310" t="s">
        <v>47</v>
      </c>
      <c r="AR310">
        <v>39</v>
      </c>
      <c r="AS310">
        <v>7</v>
      </c>
      <c r="AT310">
        <v>2.27</v>
      </c>
      <c r="AU310" t="s">
        <v>48</v>
      </c>
    </row>
    <row r="311" spans="38:47">
      <c r="AL311" t="s">
        <v>46</v>
      </c>
      <c r="AM311" t="s">
        <v>54</v>
      </c>
      <c r="AN311">
        <v>501</v>
      </c>
      <c r="AO311">
        <v>10</v>
      </c>
      <c r="AP311" t="s">
        <v>47</v>
      </c>
      <c r="AR311">
        <v>40</v>
      </c>
      <c r="AS311">
        <v>7</v>
      </c>
      <c r="AT311">
        <v>2.41</v>
      </c>
      <c r="AU311" t="s">
        <v>48</v>
      </c>
    </row>
    <row r="312" spans="38:47">
      <c r="AL312" t="s">
        <v>46</v>
      </c>
      <c r="AM312" t="s">
        <v>54</v>
      </c>
      <c r="AN312">
        <v>501</v>
      </c>
      <c r="AO312">
        <v>10</v>
      </c>
      <c r="AP312" t="s">
        <v>47</v>
      </c>
      <c r="AR312">
        <v>41</v>
      </c>
      <c r="AS312">
        <v>7</v>
      </c>
      <c r="AT312">
        <v>2.56</v>
      </c>
      <c r="AU312" t="s">
        <v>48</v>
      </c>
    </row>
    <row r="313" spans="38:47">
      <c r="AL313" t="s">
        <v>46</v>
      </c>
      <c r="AM313" t="s">
        <v>54</v>
      </c>
      <c r="AN313">
        <v>501</v>
      </c>
      <c r="AO313">
        <v>10</v>
      </c>
      <c r="AP313" t="s">
        <v>47</v>
      </c>
      <c r="AR313">
        <v>42</v>
      </c>
      <c r="AS313">
        <v>7</v>
      </c>
      <c r="AT313">
        <v>2.72</v>
      </c>
      <c r="AU313" t="s">
        <v>48</v>
      </c>
    </row>
    <row r="314" spans="38:47">
      <c r="AL314" t="s">
        <v>46</v>
      </c>
      <c r="AM314" t="s">
        <v>54</v>
      </c>
      <c r="AN314">
        <v>501</v>
      </c>
      <c r="AO314">
        <v>10</v>
      </c>
      <c r="AP314" t="s">
        <v>47</v>
      </c>
      <c r="AR314">
        <v>43</v>
      </c>
      <c r="AS314">
        <v>7</v>
      </c>
      <c r="AT314">
        <v>2.91</v>
      </c>
      <c r="AU314" t="s">
        <v>48</v>
      </c>
    </row>
    <row r="315" spans="38:47">
      <c r="AL315" t="s">
        <v>46</v>
      </c>
      <c r="AM315" t="s">
        <v>54</v>
      </c>
      <c r="AN315">
        <v>501</v>
      </c>
      <c r="AO315">
        <v>10</v>
      </c>
      <c r="AP315" t="s">
        <v>47</v>
      </c>
      <c r="AR315">
        <v>44</v>
      </c>
      <c r="AS315">
        <v>7</v>
      </c>
      <c r="AT315">
        <v>3.12</v>
      </c>
      <c r="AU315" t="s">
        <v>48</v>
      </c>
    </row>
    <row r="316" spans="38:47">
      <c r="AL316" t="s">
        <v>46</v>
      </c>
      <c r="AM316" t="s">
        <v>54</v>
      </c>
      <c r="AN316">
        <v>501</v>
      </c>
      <c r="AO316">
        <v>10</v>
      </c>
      <c r="AP316" t="s">
        <v>47</v>
      </c>
      <c r="AR316">
        <v>45</v>
      </c>
      <c r="AS316">
        <v>7</v>
      </c>
      <c r="AT316">
        <v>3.33</v>
      </c>
      <c r="AU316" t="s">
        <v>48</v>
      </c>
    </row>
    <row r="317" spans="38:47">
      <c r="AL317" t="s">
        <v>46</v>
      </c>
      <c r="AM317" t="s">
        <v>54</v>
      </c>
      <c r="AN317">
        <v>501</v>
      </c>
      <c r="AO317">
        <v>10</v>
      </c>
      <c r="AP317" t="s">
        <v>47</v>
      </c>
      <c r="AR317">
        <v>46</v>
      </c>
      <c r="AS317">
        <v>7</v>
      </c>
      <c r="AT317">
        <v>3.58</v>
      </c>
      <c r="AU317" t="s">
        <v>48</v>
      </c>
    </row>
    <row r="318" spans="38:47">
      <c r="AL318" t="s">
        <v>46</v>
      </c>
      <c r="AM318" t="s">
        <v>54</v>
      </c>
      <c r="AN318">
        <v>501</v>
      </c>
      <c r="AO318">
        <v>10</v>
      </c>
      <c r="AP318" t="s">
        <v>47</v>
      </c>
      <c r="AR318">
        <v>47</v>
      </c>
      <c r="AS318">
        <v>7</v>
      </c>
      <c r="AT318">
        <v>3.84</v>
      </c>
      <c r="AU318" t="s">
        <v>48</v>
      </c>
    </row>
    <row r="319" spans="38:47">
      <c r="AL319" t="s">
        <v>46</v>
      </c>
      <c r="AM319" t="s">
        <v>54</v>
      </c>
      <c r="AN319">
        <v>501</v>
      </c>
      <c r="AO319">
        <v>10</v>
      </c>
      <c r="AP319" t="s">
        <v>47</v>
      </c>
      <c r="AR319">
        <v>48</v>
      </c>
      <c r="AS319">
        <v>7</v>
      </c>
      <c r="AT319">
        <v>4.13</v>
      </c>
      <c r="AU319" t="s">
        <v>48</v>
      </c>
    </row>
    <row r="320" spans="38:47">
      <c r="AL320" t="s">
        <v>46</v>
      </c>
      <c r="AM320" t="s">
        <v>54</v>
      </c>
      <c r="AN320">
        <v>501</v>
      </c>
      <c r="AO320">
        <v>10</v>
      </c>
      <c r="AP320" t="s">
        <v>47</v>
      </c>
      <c r="AR320">
        <v>49</v>
      </c>
      <c r="AS320">
        <v>7</v>
      </c>
      <c r="AT320">
        <v>4.43</v>
      </c>
      <c r="AU320" t="s">
        <v>48</v>
      </c>
    </row>
    <row r="321" spans="38:47">
      <c r="AL321" t="s">
        <v>46</v>
      </c>
      <c r="AM321" t="s">
        <v>54</v>
      </c>
      <c r="AN321">
        <v>501</v>
      </c>
      <c r="AO321">
        <v>10</v>
      </c>
      <c r="AP321" t="s">
        <v>47</v>
      </c>
      <c r="AR321">
        <v>50</v>
      </c>
      <c r="AS321">
        <v>7</v>
      </c>
      <c r="AT321">
        <v>4.76</v>
      </c>
      <c r="AU321" t="s">
        <v>48</v>
      </c>
    </row>
    <row r="322" spans="38:47">
      <c r="AL322" t="s">
        <v>46</v>
      </c>
      <c r="AM322" t="s">
        <v>54</v>
      </c>
      <c r="AN322">
        <v>501</v>
      </c>
      <c r="AO322">
        <v>10</v>
      </c>
      <c r="AP322" t="s">
        <v>47</v>
      </c>
      <c r="AR322">
        <v>51</v>
      </c>
      <c r="AS322">
        <v>7</v>
      </c>
      <c r="AT322">
        <v>5.12</v>
      </c>
      <c r="AU322" t="s">
        <v>48</v>
      </c>
    </row>
    <row r="323" spans="38:47">
      <c r="AL323" t="s">
        <v>46</v>
      </c>
      <c r="AM323" t="s">
        <v>54</v>
      </c>
      <c r="AN323">
        <v>501</v>
      </c>
      <c r="AO323">
        <v>10</v>
      </c>
      <c r="AP323" t="s">
        <v>47</v>
      </c>
      <c r="AR323">
        <v>52</v>
      </c>
      <c r="AS323">
        <v>7</v>
      </c>
      <c r="AT323">
        <v>5.51</v>
      </c>
      <c r="AU323" t="s">
        <v>48</v>
      </c>
    </row>
    <row r="324" spans="38:47">
      <c r="AL324" t="s">
        <v>46</v>
      </c>
      <c r="AM324" t="s">
        <v>54</v>
      </c>
      <c r="AN324">
        <v>501</v>
      </c>
      <c r="AO324">
        <v>10</v>
      </c>
      <c r="AP324" t="s">
        <v>47</v>
      </c>
      <c r="AR324">
        <v>53</v>
      </c>
      <c r="AS324">
        <v>7</v>
      </c>
      <c r="AT324">
        <v>5.94</v>
      </c>
      <c r="AU324" t="s">
        <v>48</v>
      </c>
    </row>
    <row r="325" spans="38:47">
      <c r="AL325" t="s">
        <v>46</v>
      </c>
      <c r="AM325" t="s">
        <v>54</v>
      </c>
      <c r="AN325">
        <v>501</v>
      </c>
      <c r="AO325">
        <v>10</v>
      </c>
      <c r="AP325" t="s">
        <v>47</v>
      </c>
      <c r="AR325">
        <v>54</v>
      </c>
      <c r="AS325">
        <v>7</v>
      </c>
      <c r="AT325">
        <v>6.41</v>
      </c>
      <c r="AU325" t="s">
        <v>48</v>
      </c>
    </row>
    <row r="326" spans="38:47">
      <c r="AL326" t="s">
        <v>46</v>
      </c>
      <c r="AM326" t="s">
        <v>54</v>
      </c>
      <c r="AN326">
        <v>501</v>
      </c>
      <c r="AO326">
        <v>10</v>
      </c>
      <c r="AP326" t="s">
        <v>47</v>
      </c>
      <c r="AR326">
        <v>55</v>
      </c>
      <c r="AS326">
        <v>7</v>
      </c>
      <c r="AT326">
        <v>6.94</v>
      </c>
      <c r="AU326" t="s">
        <v>48</v>
      </c>
    </row>
    <row r="327" spans="38:47">
      <c r="AL327" t="s">
        <v>46</v>
      </c>
      <c r="AM327" t="s">
        <v>54</v>
      </c>
      <c r="AN327">
        <v>501</v>
      </c>
      <c r="AO327">
        <v>10</v>
      </c>
      <c r="AP327" t="s">
        <v>47</v>
      </c>
      <c r="AR327">
        <v>56</v>
      </c>
      <c r="AS327">
        <v>7</v>
      </c>
      <c r="AT327">
        <v>7.52</v>
      </c>
      <c r="AU327" t="s">
        <v>48</v>
      </c>
    </row>
    <row r="328" spans="38:47">
      <c r="AL328" t="s">
        <v>46</v>
      </c>
      <c r="AM328" t="s">
        <v>54</v>
      </c>
      <c r="AN328">
        <v>501</v>
      </c>
      <c r="AO328">
        <v>10</v>
      </c>
      <c r="AP328" t="s">
        <v>47</v>
      </c>
      <c r="AR328">
        <v>57</v>
      </c>
      <c r="AS328">
        <v>7</v>
      </c>
      <c r="AT328">
        <v>8.19</v>
      </c>
      <c r="AU328" t="s">
        <v>48</v>
      </c>
    </row>
    <row r="329" spans="38:47">
      <c r="AL329" t="s">
        <v>46</v>
      </c>
      <c r="AM329" t="s">
        <v>54</v>
      </c>
      <c r="AN329">
        <v>501</v>
      </c>
      <c r="AO329">
        <v>10</v>
      </c>
      <c r="AP329" t="s">
        <v>47</v>
      </c>
      <c r="AR329">
        <v>58</v>
      </c>
      <c r="AS329">
        <v>7</v>
      </c>
      <c r="AT329">
        <v>8.92</v>
      </c>
      <c r="AU329" t="s">
        <v>48</v>
      </c>
    </row>
    <row r="330" spans="38:47">
      <c r="AL330" t="s">
        <v>46</v>
      </c>
      <c r="AM330" t="s">
        <v>54</v>
      </c>
      <c r="AN330">
        <v>501</v>
      </c>
      <c r="AO330">
        <v>10</v>
      </c>
      <c r="AP330" t="s">
        <v>47</v>
      </c>
      <c r="AR330">
        <v>59</v>
      </c>
      <c r="AS330">
        <v>7</v>
      </c>
      <c r="AT330">
        <v>9.75</v>
      </c>
      <c r="AU330" t="s">
        <v>48</v>
      </c>
    </row>
    <row r="331" spans="38:47">
      <c r="AL331" t="s">
        <v>46</v>
      </c>
      <c r="AM331" t="s">
        <v>54</v>
      </c>
      <c r="AN331">
        <v>501</v>
      </c>
      <c r="AO331">
        <v>10</v>
      </c>
      <c r="AP331" t="s">
        <v>47</v>
      </c>
      <c r="AR331">
        <v>60</v>
      </c>
      <c r="AS331">
        <v>7</v>
      </c>
      <c r="AT331">
        <v>10.69</v>
      </c>
      <c r="AU331" t="s">
        <v>48</v>
      </c>
    </row>
    <row r="332" spans="38:47">
      <c r="AL332" t="s">
        <v>46</v>
      </c>
      <c r="AM332" t="s">
        <v>54</v>
      </c>
      <c r="AN332">
        <v>501</v>
      </c>
      <c r="AO332">
        <v>10</v>
      </c>
      <c r="AP332" t="s">
        <v>47</v>
      </c>
      <c r="AR332">
        <v>61</v>
      </c>
      <c r="AS332">
        <v>7</v>
      </c>
      <c r="AT332">
        <v>11.71</v>
      </c>
      <c r="AU332" t="s">
        <v>48</v>
      </c>
    </row>
    <row r="333" spans="38:47">
      <c r="AL333" t="s">
        <v>46</v>
      </c>
      <c r="AM333" t="s">
        <v>54</v>
      </c>
      <c r="AN333">
        <v>501</v>
      </c>
      <c r="AO333">
        <v>10</v>
      </c>
      <c r="AP333" t="s">
        <v>47</v>
      </c>
      <c r="AR333">
        <v>62</v>
      </c>
      <c r="AS333">
        <v>7</v>
      </c>
      <c r="AT333">
        <v>12.86</v>
      </c>
      <c r="AU333" t="s">
        <v>48</v>
      </c>
    </row>
    <row r="334" spans="38:47">
      <c r="AL334" t="s">
        <v>46</v>
      </c>
      <c r="AM334" t="s">
        <v>54</v>
      </c>
      <c r="AN334">
        <v>501</v>
      </c>
      <c r="AO334">
        <v>10</v>
      </c>
      <c r="AP334" t="s">
        <v>47</v>
      </c>
      <c r="AR334">
        <v>63</v>
      </c>
      <c r="AS334">
        <v>7</v>
      </c>
      <c r="AT334">
        <v>14.13</v>
      </c>
      <c r="AU334" t="s">
        <v>48</v>
      </c>
    </row>
    <row r="335" spans="38:47">
      <c r="AL335" t="s">
        <v>46</v>
      </c>
      <c r="AM335" t="s">
        <v>54</v>
      </c>
      <c r="AN335">
        <v>501</v>
      </c>
      <c r="AO335">
        <v>10</v>
      </c>
      <c r="AP335" t="s">
        <v>47</v>
      </c>
      <c r="AR335">
        <v>18</v>
      </c>
      <c r="AS335">
        <v>8</v>
      </c>
      <c r="AT335">
        <v>1.26</v>
      </c>
      <c r="AU335" t="s">
        <v>48</v>
      </c>
    </row>
    <row r="336" spans="38:47">
      <c r="AL336" t="s">
        <v>46</v>
      </c>
      <c r="AM336" t="s">
        <v>54</v>
      </c>
      <c r="AN336">
        <v>501</v>
      </c>
      <c r="AO336">
        <v>10</v>
      </c>
      <c r="AP336" t="s">
        <v>47</v>
      </c>
      <c r="AR336">
        <v>19</v>
      </c>
      <c r="AS336">
        <v>8</v>
      </c>
      <c r="AT336">
        <v>1.3</v>
      </c>
      <c r="AU336" t="s">
        <v>48</v>
      </c>
    </row>
    <row r="337" spans="38:47">
      <c r="AL337" t="s">
        <v>46</v>
      </c>
      <c r="AM337" t="s">
        <v>54</v>
      </c>
      <c r="AN337">
        <v>501</v>
      </c>
      <c r="AO337">
        <v>10</v>
      </c>
      <c r="AP337" t="s">
        <v>47</v>
      </c>
      <c r="AR337">
        <v>20</v>
      </c>
      <c r="AS337">
        <v>8</v>
      </c>
      <c r="AT337">
        <v>1.35</v>
      </c>
      <c r="AU337" t="s">
        <v>48</v>
      </c>
    </row>
    <row r="338" spans="38:47">
      <c r="AL338" t="s">
        <v>46</v>
      </c>
      <c r="AM338" t="s">
        <v>54</v>
      </c>
      <c r="AN338">
        <v>501</v>
      </c>
      <c r="AO338">
        <v>10</v>
      </c>
      <c r="AP338" t="s">
        <v>47</v>
      </c>
      <c r="AR338">
        <v>21</v>
      </c>
      <c r="AS338">
        <v>8</v>
      </c>
      <c r="AT338">
        <v>1.37</v>
      </c>
      <c r="AU338" t="s">
        <v>48</v>
      </c>
    </row>
    <row r="339" spans="38:47">
      <c r="AL339" t="s">
        <v>46</v>
      </c>
      <c r="AM339" t="s">
        <v>54</v>
      </c>
      <c r="AN339">
        <v>501</v>
      </c>
      <c r="AO339">
        <v>10</v>
      </c>
      <c r="AP339" t="s">
        <v>47</v>
      </c>
      <c r="AR339">
        <v>22</v>
      </c>
      <c r="AS339">
        <v>8</v>
      </c>
      <c r="AT339">
        <v>1.4</v>
      </c>
      <c r="AU339" t="s">
        <v>48</v>
      </c>
    </row>
    <row r="340" spans="38:47">
      <c r="AL340" t="s">
        <v>46</v>
      </c>
      <c r="AM340" t="s">
        <v>54</v>
      </c>
      <c r="AN340">
        <v>501</v>
      </c>
      <c r="AO340">
        <v>10</v>
      </c>
      <c r="AP340" t="s">
        <v>47</v>
      </c>
      <c r="AR340">
        <v>23</v>
      </c>
      <c r="AS340">
        <v>8</v>
      </c>
      <c r="AT340">
        <v>1.42</v>
      </c>
      <c r="AU340" t="s">
        <v>48</v>
      </c>
    </row>
    <row r="341" spans="38:47">
      <c r="AL341" t="s">
        <v>46</v>
      </c>
      <c r="AM341" t="s">
        <v>54</v>
      </c>
      <c r="AN341">
        <v>501</v>
      </c>
      <c r="AO341">
        <v>10</v>
      </c>
      <c r="AP341" t="s">
        <v>47</v>
      </c>
      <c r="AR341">
        <v>24</v>
      </c>
      <c r="AS341">
        <v>8</v>
      </c>
      <c r="AT341">
        <v>1.44</v>
      </c>
      <c r="AU341" t="s">
        <v>48</v>
      </c>
    </row>
    <row r="342" spans="38:47">
      <c r="AL342" t="s">
        <v>46</v>
      </c>
      <c r="AM342" t="s">
        <v>54</v>
      </c>
      <c r="AN342">
        <v>501</v>
      </c>
      <c r="AO342">
        <v>10</v>
      </c>
      <c r="AP342" t="s">
        <v>47</v>
      </c>
      <c r="AR342">
        <v>25</v>
      </c>
      <c r="AS342">
        <v>8</v>
      </c>
      <c r="AT342">
        <v>1.46</v>
      </c>
      <c r="AU342" t="s">
        <v>48</v>
      </c>
    </row>
    <row r="343" spans="38:47">
      <c r="AL343" t="s">
        <v>46</v>
      </c>
      <c r="AM343" t="s">
        <v>54</v>
      </c>
      <c r="AN343">
        <v>501</v>
      </c>
      <c r="AO343">
        <v>10</v>
      </c>
      <c r="AP343" t="s">
        <v>47</v>
      </c>
      <c r="AR343">
        <v>26</v>
      </c>
      <c r="AS343">
        <v>8</v>
      </c>
      <c r="AT343">
        <v>1.48</v>
      </c>
      <c r="AU343" t="s">
        <v>48</v>
      </c>
    </row>
    <row r="344" spans="38:47">
      <c r="AL344" t="s">
        <v>46</v>
      </c>
      <c r="AM344" t="s">
        <v>54</v>
      </c>
      <c r="AN344">
        <v>501</v>
      </c>
      <c r="AO344">
        <v>10</v>
      </c>
      <c r="AP344" t="s">
        <v>47</v>
      </c>
      <c r="AR344">
        <v>27</v>
      </c>
      <c r="AS344">
        <v>8</v>
      </c>
      <c r="AT344">
        <v>1.52</v>
      </c>
      <c r="AU344" t="s">
        <v>48</v>
      </c>
    </row>
    <row r="345" spans="38:47">
      <c r="AL345" t="s">
        <v>46</v>
      </c>
      <c r="AM345" t="s">
        <v>54</v>
      </c>
      <c r="AN345">
        <v>501</v>
      </c>
      <c r="AO345">
        <v>10</v>
      </c>
      <c r="AP345" t="s">
        <v>47</v>
      </c>
      <c r="AR345">
        <v>28</v>
      </c>
      <c r="AS345">
        <v>8</v>
      </c>
      <c r="AT345">
        <v>1.56</v>
      </c>
      <c r="AU345" t="s">
        <v>48</v>
      </c>
    </row>
    <row r="346" spans="38:47">
      <c r="AL346" t="s">
        <v>46</v>
      </c>
      <c r="AM346" t="s">
        <v>54</v>
      </c>
      <c r="AN346">
        <v>501</v>
      </c>
      <c r="AO346">
        <v>10</v>
      </c>
      <c r="AP346" t="s">
        <v>47</v>
      </c>
      <c r="AR346">
        <v>29</v>
      </c>
      <c r="AS346">
        <v>8</v>
      </c>
      <c r="AT346">
        <v>1.61</v>
      </c>
      <c r="AU346" t="s">
        <v>48</v>
      </c>
    </row>
    <row r="347" spans="38:47">
      <c r="AL347" t="s">
        <v>46</v>
      </c>
      <c r="AM347" t="s">
        <v>54</v>
      </c>
      <c r="AN347">
        <v>501</v>
      </c>
      <c r="AO347">
        <v>10</v>
      </c>
      <c r="AP347" t="s">
        <v>47</v>
      </c>
      <c r="AR347">
        <v>30</v>
      </c>
      <c r="AS347">
        <v>8</v>
      </c>
      <c r="AT347">
        <v>1.67</v>
      </c>
      <c r="AU347" t="s">
        <v>48</v>
      </c>
    </row>
    <row r="348" spans="38:47">
      <c r="AL348" t="s">
        <v>46</v>
      </c>
      <c r="AM348" t="s">
        <v>54</v>
      </c>
      <c r="AN348">
        <v>501</v>
      </c>
      <c r="AO348">
        <v>10</v>
      </c>
      <c r="AP348" t="s">
        <v>47</v>
      </c>
      <c r="AR348">
        <v>31</v>
      </c>
      <c r="AS348">
        <v>8</v>
      </c>
      <c r="AT348">
        <v>1.75</v>
      </c>
      <c r="AU348" t="s">
        <v>48</v>
      </c>
    </row>
    <row r="349" spans="38:47">
      <c r="AL349" t="s">
        <v>46</v>
      </c>
      <c r="AM349" t="s">
        <v>54</v>
      </c>
      <c r="AN349">
        <v>501</v>
      </c>
      <c r="AO349">
        <v>10</v>
      </c>
      <c r="AP349" t="s">
        <v>47</v>
      </c>
      <c r="AR349">
        <v>32</v>
      </c>
      <c r="AS349">
        <v>8</v>
      </c>
      <c r="AT349">
        <v>1.83</v>
      </c>
      <c r="AU349" t="s">
        <v>48</v>
      </c>
    </row>
    <row r="350" spans="38:47">
      <c r="AL350" t="s">
        <v>46</v>
      </c>
      <c r="AM350" t="s">
        <v>54</v>
      </c>
      <c r="AN350">
        <v>501</v>
      </c>
      <c r="AO350">
        <v>10</v>
      </c>
      <c r="AP350" t="s">
        <v>47</v>
      </c>
      <c r="AR350">
        <v>33</v>
      </c>
      <c r="AS350">
        <v>8</v>
      </c>
      <c r="AT350">
        <v>1.92</v>
      </c>
      <c r="AU350" t="s">
        <v>48</v>
      </c>
    </row>
    <row r="351" spans="38:47">
      <c r="AL351" t="s">
        <v>46</v>
      </c>
      <c r="AM351" t="s">
        <v>54</v>
      </c>
      <c r="AN351">
        <v>501</v>
      </c>
      <c r="AO351">
        <v>10</v>
      </c>
      <c r="AP351" t="s">
        <v>47</v>
      </c>
      <c r="AR351">
        <v>34</v>
      </c>
      <c r="AS351">
        <v>8</v>
      </c>
      <c r="AT351">
        <v>2.02</v>
      </c>
      <c r="AU351" t="s">
        <v>48</v>
      </c>
    </row>
    <row r="352" spans="38:47">
      <c r="AL352" t="s">
        <v>46</v>
      </c>
      <c r="AM352" t="s">
        <v>54</v>
      </c>
      <c r="AN352">
        <v>501</v>
      </c>
      <c r="AO352">
        <v>10</v>
      </c>
      <c r="AP352" t="s">
        <v>47</v>
      </c>
      <c r="AR352">
        <v>35</v>
      </c>
      <c r="AS352">
        <v>8</v>
      </c>
      <c r="AT352">
        <v>2.13</v>
      </c>
      <c r="AU352" t="s">
        <v>48</v>
      </c>
    </row>
    <row r="353" spans="38:47">
      <c r="AL353" t="s">
        <v>46</v>
      </c>
      <c r="AM353" t="s">
        <v>54</v>
      </c>
      <c r="AN353">
        <v>501</v>
      </c>
      <c r="AO353">
        <v>10</v>
      </c>
      <c r="AP353" t="s">
        <v>47</v>
      </c>
      <c r="AR353">
        <v>36</v>
      </c>
      <c r="AS353">
        <v>8</v>
      </c>
      <c r="AT353">
        <v>2.2400000000000002</v>
      </c>
      <c r="AU353" t="s">
        <v>48</v>
      </c>
    </row>
    <row r="354" spans="38:47">
      <c r="AL354" t="s">
        <v>46</v>
      </c>
      <c r="AM354" t="s">
        <v>54</v>
      </c>
      <c r="AN354">
        <v>501</v>
      </c>
      <c r="AO354">
        <v>10</v>
      </c>
      <c r="AP354" t="s">
        <v>47</v>
      </c>
      <c r="AR354">
        <v>37</v>
      </c>
      <c r="AS354">
        <v>8</v>
      </c>
      <c r="AT354">
        <v>2.37</v>
      </c>
      <c r="AU354" t="s">
        <v>48</v>
      </c>
    </row>
    <row r="355" spans="38:47">
      <c r="AL355" t="s">
        <v>46</v>
      </c>
      <c r="AM355" t="s">
        <v>54</v>
      </c>
      <c r="AN355">
        <v>501</v>
      </c>
      <c r="AO355">
        <v>10</v>
      </c>
      <c r="AP355" t="s">
        <v>47</v>
      </c>
      <c r="AR355">
        <v>38</v>
      </c>
      <c r="AS355">
        <v>8</v>
      </c>
      <c r="AT355">
        <v>2.5</v>
      </c>
      <c r="AU355" t="s">
        <v>48</v>
      </c>
    </row>
    <row r="356" spans="38:47">
      <c r="AL356" t="s">
        <v>46</v>
      </c>
      <c r="AM356" t="s">
        <v>54</v>
      </c>
      <c r="AN356">
        <v>501</v>
      </c>
      <c r="AO356">
        <v>10</v>
      </c>
      <c r="AP356" t="s">
        <v>47</v>
      </c>
      <c r="AR356">
        <v>39</v>
      </c>
      <c r="AS356">
        <v>8</v>
      </c>
      <c r="AT356">
        <v>2.65</v>
      </c>
      <c r="AU356" t="s">
        <v>48</v>
      </c>
    </row>
    <row r="357" spans="38:47">
      <c r="AL357" t="s">
        <v>46</v>
      </c>
      <c r="AM357" t="s">
        <v>54</v>
      </c>
      <c r="AN357">
        <v>501</v>
      </c>
      <c r="AO357">
        <v>10</v>
      </c>
      <c r="AP357" t="s">
        <v>47</v>
      </c>
      <c r="AR357">
        <v>40</v>
      </c>
      <c r="AS357">
        <v>8</v>
      </c>
      <c r="AT357">
        <v>2.82</v>
      </c>
      <c r="AU357" t="s">
        <v>48</v>
      </c>
    </row>
    <row r="358" spans="38:47">
      <c r="AL358" t="s">
        <v>46</v>
      </c>
      <c r="AM358" t="s">
        <v>54</v>
      </c>
      <c r="AN358">
        <v>501</v>
      </c>
      <c r="AO358">
        <v>10</v>
      </c>
      <c r="AP358" t="s">
        <v>47</v>
      </c>
      <c r="AR358">
        <v>41</v>
      </c>
      <c r="AS358">
        <v>8</v>
      </c>
      <c r="AT358">
        <v>3.01</v>
      </c>
      <c r="AU358" t="s">
        <v>48</v>
      </c>
    </row>
    <row r="359" spans="38:47">
      <c r="AL359" t="s">
        <v>46</v>
      </c>
      <c r="AM359" t="s">
        <v>54</v>
      </c>
      <c r="AN359">
        <v>501</v>
      </c>
      <c r="AO359">
        <v>10</v>
      </c>
      <c r="AP359" t="s">
        <v>47</v>
      </c>
      <c r="AR359">
        <v>42</v>
      </c>
      <c r="AS359">
        <v>8</v>
      </c>
      <c r="AT359">
        <v>3.21</v>
      </c>
      <c r="AU359" t="s">
        <v>48</v>
      </c>
    </row>
    <row r="360" spans="38:47">
      <c r="AL360" t="s">
        <v>46</v>
      </c>
      <c r="AM360" t="s">
        <v>54</v>
      </c>
      <c r="AN360">
        <v>501</v>
      </c>
      <c r="AO360">
        <v>10</v>
      </c>
      <c r="AP360" t="s">
        <v>47</v>
      </c>
      <c r="AR360">
        <v>43</v>
      </c>
      <c r="AS360">
        <v>8</v>
      </c>
      <c r="AT360">
        <v>3.42</v>
      </c>
      <c r="AU360" t="s">
        <v>48</v>
      </c>
    </row>
    <row r="361" spans="38:47">
      <c r="AL361" t="s">
        <v>46</v>
      </c>
      <c r="AM361" t="s">
        <v>54</v>
      </c>
      <c r="AN361">
        <v>501</v>
      </c>
      <c r="AO361">
        <v>10</v>
      </c>
      <c r="AP361" t="s">
        <v>47</v>
      </c>
      <c r="AR361">
        <v>44</v>
      </c>
      <c r="AS361">
        <v>8</v>
      </c>
      <c r="AT361">
        <v>3.67</v>
      </c>
      <c r="AU361" t="s">
        <v>48</v>
      </c>
    </row>
    <row r="362" spans="38:47">
      <c r="AL362" t="s">
        <v>46</v>
      </c>
      <c r="AM362" t="s">
        <v>54</v>
      </c>
      <c r="AN362">
        <v>501</v>
      </c>
      <c r="AO362">
        <v>10</v>
      </c>
      <c r="AP362" t="s">
        <v>47</v>
      </c>
      <c r="AR362">
        <v>45</v>
      </c>
      <c r="AS362">
        <v>8</v>
      </c>
      <c r="AT362">
        <v>3.93</v>
      </c>
      <c r="AU362" t="s">
        <v>48</v>
      </c>
    </row>
    <row r="363" spans="38:47">
      <c r="AL363" t="s">
        <v>46</v>
      </c>
      <c r="AM363" t="s">
        <v>54</v>
      </c>
      <c r="AN363">
        <v>501</v>
      </c>
      <c r="AO363">
        <v>10</v>
      </c>
      <c r="AP363" t="s">
        <v>47</v>
      </c>
      <c r="AR363">
        <v>46</v>
      </c>
      <c r="AS363">
        <v>8</v>
      </c>
      <c r="AT363">
        <v>4.21</v>
      </c>
      <c r="AU363" t="s">
        <v>48</v>
      </c>
    </row>
    <row r="364" spans="38:47">
      <c r="AL364" t="s">
        <v>46</v>
      </c>
      <c r="AM364" t="s">
        <v>54</v>
      </c>
      <c r="AN364">
        <v>501</v>
      </c>
      <c r="AO364">
        <v>10</v>
      </c>
      <c r="AP364" t="s">
        <v>47</v>
      </c>
      <c r="AR364">
        <v>47</v>
      </c>
      <c r="AS364">
        <v>8</v>
      </c>
      <c r="AT364">
        <v>4.5199999999999996</v>
      </c>
      <c r="AU364" t="s">
        <v>48</v>
      </c>
    </row>
    <row r="365" spans="38:47">
      <c r="AL365" t="s">
        <v>46</v>
      </c>
      <c r="AM365" t="s">
        <v>54</v>
      </c>
      <c r="AN365">
        <v>501</v>
      </c>
      <c r="AO365">
        <v>10</v>
      </c>
      <c r="AP365" t="s">
        <v>47</v>
      </c>
      <c r="AR365">
        <v>48</v>
      </c>
      <c r="AS365">
        <v>8</v>
      </c>
      <c r="AT365">
        <v>4.8499999999999996</v>
      </c>
      <c r="AU365" t="s">
        <v>48</v>
      </c>
    </row>
    <row r="366" spans="38:47">
      <c r="AL366" t="s">
        <v>46</v>
      </c>
      <c r="AM366" t="s">
        <v>54</v>
      </c>
      <c r="AN366">
        <v>501</v>
      </c>
      <c r="AO366">
        <v>10</v>
      </c>
      <c r="AP366" t="s">
        <v>47</v>
      </c>
      <c r="AR366">
        <v>49</v>
      </c>
      <c r="AS366">
        <v>8</v>
      </c>
      <c r="AT366">
        <v>5.22</v>
      </c>
      <c r="AU366" t="s">
        <v>48</v>
      </c>
    </row>
    <row r="367" spans="38:47">
      <c r="AL367" t="s">
        <v>46</v>
      </c>
      <c r="AM367" t="s">
        <v>54</v>
      </c>
      <c r="AN367">
        <v>501</v>
      </c>
      <c r="AO367">
        <v>10</v>
      </c>
      <c r="AP367" t="s">
        <v>47</v>
      </c>
      <c r="AR367">
        <v>50</v>
      </c>
      <c r="AS367">
        <v>8</v>
      </c>
      <c r="AT367">
        <v>5.6</v>
      </c>
      <c r="AU367" t="s">
        <v>48</v>
      </c>
    </row>
    <row r="368" spans="38:47">
      <c r="AL368" t="s">
        <v>46</v>
      </c>
      <c r="AM368" t="s">
        <v>54</v>
      </c>
      <c r="AN368">
        <v>501</v>
      </c>
      <c r="AO368">
        <v>10</v>
      </c>
      <c r="AP368" t="s">
        <v>47</v>
      </c>
      <c r="AR368">
        <v>51</v>
      </c>
      <c r="AS368">
        <v>8</v>
      </c>
      <c r="AT368">
        <v>6.02</v>
      </c>
      <c r="AU368" t="s">
        <v>48</v>
      </c>
    </row>
    <row r="369" spans="38:47">
      <c r="AL369" t="s">
        <v>46</v>
      </c>
      <c r="AM369" t="s">
        <v>54</v>
      </c>
      <c r="AN369">
        <v>501</v>
      </c>
      <c r="AO369">
        <v>10</v>
      </c>
      <c r="AP369" t="s">
        <v>47</v>
      </c>
      <c r="AR369">
        <v>52</v>
      </c>
      <c r="AS369">
        <v>8</v>
      </c>
      <c r="AT369">
        <v>6.48</v>
      </c>
      <c r="AU369" t="s">
        <v>48</v>
      </c>
    </row>
    <row r="370" spans="38:47">
      <c r="AL370" t="s">
        <v>46</v>
      </c>
      <c r="AM370" t="s">
        <v>54</v>
      </c>
      <c r="AN370">
        <v>501</v>
      </c>
      <c r="AO370">
        <v>10</v>
      </c>
      <c r="AP370" t="s">
        <v>47</v>
      </c>
      <c r="AR370">
        <v>53</v>
      </c>
      <c r="AS370">
        <v>8</v>
      </c>
      <c r="AT370">
        <v>6.99</v>
      </c>
      <c r="AU370" t="s">
        <v>48</v>
      </c>
    </row>
    <row r="371" spans="38:47">
      <c r="AL371" t="s">
        <v>46</v>
      </c>
      <c r="AM371" t="s">
        <v>54</v>
      </c>
      <c r="AN371">
        <v>501</v>
      </c>
      <c r="AO371">
        <v>10</v>
      </c>
      <c r="AP371" t="s">
        <v>47</v>
      </c>
      <c r="AR371">
        <v>54</v>
      </c>
      <c r="AS371">
        <v>8</v>
      </c>
      <c r="AT371">
        <v>7.55</v>
      </c>
      <c r="AU371" t="s">
        <v>48</v>
      </c>
    </row>
    <row r="372" spans="38:47">
      <c r="AL372" t="s">
        <v>46</v>
      </c>
      <c r="AM372" t="s">
        <v>54</v>
      </c>
      <c r="AN372">
        <v>501</v>
      </c>
      <c r="AO372">
        <v>10</v>
      </c>
      <c r="AP372" t="s">
        <v>47</v>
      </c>
      <c r="AR372">
        <v>55</v>
      </c>
      <c r="AS372">
        <v>8</v>
      </c>
      <c r="AT372">
        <v>8.17</v>
      </c>
      <c r="AU372" t="s">
        <v>48</v>
      </c>
    </row>
    <row r="373" spans="38:47">
      <c r="AL373" t="s">
        <v>46</v>
      </c>
      <c r="AM373" t="s">
        <v>54</v>
      </c>
      <c r="AN373">
        <v>501</v>
      </c>
      <c r="AO373">
        <v>10</v>
      </c>
      <c r="AP373" t="s">
        <v>47</v>
      </c>
      <c r="AR373">
        <v>56</v>
      </c>
      <c r="AS373">
        <v>8</v>
      </c>
      <c r="AT373">
        <v>8.86</v>
      </c>
      <c r="AU373" t="s">
        <v>48</v>
      </c>
    </row>
    <row r="374" spans="38:47">
      <c r="AL374" t="s">
        <v>46</v>
      </c>
      <c r="AM374" t="s">
        <v>54</v>
      </c>
      <c r="AN374">
        <v>501</v>
      </c>
      <c r="AO374">
        <v>10</v>
      </c>
      <c r="AP374" t="s">
        <v>47</v>
      </c>
      <c r="AR374">
        <v>57</v>
      </c>
      <c r="AS374">
        <v>8</v>
      </c>
      <c r="AT374">
        <v>9.65</v>
      </c>
      <c r="AU374" t="s">
        <v>48</v>
      </c>
    </row>
    <row r="375" spans="38:47">
      <c r="AL375" t="s">
        <v>46</v>
      </c>
      <c r="AM375" t="s">
        <v>54</v>
      </c>
      <c r="AN375">
        <v>501</v>
      </c>
      <c r="AO375">
        <v>10</v>
      </c>
      <c r="AP375" t="s">
        <v>47</v>
      </c>
      <c r="AR375">
        <v>58</v>
      </c>
      <c r="AS375">
        <v>8</v>
      </c>
      <c r="AT375">
        <v>10.52</v>
      </c>
      <c r="AU375" t="s">
        <v>48</v>
      </c>
    </row>
    <row r="376" spans="38:47">
      <c r="AL376" t="s">
        <v>46</v>
      </c>
      <c r="AM376" t="s">
        <v>54</v>
      </c>
      <c r="AN376">
        <v>501</v>
      </c>
      <c r="AO376">
        <v>10</v>
      </c>
      <c r="AP376" t="s">
        <v>47</v>
      </c>
      <c r="AR376">
        <v>59</v>
      </c>
      <c r="AS376">
        <v>8</v>
      </c>
      <c r="AT376">
        <v>11.49</v>
      </c>
      <c r="AU376" t="s">
        <v>48</v>
      </c>
    </row>
    <row r="377" spans="38:47">
      <c r="AL377" t="s">
        <v>46</v>
      </c>
      <c r="AM377" t="s">
        <v>54</v>
      </c>
      <c r="AN377">
        <v>501</v>
      </c>
      <c r="AO377">
        <v>10</v>
      </c>
      <c r="AP377" t="s">
        <v>47</v>
      </c>
      <c r="AR377">
        <v>60</v>
      </c>
      <c r="AS377">
        <v>8</v>
      </c>
      <c r="AT377">
        <v>12.58</v>
      </c>
      <c r="AU377" t="s">
        <v>48</v>
      </c>
    </row>
    <row r="378" spans="38:47">
      <c r="AL378" t="s">
        <v>46</v>
      </c>
      <c r="AM378" t="s">
        <v>54</v>
      </c>
      <c r="AN378">
        <v>501</v>
      </c>
      <c r="AO378">
        <v>10</v>
      </c>
      <c r="AP378" t="s">
        <v>47</v>
      </c>
      <c r="AR378">
        <v>61</v>
      </c>
      <c r="AS378">
        <v>8</v>
      </c>
      <c r="AT378">
        <v>13.79</v>
      </c>
      <c r="AU378" t="s">
        <v>48</v>
      </c>
    </row>
    <row r="379" spans="38:47">
      <c r="AL379" t="s">
        <v>46</v>
      </c>
      <c r="AM379" t="s">
        <v>54</v>
      </c>
      <c r="AN379">
        <v>501</v>
      </c>
      <c r="AO379">
        <v>10</v>
      </c>
      <c r="AP379" t="s">
        <v>47</v>
      </c>
      <c r="AR379">
        <v>62</v>
      </c>
      <c r="AS379">
        <v>8</v>
      </c>
      <c r="AT379">
        <v>15.12</v>
      </c>
      <c r="AU379" t="s">
        <v>48</v>
      </c>
    </row>
    <row r="380" spans="38:47">
      <c r="AL380" t="s">
        <v>46</v>
      </c>
      <c r="AM380" t="s">
        <v>54</v>
      </c>
      <c r="AN380">
        <v>501</v>
      </c>
      <c r="AO380">
        <v>10</v>
      </c>
      <c r="AP380" t="s">
        <v>47</v>
      </c>
      <c r="AR380">
        <v>18</v>
      </c>
      <c r="AS380">
        <v>9</v>
      </c>
      <c r="AT380">
        <v>1.43</v>
      </c>
      <c r="AU380" t="s">
        <v>48</v>
      </c>
    </row>
    <row r="381" spans="38:47">
      <c r="AL381" t="s">
        <v>46</v>
      </c>
      <c r="AM381" t="s">
        <v>54</v>
      </c>
      <c r="AN381">
        <v>501</v>
      </c>
      <c r="AO381">
        <v>10</v>
      </c>
      <c r="AP381" t="s">
        <v>47</v>
      </c>
      <c r="AR381">
        <v>19</v>
      </c>
      <c r="AS381">
        <v>9</v>
      </c>
      <c r="AT381">
        <v>1.48</v>
      </c>
      <c r="AU381" t="s">
        <v>48</v>
      </c>
    </row>
    <row r="382" spans="38:47">
      <c r="AL382" t="s">
        <v>46</v>
      </c>
      <c r="AM382" t="s">
        <v>54</v>
      </c>
      <c r="AN382">
        <v>501</v>
      </c>
      <c r="AO382">
        <v>10</v>
      </c>
      <c r="AP382" t="s">
        <v>47</v>
      </c>
      <c r="AR382">
        <v>20</v>
      </c>
      <c r="AS382">
        <v>9</v>
      </c>
      <c r="AT382">
        <v>1.53</v>
      </c>
      <c r="AU382" t="s">
        <v>48</v>
      </c>
    </row>
    <row r="383" spans="38:47">
      <c r="AL383" t="s">
        <v>46</v>
      </c>
      <c r="AM383" t="s">
        <v>54</v>
      </c>
      <c r="AN383">
        <v>501</v>
      </c>
      <c r="AO383">
        <v>10</v>
      </c>
      <c r="AP383" t="s">
        <v>47</v>
      </c>
      <c r="AR383">
        <v>21</v>
      </c>
      <c r="AS383">
        <v>9</v>
      </c>
      <c r="AT383">
        <v>1.56</v>
      </c>
      <c r="AU383" t="s">
        <v>48</v>
      </c>
    </row>
    <row r="384" spans="38:47">
      <c r="AL384" t="s">
        <v>46</v>
      </c>
      <c r="AM384" t="s">
        <v>54</v>
      </c>
      <c r="AN384">
        <v>501</v>
      </c>
      <c r="AO384">
        <v>10</v>
      </c>
      <c r="AP384" t="s">
        <v>47</v>
      </c>
      <c r="AR384">
        <v>22</v>
      </c>
      <c r="AS384">
        <v>9</v>
      </c>
      <c r="AT384">
        <v>1.59</v>
      </c>
      <c r="AU384" t="s">
        <v>48</v>
      </c>
    </row>
    <row r="385" spans="38:47">
      <c r="AL385" t="s">
        <v>46</v>
      </c>
      <c r="AM385" t="s">
        <v>54</v>
      </c>
      <c r="AN385">
        <v>501</v>
      </c>
      <c r="AO385">
        <v>10</v>
      </c>
      <c r="AP385" t="s">
        <v>47</v>
      </c>
      <c r="AR385">
        <v>23</v>
      </c>
      <c r="AS385">
        <v>9</v>
      </c>
      <c r="AT385">
        <v>1.61</v>
      </c>
      <c r="AU385" t="s">
        <v>48</v>
      </c>
    </row>
    <row r="386" spans="38:47">
      <c r="AL386" t="s">
        <v>46</v>
      </c>
      <c r="AM386" t="s">
        <v>54</v>
      </c>
      <c r="AN386">
        <v>501</v>
      </c>
      <c r="AO386">
        <v>10</v>
      </c>
      <c r="AP386" t="s">
        <v>47</v>
      </c>
      <c r="AR386">
        <v>24</v>
      </c>
      <c r="AS386">
        <v>9</v>
      </c>
      <c r="AT386">
        <v>1.64</v>
      </c>
      <c r="AU386" t="s">
        <v>48</v>
      </c>
    </row>
    <row r="387" spans="38:47">
      <c r="AL387" t="s">
        <v>46</v>
      </c>
      <c r="AM387" t="s">
        <v>54</v>
      </c>
      <c r="AN387">
        <v>501</v>
      </c>
      <c r="AO387">
        <v>10</v>
      </c>
      <c r="AP387" t="s">
        <v>47</v>
      </c>
      <c r="AR387">
        <v>25</v>
      </c>
      <c r="AS387">
        <v>9</v>
      </c>
      <c r="AT387">
        <v>1.66</v>
      </c>
      <c r="AU387" t="s">
        <v>48</v>
      </c>
    </row>
    <row r="388" spans="38:47">
      <c r="AL388" t="s">
        <v>46</v>
      </c>
      <c r="AM388" t="s">
        <v>54</v>
      </c>
      <c r="AN388">
        <v>501</v>
      </c>
      <c r="AO388">
        <v>10</v>
      </c>
      <c r="AP388" t="s">
        <v>47</v>
      </c>
      <c r="AR388">
        <v>26</v>
      </c>
      <c r="AS388">
        <v>9</v>
      </c>
      <c r="AT388">
        <v>1.7</v>
      </c>
      <c r="AU388" t="s">
        <v>48</v>
      </c>
    </row>
    <row r="389" spans="38:47">
      <c r="AL389" t="s">
        <v>46</v>
      </c>
      <c r="AM389" t="s">
        <v>54</v>
      </c>
      <c r="AN389">
        <v>501</v>
      </c>
      <c r="AO389">
        <v>10</v>
      </c>
      <c r="AP389" t="s">
        <v>47</v>
      </c>
      <c r="AR389">
        <v>27</v>
      </c>
      <c r="AS389">
        <v>9</v>
      </c>
      <c r="AT389">
        <v>1.74</v>
      </c>
      <c r="AU389" t="s">
        <v>48</v>
      </c>
    </row>
    <row r="390" spans="38:47">
      <c r="AL390" t="s">
        <v>46</v>
      </c>
      <c r="AM390" t="s">
        <v>54</v>
      </c>
      <c r="AN390">
        <v>501</v>
      </c>
      <c r="AO390">
        <v>10</v>
      </c>
      <c r="AP390" t="s">
        <v>47</v>
      </c>
      <c r="AR390">
        <v>28</v>
      </c>
      <c r="AS390">
        <v>9</v>
      </c>
      <c r="AT390">
        <v>1.79</v>
      </c>
      <c r="AU390" t="s">
        <v>48</v>
      </c>
    </row>
    <row r="391" spans="38:47">
      <c r="AL391" t="s">
        <v>46</v>
      </c>
      <c r="AM391" t="s">
        <v>54</v>
      </c>
      <c r="AN391">
        <v>501</v>
      </c>
      <c r="AO391">
        <v>10</v>
      </c>
      <c r="AP391" t="s">
        <v>47</v>
      </c>
      <c r="AR391">
        <v>29</v>
      </c>
      <c r="AS391">
        <v>9</v>
      </c>
      <c r="AT391">
        <v>1.85</v>
      </c>
      <c r="AU391" t="s">
        <v>48</v>
      </c>
    </row>
    <row r="392" spans="38:47">
      <c r="AL392" t="s">
        <v>46</v>
      </c>
      <c r="AM392" t="s">
        <v>54</v>
      </c>
      <c r="AN392">
        <v>501</v>
      </c>
      <c r="AO392">
        <v>10</v>
      </c>
      <c r="AP392" t="s">
        <v>47</v>
      </c>
      <c r="AR392">
        <v>30</v>
      </c>
      <c r="AS392">
        <v>9</v>
      </c>
      <c r="AT392">
        <v>1.93</v>
      </c>
      <c r="AU392" t="s">
        <v>48</v>
      </c>
    </row>
    <row r="393" spans="38:47">
      <c r="AL393" t="s">
        <v>46</v>
      </c>
      <c r="AM393" t="s">
        <v>54</v>
      </c>
      <c r="AN393">
        <v>501</v>
      </c>
      <c r="AO393">
        <v>10</v>
      </c>
      <c r="AP393" t="s">
        <v>47</v>
      </c>
      <c r="AR393">
        <v>31</v>
      </c>
      <c r="AS393">
        <v>9</v>
      </c>
      <c r="AT393">
        <v>2.0099999999999998</v>
      </c>
      <c r="AU393" t="s">
        <v>48</v>
      </c>
    </row>
    <row r="394" spans="38:47">
      <c r="AL394" t="s">
        <v>46</v>
      </c>
      <c r="AM394" t="s">
        <v>54</v>
      </c>
      <c r="AN394">
        <v>501</v>
      </c>
      <c r="AO394">
        <v>10</v>
      </c>
      <c r="AP394" t="s">
        <v>47</v>
      </c>
      <c r="AR394">
        <v>32</v>
      </c>
      <c r="AS394">
        <v>9</v>
      </c>
      <c r="AT394">
        <v>2.1</v>
      </c>
      <c r="AU394" t="s">
        <v>48</v>
      </c>
    </row>
    <row r="395" spans="38:47">
      <c r="AL395" t="s">
        <v>46</v>
      </c>
      <c r="AM395" t="s">
        <v>54</v>
      </c>
      <c r="AN395">
        <v>501</v>
      </c>
      <c r="AO395">
        <v>10</v>
      </c>
      <c r="AP395" t="s">
        <v>47</v>
      </c>
      <c r="AR395">
        <v>33</v>
      </c>
      <c r="AS395">
        <v>9</v>
      </c>
      <c r="AT395">
        <v>2.21</v>
      </c>
      <c r="AU395" t="s">
        <v>48</v>
      </c>
    </row>
    <row r="396" spans="38:47">
      <c r="AL396" t="s">
        <v>46</v>
      </c>
      <c r="AM396" t="s">
        <v>54</v>
      </c>
      <c r="AN396">
        <v>501</v>
      </c>
      <c r="AO396">
        <v>10</v>
      </c>
      <c r="AP396" t="s">
        <v>47</v>
      </c>
      <c r="AR396">
        <v>34</v>
      </c>
      <c r="AS396">
        <v>9</v>
      </c>
      <c r="AT396">
        <v>2.33</v>
      </c>
      <c r="AU396" t="s">
        <v>48</v>
      </c>
    </row>
    <row r="397" spans="38:47">
      <c r="AL397" t="s">
        <v>46</v>
      </c>
      <c r="AM397" t="s">
        <v>54</v>
      </c>
      <c r="AN397">
        <v>501</v>
      </c>
      <c r="AO397">
        <v>10</v>
      </c>
      <c r="AP397" t="s">
        <v>47</v>
      </c>
      <c r="AR397">
        <v>35</v>
      </c>
      <c r="AS397">
        <v>9</v>
      </c>
      <c r="AT397">
        <v>2.4500000000000002</v>
      </c>
      <c r="AU397" t="s">
        <v>48</v>
      </c>
    </row>
    <row r="398" spans="38:47">
      <c r="AL398" t="s">
        <v>46</v>
      </c>
      <c r="AM398" t="s">
        <v>54</v>
      </c>
      <c r="AN398">
        <v>501</v>
      </c>
      <c r="AO398">
        <v>10</v>
      </c>
      <c r="AP398" t="s">
        <v>47</v>
      </c>
      <c r="AR398">
        <v>36</v>
      </c>
      <c r="AS398">
        <v>9</v>
      </c>
      <c r="AT398">
        <v>2.59</v>
      </c>
      <c r="AU398" t="s">
        <v>48</v>
      </c>
    </row>
    <row r="399" spans="38:47">
      <c r="AL399" t="s">
        <v>46</v>
      </c>
      <c r="AM399" t="s">
        <v>54</v>
      </c>
      <c r="AN399">
        <v>501</v>
      </c>
      <c r="AO399">
        <v>10</v>
      </c>
      <c r="AP399" t="s">
        <v>47</v>
      </c>
      <c r="AR399">
        <v>37</v>
      </c>
      <c r="AS399">
        <v>9</v>
      </c>
      <c r="AT399">
        <v>2.73</v>
      </c>
      <c r="AU399" t="s">
        <v>48</v>
      </c>
    </row>
    <row r="400" spans="38:47">
      <c r="AL400" t="s">
        <v>46</v>
      </c>
      <c r="AM400" t="s">
        <v>54</v>
      </c>
      <c r="AN400">
        <v>501</v>
      </c>
      <c r="AO400">
        <v>10</v>
      </c>
      <c r="AP400" t="s">
        <v>47</v>
      </c>
      <c r="AR400">
        <v>38</v>
      </c>
      <c r="AS400">
        <v>9</v>
      </c>
      <c r="AT400">
        <v>2.9</v>
      </c>
      <c r="AU400" t="s">
        <v>48</v>
      </c>
    </row>
    <row r="401" spans="38:47">
      <c r="AL401" t="s">
        <v>46</v>
      </c>
      <c r="AM401" t="s">
        <v>54</v>
      </c>
      <c r="AN401">
        <v>501</v>
      </c>
      <c r="AO401">
        <v>10</v>
      </c>
      <c r="AP401" t="s">
        <v>47</v>
      </c>
      <c r="AR401">
        <v>39</v>
      </c>
      <c r="AS401">
        <v>9</v>
      </c>
      <c r="AT401">
        <v>3.07</v>
      </c>
      <c r="AU401" t="s">
        <v>48</v>
      </c>
    </row>
    <row r="402" spans="38:47">
      <c r="AL402" t="s">
        <v>46</v>
      </c>
      <c r="AM402" t="s">
        <v>54</v>
      </c>
      <c r="AN402">
        <v>501</v>
      </c>
      <c r="AO402">
        <v>10</v>
      </c>
      <c r="AP402" t="s">
        <v>47</v>
      </c>
      <c r="AR402">
        <v>40</v>
      </c>
      <c r="AS402">
        <v>9</v>
      </c>
      <c r="AT402">
        <v>3.26</v>
      </c>
      <c r="AU402" t="s">
        <v>48</v>
      </c>
    </row>
    <row r="403" spans="38:47">
      <c r="AL403" t="s">
        <v>46</v>
      </c>
      <c r="AM403" t="s">
        <v>54</v>
      </c>
      <c r="AN403">
        <v>501</v>
      </c>
      <c r="AO403">
        <v>10</v>
      </c>
      <c r="AP403" t="s">
        <v>47</v>
      </c>
      <c r="AR403">
        <v>41</v>
      </c>
      <c r="AS403">
        <v>9</v>
      </c>
      <c r="AT403">
        <v>3.47</v>
      </c>
      <c r="AU403" t="s">
        <v>48</v>
      </c>
    </row>
    <row r="404" spans="38:47">
      <c r="AL404" t="s">
        <v>46</v>
      </c>
      <c r="AM404" t="s">
        <v>54</v>
      </c>
      <c r="AN404">
        <v>501</v>
      </c>
      <c r="AO404">
        <v>10</v>
      </c>
      <c r="AP404" t="s">
        <v>47</v>
      </c>
      <c r="AR404">
        <v>42</v>
      </c>
      <c r="AS404">
        <v>9</v>
      </c>
      <c r="AT404">
        <v>3.71</v>
      </c>
      <c r="AU404" t="s">
        <v>48</v>
      </c>
    </row>
    <row r="405" spans="38:47">
      <c r="AL405" t="s">
        <v>46</v>
      </c>
      <c r="AM405" t="s">
        <v>54</v>
      </c>
      <c r="AN405">
        <v>501</v>
      </c>
      <c r="AO405">
        <v>10</v>
      </c>
      <c r="AP405" t="s">
        <v>47</v>
      </c>
      <c r="AR405">
        <v>43</v>
      </c>
      <c r="AS405">
        <v>9</v>
      </c>
      <c r="AT405">
        <v>3.96</v>
      </c>
      <c r="AU405" t="s">
        <v>48</v>
      </c>
    </row>
    <row r="406" spans="38:47">
      <c r="AL406" t="s">
        <v>46</v>
      </c>
      <c r="AM406" t="s">
        <v>54</v>
      </c>
      <c r="AN406">
        <v>501</v>
      </c>
      <c r="AO406">
        <v>10</v>
      </c>
      <c r="AP406" t="s">
        <v>47</v>
      </c>
      <c r="AR406">
        <v>44</v>
      </c>
      <c r="AS406">
        <v>9</v>
      </c>
      <c r="AT406">
        <v>4.24</v>
      </c>
      <c r="AU406" t="s">
        <v>48</v>
      </c>
    </row>
    <row r="407" spans="38:47">
      <c r="AL407" t="s">
        <v>46</v>
      </c>
      <c r="AM407" t="s">
        <v>54</v>
      </c>
      <c r="AN407">
        <v>501</v>
      </c>
      <c r="AO407">
        <v>10</v>
      </c>
      <c r="AP407" t="s">
        <v>47</v>
      </c>
      <c r="AR407">
        <v>45</v>
      </c>
      <c r="AS407">
        <v>9</v>
      </c>
      <c r="AT407">
        <v>4.55</v>
      </c>
      <c r="AU407" t="s">
        <v>48</v>
      </c>
    </row>
    <row r="408" spans="38:47">
      <c r="AL408" t="s">
        <v>46</v>
      </c>
      <c r="AM408" t="s">
        <v>54</v>
      </c>
      <c r="AN408">
        <v>501</v>
      </c>
      <c r="AO408">
        <v>10</v>
      </c>
      <c r="AP408" t="s">
        <v>47</v>
      </c>
      <c r="AR408">
        <v>46</v>
      </c>
      <c r="AS408">
        <v>9</v>
      </c>
      <c r="AT408">
        <v>4.87</v>
      </c>
      <c r="AU408" t="s">
        <v>48</v>
      </c>
    </row>
    <row r="409" spans="38:47">
      <c r="AL409" t="s">
        <v>46</v>
      </c>
      <c r="AM409" t="s">
        <v>54</v>
      </c>
      <c r="AN409">
        <v>501</v>
      </c>
      <c r="AO409">
        <v>10</v>
      </c>
      <c r="AP409" t="s">
        <v>47</v>
      </c>
      <c r="AR409">
        <v>47</v>
      </c>
      <c r="AS409">
        <v>9</v>
      </c>
      <c r="AT409">
        <v>5.23</v>
      </c>
      <c r="AU409" t="s">
        <v>48</v>
      </c>
    </row>
    <row r="410" spans="38:47">
      <c r="AL410" t="s">
        <v>46</v>
      </c>
      <c r="AM410" t="s">
        <v>54</v>
      </c>
      <c r="AN410">
        <v>501</v>
      </c>
      <c r="AO410">
        <v>10</v>
      </c>
      <c r="AP410" t="s">
        <v>47</v>
      </c>
      <c r="AR410">
        <v>48</v>
      </c>
      <c r="AS410">
        <v>9</v>
      </c>
      <c r="AT410">
        <v>5.62</v>
      </c>
      <c r="AU410" t="s">
        <v>48</v>
      </c>
    </row>
    <row r="411" spans="38:47">
      <c r="AL411" t="s">
        <v>46</v>
      </c>
      <c r="AM411" t="s">
        <v>54</v>
      </c>
      <c r="AN411">
        <v>501</v>
      </c>
      <c r="AO411">
        <v>10</v>
      </c>
      <c r="AP411" t="s">
        <v>47</v>
      </c>
      <c r="AR411">
        <v>49</v>
      </c>
      <c r="AS411">
        <v>9</v>
      </c>
      <c r="AT411">
        <v>6.03</v>
      </c>
      <c r="AU411" t="s">
        <v>48</v>
      </c>
    </row>
    <row r="412" spans="38:47">
      <c r="AL412" t="s">
        <v>46</v>
      </c>
      <c r="AM412" t="s">
        <v>54</v>
      </c>
      <c r="AN412">
        <v>501</v>
      </c>
      <c r="AO412">
        <v>10</v>
      </c>
      <c r="AP412" t="s">
        <v>47</v>
      </c>
      <c r="AR412">
        <v>50</v>
      </c>
      <c r="AS412">
        <v>9</v>
      </c>
      <c r="AT412">
        <v>6.48</v>
      </c>
      <c r="AU412" t="s">
        <v>48</v>
      </c>
    </row>
    <row r="413" spans="38:47">
      <c r="AL413" t="s">
        <v>46</v>
      </c>
      <c r="AM413" t="s">
        <v>54</v>
      </c>
      <c r="AN413">
        <v>501</v>
      </c>
      <c r="AO413">
        <v>10</v>
      </c>
      <c r="AP413" t="s">
        <v>47</v>
      </c>
      <c r="AR413">
        <v>51</v>
      </c>
      <c r="AS413">
        <v>9</v>
      </c>
      <c r="AT413">
        <v>6.97</v>
      </c>
      <c r="AU413" t="s">
        <v>48</v>
      </c>
    </row>
    <row r="414" spans="38:47">
      <c r="AL414" t="s">
        <v>46</v>
      </c>
      <c r="AM414" t="s">
        <v>54</v>
      </c>
      <c r="AN414">
        <v>501</v>
      </c>
      <c r="AO414">
        <v>10</v>
      </c>
      <c r="AP414" t="s">
        <v>47</v>
      </c>
      <c r="AR414">
        <v>52</v>
      </c>
      <c r="AS414">
        <v>9</v>
      </c>
      <c r="AT414">
        <v>7.51</v>
      </c>
      <c r="AU414" t="s">
        <v>48</v>
      </c>
    </row>
    <row r="415" spans="38:47">
      <c r="AL415" t="s">
        <v>46</v>
      </c>
      <c r="AM415" t="s">
        <v>54</v>
      </c>
      <c r="AN415">
        <v>501</v>
      </c>
      <c r="AO415">
        <v>10</v>
      </c>
      <c r="AP415" t="s">
        <v>47</v>
      </c>
      <c r="AR415">
        <v>53</v>
      </c>
      <c r="AS415">
        <v>9</v>
      </c>
      <c r="AT415">
        <v>8.1</v>
      </c>
      <c r="AU415" t="s">
        <v>48</v>
      </c>
    </row>
    <row r="416" spans="38:47">
      <c r="AL416" t="s">
        <v>46</v>
      </c>
      <c r="AM416" t="s">
        <v>54</v>
      </c>
      <c r="AN416">
        <v>501</v>
      </c>
      <c r="AO416">
        <v>10</v>
      </c>
      <c r="AP416" t="s">
        <v>47</v>
      </c>
      <c r="AR416">
        <v>54</v>
      </c>
      <c r="AS416">
        <v>9</v>
      </c>
      <c r="AT416">
        <v>8.75</v>
      </c>
      <c r="AU416" t="s">
        <v>48</v>
      </c>
    </row>
    <row r="417" spans="38:47">
      <c r="AL417" t="s">
        <v>46</v>
      </c>
      <c r="AM417" t="s">
        <v>54</v>
      </c>
      <c r="AN417">
        <v>501</v>
      </c>
      <c r="AO417">
        <v>10</v>
      </c>
      <c r="AP417" t="s">
        <v>47</v>
      </c>
      <c r="AR417">
        <v>55</v>
      </c>
      <c r="AS417">
        <v>9</v>
      </c>
      <c r="AT417">
        <v>9.48</v>
      </c>
      <c r="AU417" t="s">
        <v>48</v>
      </c>
    </row>
    <row r="418" spans="38:47">
      <c r="AL418" t="s">
        <v>46</v>
      </c>
      <c r="AM418" t="s">
        <v>54</v>
      </c>
      <c r="AN418">
        <v>501</v>
      </c>
      <c r="AO418">
        <v>10</v>
      </c>
      <c r="AP418" t="s">
        <v>47</v>
      </c>
      <c r="AR418">
        <v>56</v>
      </c>
      <c r="AS418">
        <v>9</v>
      </c>
      <c r="AT418">
        <v>10.29</v>
      </c>
      <c r="AU418" t="s">
        <v>48</v>
      </c>
    </row>
    <row r="419" spans="38:47">
      <c r="AL419" t="s">
        <v>46</v>
      </c>
      <c r="AM419" t="s">
        <v>54</v>
      </c>
      <c r="AN419">
        <v>501</v>
      </c>
      <c r="AO419">
        <v>10</v>
      </c>
      <c r="AP419" t="s">
        <v>47</v>
      </c>
      <c r="AR419">
        <v>57</v>
      </c>
      <c r="AS419">
        <v>9</v>
      </c>
      <c r="AT419">
        <v>11.2</v>
      </c>
      <c r="AU419" t="s">
        <v>48</v>
      </c>
    </row>
    <row r="420" spans="38:47">
      <c r="AL420" t="s">
        <v>46</v>
      </c>
      <c r="AM420" t="s">
        <v>54</v>
      </c>
      <c r="AN420">
        <v>501</v>
      </c>
      <c r="AO420">
        <v>10</v>
      </c>
      <c r="AP420" t="s">
        <v>47</v>
      </c>
      <c r="AR420">
        <v>58</v>
      </c>
      <c r="AS420">
        <v>9</v>
      </c>
      <c r="AT420">
        <v>12.21</v>
      </c>
      <c r="AU420" t="s">
        <v>48</v>
      </c>
    </row>
    <row r="421" spans="38:47">
      <c r="AL421" t="s">
        <v>46</v>
      </c>
      <c r="AM421" t="s">
        <v>54</v>
      </c>
      <c r="AN421">
        <v>501</v>
      </c>
      <c r="AO421">
        <v>10</v>
      </c>
      <c r="AP421" t="s">
        <v>47</v>
      </c>
      <c r="AR421">
        <v>59</v>
      </c>
      <c r="AS421">
        <v>9</v>
      </c>
      <c r="AT421">
        <v>13.33</v>
      </c>
      <c r="AU421" t="s">
        <v>48</v>
      </c>
    </row>
    <row r="422" spans="38:47">
      <c r="AL422" t="s">
        <v>46</v>
      </c>
      <c r="AM422" t="s">
        <v>54</v>
      </c>
      <c r="AN422">
        <v>501</v>
      </c>
      <c r="AO422">
        <v>10</v>
      </c>
      <c r="AP422" t="s">
        <v>47</v>
      </c>
      <c r="AR422">
        <v>60</v>
      </c>
      <c r="AS422">
        <v>9</v>
      </c>
      <c r="AT422">
        <v>14.58</v>
      </c>
      <c r="AU422" t="s">
        <v>48</v>
      </c>
    </row>
    <row r="423" spans="38:47">
      <c r="AL423" t="s">
        <v>46</v>
      </c>
      <c r="AM423" t="s">
        <v>54</v>
      </c>
      <c r="AN423">
        <v>501</v>
      </c>
      <c r="AO423">
        <v>10</v>
      </c>
      <c r="AP423" t="s">
        <v>47</v>
      </c>
      <c r="AR423">
        <v>61</v>
      </c>
      <c r="AS423">
        <v>9</v>
      </c>
      <c r="AT423">
        <v>15.96</v>
      </c>
      <c r="AU423" t="s">
        <v>48</v>
      </c>
    </row>
    <row r="424" spans="38:47">
      <c r="AL424" t="s">
        <v>46</v>
      </c>
      <c r="AM424" t="s">
        <v>54</v>
      </c>
      <c r="AN424">
        <v>501</v>
      </c>
      <c r="AO424">
        <v>10</v>
      </c>
      <c r="AP424" t="s">
        <v>47</v>
      </c>
      <c r="AR424">
        <v>18</v>
      </c>
      <c r="AS424">
        <v>10</v>
      </c>
      <c r="AT424">
        <v>1.61</v>
      </c>
      <c r="AU424" t="s">
        <v>48</v>
      </c>
    </row>
    <row r="425" spans="38:47">
      <c r="AL425" t="s">
        <v>46</v>
      </c>
      <c r="AM425" t="s">
        <v>54</v>
      </c>
      <c r="AN425">
        <v>501</v>
      </c>
      <c r="AO425">
        <v>10</v>
      </c>
      <c r="AP425" t="s">
        <v>47</v>
      </c>
      <c r="AR425">
        <v>19</v>
      </c>
      <c r="AS425">
        <v>10</v>
      </c>
      <c r="AT425">
        <v>1.67</v>
      </c>
      <c r="AU425" t="s">
        <v>48</v>
      </c>
    </row>
    <row r="426" spans="38:47">
      <c r="AL426" t="s">
        <v>46</v>
      </c>
      <c r="AM426" t="s">
        <v>54</v>
      </c>
      <c r="AN426">
        <v>501</v>
      </c>
      <c r="AO426">
        <v>10</v>
      </c>
      <c r="AP426" t="s">
        <v>47</v>
      </c>
      <c r="AR426">
        <v>20</v>
      </c>
      <c r="AS426">
        <v>10</v>
      </c>
      <c r="AT426">
        <v>1.72</v>
      </c>
      <c r="AU426" t="s">
        <v>48</v>
      </c>
    </row>
    <row r="427" spans="38:47">
      <c r="AL427" t="s">
        <v>46</v>
      </c>
      <c r="AM427" t="s">
        <v>54</v>
      </c>
      <c r="AN427">
        <v>501</v>
      </c>
      <c r="AO427">
        <v>10</v>
      </c>
      <c r="AP427" t="s">
        <v>47</v>
      </c>
      <c r="AR427">
        <v>21</v>
      </c>
      <c r="AS427">
        <v>10</v>
      </c>
      <c r="AT427">
        <v>1.75</v>
      </c>
      <c r="AU427" t="s">
        <v>48</v>
      </c>
    </row>
    <row r="428" spans="38:47">
      <c r="AL428" t="s">
        <v>46</v>
      </c>
      <c r="AM428" t="s">
        <v>54</v>
      </c>
      <c r="AN428">
        <v>501</v>
      </c>
      <c r="AO428">
        <v>10</v>
      </c>
      <c r="AP428" t="s">
        <v>47</v>
      </c>
      <c r="AR428">
        <v>22</v>
      </c>
      <c r="AS428">
        <v>10</v>
      </c>
      <c r="AT428">
        <v>1.78</v>
      </c>
      <c r="AU428" t="s">
        <v>48</v>
      </c>
    </row>
    <row r="429" spans="38:47">
      <c r="AL429" t="s">
        <v>46</v>
      </c>
      <c r="AM429" t="s">
        <v>54</v>
      </c>
      <c r="AN429">
        <v>501</v>
      </c>
      <c r="AO429">
        <v>10</v>
      </c>
      <c r="AP429" t="s">
        <v>47</v>
      </c>
      <c r="AR429">
        <v>23</v>
      </c>
      <c r="AS429">
        <v>10</v>
      </c>
      <c r="AT429">
        <v>1.81</v>
      </c>
      <c r="AU429" t="s">
        <v>48</v>
      </c>
    </row>
    <row r="430" spans="38:47">
      <c r="AL430" t="s">
        <v>46</v>
      </c>
      <c r="AM430" t="s">
        <v>54</v>
      </c>
      <c r="AN430">
        <v>501</v>
      </c>
      <c r="AO430">
        <v>10</v>
      </c>
      <c r="AP430" t="s">
        <v>47</v>
      </c>
      <c r="AR430">
        <v>24</v>
      </c>
      <c r="AS430">
        <v>10</v>
      </c>
      <c r="AT430">
        <v>1.84</v>
      </c>
      <c r="AU430" t="s">
        <v>48</v>
      </c>
    </row>
    <row r="431" spans="38:47">
      <c r="AL431" t="s">
        <v>46</v>
      </c>
      <c r="AM431" t="s">
        <v>54</v>
      </c>
      <c r="AN431">
        <v>501</v>
      </c>
      <c r="AO431">
        <v>10</v>
      </c>
      <c r="AP431" t="s">
        <v>47</v>
      </c>
      <c r="AR431">
        <v>25</v>
      </c>
      <c r="AS431">
        <v>10</v>
      </c>
      <c r="AT431">
        <v>1.88</v>
      </c>
      <c r="AU431" t="s">
        <v>48</v>
      </c>
    </row>
    <row r="432" spans="38:47">
      <c r="AL432" t="s">
        <v>46</v>
      </c>
      <c r="AM432" t="s">
        <v>54</v>
      </c>
      <c r="AN432">
        <v>501</v>
      </c>
      <c r="AO432">
        <v>10</v>
      </c>
      <c r="AP432" t="s">
        <v>47</v>
      </c>
      <c r="AR432">
        <v>26</v>
      </c>
      <c r="AS432">
        <v>10</v>
      </c>
      <c r="AT432">
        <v>1.91</v>
      </c>
      <c r="AU432" t="s">
        <v>48</v>
      </c>
    </row>
    <row r="433" spans="38:47">
      <c r="AL433" t="s">
        <v>46</v>
      </c>
      <c r="AM433" t="s">
        <v>54</v>
      </c>
      <c r="AN433">
        <v>501</v>
      </c>
      <c r="AO433">
        <v>10</v>
      </c>
      <c r="AP433" t="s">
        <v>47</v>
      </c>
      <c r="AR433">
        <v>27</v>
      </c>
      <c r="AS433">
        <v>10</v>
      </c>
      <c r="AT433">
        <v>1.96</v>
      </c>
      <c r="AU433" t="s">
        <v>48</v>
      </c>
    </row>
    <row r="434" spans="38:47">
      <c r="AL434" t="s">
        <v>46</v>
      </c>
      <c r="AM434" t="s">
        <v>54</v>
      </c>
      <c r="AN434">
        <v>501</v>
      </c>
      <c r="AO434">
        <v>10</v>
      </c>
      <c r="AP434" t="s">
        <v>47</v>
      </c>
      <c r="AR434">
        <v>28</v>
      </c>
      <c r="AS434">
        <v>10</v>
      </c>
      <c r="AT434">
        <v>2.02</v>
      </c>
      <c r="AU434" t="s">
        <v>48</v>
      </c>
    </row>
    <row r="435" spans="38:47">
      <c r="AL435" t="s">
        <v>46</v>
      </c>
      <c r="AM435" t="s">
        <v>54</v>
      </c>
      <c r="AN435">
        <v>501</v>
      </c>
      <c r="AO435">
        <v>10</v>
      </c>
      <c r="AP435" t="s">
        <v>47</v>
      </c>
      <c r="AR435">
        <v>29</v>
      </c>
      <c r="AS435">
        <v>10</v>
      </c>
      <c r="AT435">
        <v>2.1</v>
      </c>
      <c r="AU435" t="s">
        <v>48</v>
      </c>
    </row>
    <row r="436" spans="38:47">
      <c r="AL436" t="s">
        <v>46</v>
      </c>
      <c r="AM436" t="s">
        <v>54</v>
      </c>
      <c r="AN436">
        <v>501</v>
      </c>
      <c r="AO436">
        <v>10</v>
      </c>
      <c r="AP436" t="s">
        <v>47</v>
      </c>
      <c r="AR436">
        <v>30</v>
      </c>
      <c r="AS436">
        <v>10</v>
      </c>
      <c r="AT436">
        <v>2.19</v>
      </c>
      <c r="AU436" t="s">
        <v>48</v>
      </c>
    </row>
    <row r="437" spans="38:47">
      <c r="AL437" t="s">
        <v>46</v>
      </c>
      <c r="AM437" t="s">
        <v>54</v>
      </c>
      <c r="AN437">
        <v>501</v>
      </c>
      <c r="AO437">
        <v>10</v>
      </c>
      <c r="AP437" t="s">
        <v>47</v>
      </c>
      <c r="AR437">
        <v>31</v>
      </c>
      <c r="AS437">
        <v>10</v>
      </c>
      <c r="AT437">
        <v>2.2799999999999998</v>
      </c>
      <c r="AU437" t="s">
        <v>48</v>
      </c>
    </row>
    <row r="438" spans="38:47">
      <c r="AL438" t="s">
        <v>46</v>
      </c>
      <c r="AM438" t="s">
        <v>54</v>
      </c>
      <c r="AN438">
        <v>501</v>
      </c>
      <c r="AO438">
        <v>10</v>
      </c>
      <c r="AP438" t="s">
        <v>47</v>
      </c>
      <c r="AR438">
        <v>32</v>
      </c>
      <c r="AS438">
        <v>10</v>
      </c>
      <c r="AT438">
        <v>2.39</v>
      </c>
      <c r="AU438" t="s">
        <v>48</v>
      </c>
    </row>
    <row r="439" spans="38:47">
      <c r="AL439" t="s">
        <v>46</v>
      </c>
      <c r="AM439" t="s">
        <v>54</v>
      </c>
      <c r="AN439">
        <v>501</v>
      </c>
      <c r="AO439">
        <v>10</v>
      </c>
      <c r="AP439" t="s">
        <v>47</v>
      </c>
      <c r="AR439">
        <v>33</v>
      </c>
      <c r="AS439">
        <v>10</v>
      </c>
      <c r="AT439">
        <v>2.5099999999999998</v>
      </c>
      <c r="AU439" t="s">
        <v>48</v>
      </c>
    </row>
    <row r="440" spans="38:47">
      <c r="AL440" t="s">
        <v>46</v>
      </c>
      <c r="AM440" t="s">
        <v>54</v>
      </c>
      <c r="AN440">
        <v>501</v>
      </c>
      <c r="AO440">
        <v>10</v>
      </c>
      <c r="AP440" t="s">
        <v>47</v>
      </c>
      <c r="AR440">
        <v>34</v>
      </c>
      <c r="AS440">
        <v>10</v>
      </c>
      <c r="AT440">
        <v>2.64</v>
      </c>
      <c r="AU440" t="s">
        <v>48</v>
      </c>
    </row>
    <row r="441" spans="38:47">
      <c r="AL441" t="s">
        <v>46</v>
      </c>
      <c r="AM441" t="s">
        <v>54</v>
      </c>
      <c r="AN441">
        <v>501</v>
      </c>
      <c r="AO441">
        <v>10</v>
      </c>
      <c r="AP441" t="s">
        <v>47</v>
      </c>
      <c r="AR441">
        <v>35</v>
      </c>
      <c r="AS441">
        <v>10</v>
      </c>
      <c r="AT441">
        <v>2.79</v>
      </c>
      <c r="AU441" t="s">
        <v>48</v>
      </c>
    </row>
    <row r="442" spans="38:47">
      <c r="AL442" t="s">
        <v>46</v>
      </c>
      <c r="AM442" t="s">
        <v>54</v>
      </c>
      <c r="AN442">
        <v>501</v>
      </c>
      <c r="AO442">
        <v>10</v>
      </c>
      <c r="AP442" t="s">
        <v>47</v>
      </c>
      <c r="AR442">
        <v>36</v>
      </c>
      <c r="AS442">
        <v>10</v>
      </c>
      <c r="AT442">
        <v>2.94</v>
      </c>
      <c r="AU442" t="s">
        <v>48</v>
      </c>
    </row>
    <row r="443" spans="38:47">
      <c r="AL443" t="s">
        <v>46</v>
      </c>
      <c r="AM443" t="s">
        <v>54</v>
      </c>
      <c r="AN443">
        <v>501</v>
      </c>
      <c r="AO443">
        <v>10</v>
      </c>
      <c r="AP443" t="s">
        <v>47</v>
      </c>
      <c r="AR443">
        <v>37</v>
      </c>
      <c r="AS443">
        <v>10</v>
      </c>
      <c r="AT443">
        <v>3.12</v>
      </c>
      <c r="AU443" t="s">
        <v>48</v>
      </c>
    </row>
    <row r="444" spans="38:47">
      <c r="AL444" t="s">
        <v>46</v>
      </c>
      <c r="AM444" t="s">
        <v>54</v>
      </c>
      <c r="AN444">
        <v>501</v>
      </c>
      <c r="AO444">
        <v>10</v>
      </c>
      <c r="AP444" t="s">
        <v>47</v>
      </c>
      <c r="AR444">
        <v>38</v>
      </c>
      <c r="AS444">
        <v>10</v>
      </c>
      <c r="AT444">
        <v>3.31</v>
      </c>
      <c r="AU444" t="s">
        <v>48</v>
      </c>
    </row>
    <row r="445" spans="38:47">
      <c r="AL445" t="s">
        <v>46</v>
      </c>
      <c r="AM445" t="s">
        <v>54</v>
      </c>
      <c r="AN445">
        <v>501</v>
      </c>
      <c r="AO445">
        <v>10</v>
      </c>
      <c r="AP445" t="s">
        <v>47</v>
      </c>
      <c r="AR445">
        <v>39</v>
      </c>
      <c r="AS445">
        <v>10</v>
      </c>
      <c r="AT445">
        <v>3.51</v>
      </c>
      <c r="AU445" t="s">
        <v>48</v>
      </c>
    </row>
    <row r="446" spans="38:47">
      <c r="AL446" t="s">
        <v>46</v>
      </c>
      <c r="AM446" t="s">
        <v>54</v>
      </c>
      <c r="AN446">
        <v>501</v>
      </c>
      <c r="AO446">
        <v>10</v>
      </c>
      <c r="AP446" t="s">
        <v>47</v>
      </c>
      <c r="AR446">
        <v>40</v>
      </c>
      <c r="AS446">
        <v>10</v>
      </c>
      <c r="AT446">
        <v>3.74</v>
      </c>
      <c r="AU446" t="s">
        <v>48</v>
      </c>
    </row>
    <row r="447" spans="38:47">
      <c r="AL447" t="s">
        <v>46</v>
      </c>
      <c r="AM447" t="s">
        <v>54</v>
      </c>
      <c r="AN447">
        <v>501</v>
      </c>
      <c r="AO447">
        <v>10</v>
      </c>
      <c r="AP447" t="s">
        <v>47</v>
      </c>
      <c r="AR447">
        <v>41</v>
      </c>
      <c r="AS447">
        <v>10</v>
      </c>
      <c r="AT447">
        <v>3.98</v>
      </c>
      <c r="AU447" t="s">
        <v>48</v>
      </c>
    </row>
    <row r="448" spans="38:47">
      <c r="AL448" t="s">
        <v>46</v>
      </c>
      <c r="AM448" t="s">
        <v>54</v>
      </c>
      <c r="AN448">
        <v>501</v>
      </c>
      <c r="AO448">
        <v>10</v>
      </c>
      <c r="AP448" t="s">
        <v>47</v>
      </c>
      <c r="AR448">
        <v>42</v>
      </c>
      <c r="AS448">
        <v>10</v>
      </c>
      <c r="AT448">
        <v>4.24</v>
      </c>
      <c r="AU448" t="s">
        <v>48</v>
      </c>
    </row>
    <row r="449" spans="38:47">
      <c r="AL449" t="s">
        <v>46</v>
      </c>
      <c r="AM449" t="s">
        <v>54</v>
      </c>
      <c r="AN449">
        <v>501</v>
      </c>
      <c r="AO449">
        <v>10</v>
      </c>
      <c r="AP449" t="s">
        <v>47</v>
      </c>
      <c r="AR449">
        <v>43</v>
      </c>
      <c r="AS449">
        <v>10</v>
      </c>
      <c r="AT449">
        <v>4.54</v>
      </c>
      <c r="AU449" t="s">
        <v>48</v>
      </c>
    </row>
    <row r="450" spans="38:47">
      <c r="AL450" t="s">
        <v>46</v>
      </c>
      <c r="AM450" t="s">
        <v>54</v>
      </c>
      <c r="AN450">
        <v>501</v>
      </c>
      <c r="AO450">
        <v>10</v>
      </c>
      <c r="AP450" t="s">
        <v>47</v>
      </c>
      <c r="AR450">
        <v>44</v>
      </c>
      <c r="AS450">
        <v>10</v>
      </c>
      <c r="AT450">
        <v>4.8499999999999996</v>
      </c>
      <c r="AU450" t="s">
        <v>48</v>
      </c>
    </row>
    <row r="451" spans="38:47">
      <c r="AL451" t="s">
        <v>46</v>
      </c>
      <c r="AM451" t="s">
        <v>54</v>
      </c>
      <c r="AN451">
        <v>501</v>
      </c>
      <c r="AO451">
        <v>10</v>
      </c>
      <c r="AP451" t="s">
        <v>47</v>
      </c>
      <c r="AR451">
        <v>45</v>
      </c>
      <c r="AS451">
        <v>10</v>
      </c>
      <c r="AT451">
        <v>5.2</v>
      </c>
      <c r="AU451" t="s">
        <v>48</v>
      </c>
    </row>
    <row r="452" spans="38:47">
      <c r="AL452" t="s">
        <v>46</v>
      </c>
      <c r="AM452" t="s">
        <v>54</v>
      </c>
      <c r="AN452">
        <v>501</v>
      </c>
      <c r="AO452">
        <v>10</v>
      </c>
      <c r="AP452" t="s">
        <v>47</v>
      </c>
      <c r="AR452">
        <v>46</v>
      </c>
      <c r="AS452">
        <v>10</v>
      </c>
      <c r="AT452">
        <v>5.58</v>
      </c>
      <c r="AU452" t="s">
        <v>48</v>
      </c>
    </row>
    <row r="453" spans="38:47">
      <c r="AL453" t="s">
        <v>46</v>
      </c>
      <c r="AM453" t="s">
        <v>54</v>
      </c>
      <c r="AN453">
        <v>501</v>
      </c>
      <c r="AO453">
        <v>10</v>
      </c>
      <c r="AP453" t="s">
        <v>47</v>
      </c>
      <c r="AR453">
        <v>47</v>
      </c>
      <c r="AS453">
        <v>10</v>
      </c>
      <c r="AT453">
        <v>5.98</v>
      </c>
      <c r="AU453" t="s">
        <v>48</v>
      </c>
    </row>
    <row r="454" spans="38:47">
      <c r="AL454" t="s">
        <v>46</v>
      </c>
      <c r="AM454" t="s">
        <v>54</v>
      </c>
      <c r="AN454">
        <v>501</v>
      </c>
      <c r="AO454">
        <v>10</v>
      </c>
      <c r="AP454" t="s">
        <v>47</v>
      </c>
      <c r="AR454">
        <v>48</v>
      </c>
      <c r="AS454">
        <v>10</v>
      </c>
      <c r="AT454">
        <v>6.43</v>
      </c>
      <c r="AU454" t="s">
        <v>48</v>
      </c>
    </row>
    <row r="455" spans="38:47">
      <c r="AL455" t="s">
        <v>46</v>
      </c>
      <c r="AM455" t="s">
        <v>54</v>
      </c>
      <c r="AN455">
        <v>501</v>
      </c>
      <c r="AO455">
        <v>10</v>
      </c>
      <c r="AP455" t="s">
        <v>47</v>
      </c>
      <c r="AR455">
        <v>49</v>
      </c>
      <c r="AS455">
        <v>10</v>
      </c>
      <c r="AT455">
        <v>6.9</v>
      </c>
      <c r="AU455" t="s">
        <v>48</v>
      </c>
    </row>
    <row r="456" spans="38:47">
      <c r="AL456" t="s">
        <v>46</v>
      </c>
      <c r="AM456" t="s">
        <v>54</v>
      </c>
      <c r="AN456">
        <v>501</v>
      </c>
      <c r="AO456">
        <v>10</v>
      </c>
      <c r="AP456" t="s">
        <v>47</v>
      </c>
      <c r="AR456">
        <v>50</v>
      </c>
      <c r="AS456">
        <v>10</v>
      </c>
      <c r="AT456">
        <v>7.42</v>
      </c>
      <c r="AU456" t="s">
        <v>48</v>
      </c>
    </row>
    <row r="457" spans="38:47">
      <c r="AL457" t="s">
        <v>46</v>
      </c>
      <c r="AM457" t="s">
        <v>54</v>
      </c>
      <c r="AN457">
        <v>501</v>
      </c>
      <c r="AO457">
        <v>10</v>
      </c>
      <c r="AP457" t="s">
        <v>47</v>
      </c>
      <c r="AR457">
        <v>51</v>
      </c>
      <c r="AS457">
        <v>10</v>
      </c>
      <c r="AT457">
        <v>7.98</v>
      </c>
      <c r="AU457" t="s">
        <v>48</v>
      </c>
    </row>
    <row r="458" spans="38:47">
      <c r="AL458" t="s">
        <v>46</v>
      </c>
      <c r="AM458" t="s">
        <v>54</v>
      </c>
      <c r="AN458">
        <v>501</v>
      </c>
      <c r="AO458">
        <v>10</v>
      </c>
      <c r="AP458" t="s">
        <v>47</v>
      </c>
      <c r="AR458">
        <v>52</v>
      </c>
      <c r="AS458">
        <v>10</v>
      </c>
      <c r="AT458">
        <v>8.59</v>
      </c>
      <c r="AU458" t="s">
        <v>48</v>
      </c>
    </row>
    <row r="459" spans="38:47">
      <c r="AL459" t="s">
        <v>46</v>
      </c>
      <c r="AM459" t="s">
        <v>54</v>
      </c>
      <c r="AN459">
        <v>501</v>
      </c>
      <c r="AO459">
        <v>10</v>
      </c>
      <c r="AP459" t="s">
        <v>47</v>
      </c>
      <c r="AR459">
        <v>53</v>
      </c>
      <c r="AS459">
        <v>10</v>
      </c>
      <c r="AT459">
        <v>9.2799999999999994</v>
      </c>
      <c r="AU459" t="s">
        <v>48</v>
      </c>
    </row>
    <row r="460" spans="38:47">
      <c r="AL460" t="s">
        <v>46</v>
      </c>
      <c r="AM460" t="s">
        <v>54</v>
      </c>
      <c r="AN460">
        <v>501</v>
      </c>
      <c r="AO460">
        <v>10</v>
      </c>
      <c r="AP460" t="s">
        <v>47</v>
      </c>
      <c r="AR460">
        <v>54</v>
      </c>
      <c r="AS460">
        <v>10</v>
      </c>
      <c r="AT460">
        <v>10.029999999999999</v>
      </c>
      <c r="AU460" t="s">
        <v>48</v>
      </c>
    </row>
    <row r="461" spans="38:47">
      <c r="AL461" t="s">
        <v>46</v>
      </c>
      <c r="AM461" t="s">
        <v>54</v>
      </c>
      <c r="AN461">
        <v>501</v>
      </c>
      <c r="AO461">
        <v>10</v>
      </c>
      <c r="AP461" t="s">
        <v>47</v>
      </c>
      <c r="AR461">
        <v>55</v>
      </c>
      <c r="AS461">
        <v>10</v>
      </c>
      <c r="AT461">
        <v>10.87</v>
      </c>
      <c r="AU461" t="s">
        <v>48</v>
      </c>
    </row>
    <row r="462" spans="38:47">
      <c r="AL462" t="s">
        <v>46</v>
      </c>
      <c r="AM462" t="s">
        <v>54</v>
      </c>
      <c r="AN462">
        <v>501</v>
      </c>
      <c r="AO462">
        <v>10</v>
      </c>
      <c r="AP462" t="s">
        <v>47</v>
      </c>
      <c r="AR462">
        <v>56</v>
      </c>
      <c r="AS462">
        <v>10</v>
      </c>
      <c r="AT462">
        <v>11.8</v>
      </c>
      <c r="AU462" t="s">
        <v>48</v>
      </c>
    </row>
    <row r="463" spans="38:47">
      <c r="AL463" t="s">
        <v>46</v>
      </c>
      <c r="AM463" t="s">
        <v>54</v>
      </c>
      <c r="AN463">
        <v>501</v>
      </c>
      <c r="AO463">
        <v>10</v>
      </c>
      <c r="AP463" t="s">
        <v>47</v>
      </c>
      <c r="AR463">
        <v>57</v>
      </c>
      <c r="AS463">
        <v>10</v>
      </c>
      <c r="AT463">
        <v>12.84</v>
      </c>
      <c r="AU463" t="s">
        <v>48</v>
      </c>
    </row>
    <row r="464" spans="38:47">
      <c r="AL464" t="s">
        <v>46</v>
      </c>
      <c r="AM464" t="s">
        <v>54</v>
      </c>
      <c r="AN464">
        <v>501</v>
      </c>
      <c r="AO464">
        <v>10</v>
      </c>
      <c r="AP464" t="s">
        <v>47</v>
      </c>
      <c r="AR464">
        <v>58</v>
      </c>
      <c r="AS464">
        <v>10</v>
      </c>
      <c r="AT464">
        <v>13.99</v>
      </c>
      <c r="AU464" t="s">
        <v>48</v>
      </c>
    </row>
    <row r="465" spans="38:47">
      <c r="AL465" t="s">
        <v>46</v>
      </c>
      <c r="AM465" t="s">
        <v>54</v>
      </c>
      <c r="AN465">
        <v>501</v>
      </c>
      <c r="AO465">
        <v>10</v>
      </c>
      <c r="AP465" t="s">
        <v>47</v>
      </c>
      <c r="AR465">
        <v>59</v>
      </c>
      <c r="AS465">
        <v>10</v>
      </c>
      <c r="AT465">
        <v>15.27</v>
      </c>
      <c r="AU465" t="s">
        <v>48</v>
      </c>
    </row>
    <row r="466" spans="38:47">
      <c r="AL466" t="s">
        <v>46</v>
      </c>
      <c r="AM466" t="s">
        <v>54</v>
      </c>
      <c r="AN466">
        <v>501</v>
      </c>
      <c r="AO466">
        <v>10</v>
      </c>
      <c r="AP466" t="s">
        <v>47</v>
      </c>
      <c r="AR466">
        <v>60</v>
      </c>
      <c r="AS466">
        <v>10</v>
      </c>
      <c r="AT466">
        <v>16.68</v>
      </c>
      <c r="AU466" t="s">
        <v>48</v>
      </c>
    </row>
    <row r="467" spans="38:47">
      <c r="AL467" t="s">
        <v>46</v>
      </c>
      <c r="AM467" t="s">
        <v>54</v>
      </c>
      <c r="AN467">
        <v>501</v>
      </c>
      <c r="AO467">
        <v>10</v>
      </c>
      <c r="AP467" t="s">
        <v>47</v>
      </c>
      <c r="AR467">
        <v>18</v>
      </c>
      <c r="AS467">
        <v>11</v>
      </c>
      <c r="AT467">
        <v>1.8</v>
      </c>
      <c r="AU467" t="s">
        <v>48</v>
      </c>
    </row>
    <row r="468" spans="38:47">
      <c r="AL468" t="s">
        <v>46</v>
      </c>
      <c r="AM468" t="s">
        <v>54</v>
      </c>
      <c r="AN468">
        <v>501</v>
      </c>
      <c r="AO468">
        <v>10</v>
      </c>
      <c r="AP468" t="s">
        <v>47</v>
      </c>
      <c r="AR468">
        <v>19</v>
      </c>
      <c r="AS468">
        <v>11</v>
      </c>
      <c r="AT468">
        <v>1.86</v>
      </c>
      <c r="AU468" t="s">
        <v>48</v>
      </c>
    </row>
    <row r="469" spans="38:47">
      <c r="AL469" t="s">
        <v>46</v>
      </c>
      <c r="AM469" t="s">
        <v>54</v>
      </c>
      <c r="AN469">
        <v>501</v>
      </c>
      <c r="AO469">
        <v>10</v>
      </c>
      <c r="AP469" t="s">
        <v>47</v>
      </c>
      <c r="AR469">
        <v>20</v>
      </c>
      <c r="AS469">
        <v>11</v>
      </c>
      <c r="AT469">
        <v>1.91</v>
      </c>
      <c r="AU469" t="s">
        <v>48</v>
      </c>
    </row>
    <row r="470" spans="38:47">
      <c r="AL470" t="s">
        <v>46</v>
      </c>
      <c r="AM470" t="s">
        <v>54</v>
      </c>
      <c r="AN470">
        <v>501</v>
      </c>
      <c r="AO470">
        <v>10</v>
      </c>
      <c r="AP470" t="s">
        <v>47</v>
      </c>
      <c r="AR470">
        <v>21</v>
      </c>
      <c r="AS470">
        <v>11</v>
      </c>
      <c r="AT470">
        <v>1.94</v>
      </c>
      <c r="AU470" t="s">
        <v>48</v>
      </c>
    </row>
    <row r="471" spans="38:47">
      <c r="AL471" t="s">
        <v>46</v>
      </c>
      <c r="AM471" t="s">
        <v>54</v>
      </c>
      <c r="AN471">
        <v>501</v>
      </c>
      <c r="AO471">
        <v>10</v>
      </c>
      <c r="AP471" t="s">
        <v>47</v>
      </c>
      <c r="AR471">
        <v>22</v>
      </c>
      <c r="AS471">
        <v>11</v>
      </c>
      <c r="AT471">
        <v>1.98</v>
      </c>
      <c r="AU471" t="s">
        <v>48</v>
      </c>
    </row>
    <row r="472" spans="38:47">
      <c r="AL472" t="s">
        <v>46</v>
      </c>
      <c r="AM472" t="s">
        <v>54</v>
      </c>
      <c r="AN472">
        <v>501</v>
      </c>
      <c r="AO472">
        <v>10</v>
      </c>
      <c r="AP472" t="s">
        <v>47</v>
      </c>
      <c r="AR472">
        <v>23</v>
      </c>
      <c r="AS472">
        <v>11</v>
      </c>
      <c r="AT472">
        <v>2.02</v>
      </c>
      <c r="AU472" t="s">
        <v>48</v>
      </c>
    </row>
    <row r="473" spans="38:47">
      <c r="AL473" t="s">
        <v>46</v>
      </c>
      <c r="AM473" t="s">
        <v>54</v>
      </c>
      <c r="AN473">
        <v>501</v>
      </c>
      <c r="AO473">
        <v>10</v>
      </c>
      <c r="AP473" t="s">
        <v>47</v>
      </c>
      <c r="AR473">
        <v>24</v>
      </c>
      <c r="AS473">
        <v>11</v>
      </c>
      <c r="AT473">
        <v>2.0499999999999998</v>
      </c>
      <c r="AU473" t="s">
        <v>48</v>
      </c>
    </row>
    <row r="474" spans="38:47">
      <c r="AL474" t="s">
        <v>46</v>
      </c>
      <c r="AM474" t="s">
        <v>54</v>
      </c>
      <c r="AN474">
        <v>501</v>
      </c>
      <c r="AO474">
        <v>10</v>
      </c>
      <c r="AP474" t="s">
        <v>47</v>
      </c>
      <c r="AR474">
        <v>25</v>
      </c>
      <c r="AS474">
        <v>11</v>
      </c>
      <c r="AT474">
        <v>2.09</v>
      </c>
      <c r="AU474" t="s">
        <v>48</v>
      </c>
    </row>
    <row r="475" spans="38:47">
      <c r="AL475" t="s">
        <v>46</v>
      </c>
      <c r="AM475" t="s">
        <v>54</v>
      </c>
      <c r="AN475">
        <v>501</v>
      </c>
      <c r="AO475">
        <v>10</v>
      </c>
      <c r="AP475" t="s">
        <v>47</v>
      </c>
      <c r="AR475">
        <v>26</v>
      </c>
      <c r="AS475">
        <v>11</v>
      </c>
      <c r="AT475">
        <v>2.14</v>
      </c>
      <c r="AU475" t="s">
        <v>48</v>
      </c>
    </row>
    <row r="476" spans="38:47">
      <c r="AL476" t="s">
        <v>46</v>
      </c>
      <c r="AM476" t="s">
        <v>54</v>
      </c>
      <c r="AN476">
        <v>501</v>
      </c>
      <c r="AO476">
        <v>10</v>
      </c>
      <c r="AP476" t="s">
        <v>47</v>
      </c>
      <c r="AR476">
        <v>27</v>
      </c>
      <c r="AS476">
        <v>11</v>
      </c>
      <c r="AT476">
        <v>2.2000000000000002</v>
      </c>
      <c r="AU476" t="s">
        <v>48</v>
      </c>
    </row>
    <row r="477" spans="38:47">
      <c r="AL477" t="s">
        <v>46</v>
      </c>
      <c r="AM477" t="s">
        <v>54</v>
      </c>
      <c r="AN477">
        <v>501</v>
      </c>
      <c r="AO477">
        <v>10</v>
      </c>
      <c r="AP477" t="s">
        <v>47</v>
      </c>
      <c r="AR477">
        <v>28</v>
      </c>
      <c r="AS477">
        <v>11</v>
      </c>
      <c r="AT477">
        <v>2.2799999999999998</v>
      </c>
      <c r="AU477" t="s">
        <v>48</v>
      </c>
    </row>
    <row r="478" spans="38:47">
      <c r="AL478" t="s">
        <v>46</v>
      </c>
      <c r="AM478" t="s">
        <v>54</v>
      </c>
      <c r="AN478">
        <v>501</v>
      </c>
      <c r="AO478">
        <v>10</v>
      </c>
      <c r="AP478" t="s">
        <v>47</v>
      </c>
      <c r="AR478">
        <v>29</v>
      </c>
      <c r="AS478">
        <v>11</v>
      </c>
      <c r="AT478">
        <v>2.36</v>
      </c>
      <c r="AU478" t="s">
        <v>48</v>
      </c>
    </row>
    <row r="479" spans="38:47">
      <c r="AL479" t="s">
        <v>46</v>
      </c>
      <c r="AM479" t="s">
        <v>54</v>
      </c>
      <c r="AN479">
        <v>501</v>
      </c>
      <c r="AO479">
        <v>10</v>
      </c>
      <c r="AP479" t="s">
        <v>47</v>
      </c>
      <c r="AR479">
        <v>30</v>
      </c>
      <c r="AS479">
        <v>11</v>
      </c>
      <c r="AT479">
        <v>2.46</v>
      </c>
      <c r="AU479" t="s">
        <v>48</v>
      </c>
    </row>
    <row r="480" spans="38:47">
      <c r="AL480" t="s">
        <v>46</v>
      </c>
      <c r="AM480" t="s">
        <v>54</v>
      </c>
      <c r="AN480">
        <v>501</v>
      </c>
      <c r="AO480">
        <v>10</v>
      </c>
      <c r="AP480" t="s">
        <v>47</v>
      </c>
      <c r="AR480">
        <v>31</v>
      </c>
      <c r="AS480">
        <v>11</v>
      </c>
      <c r="AT480">
        <v>2.57</v>
      </c>
      <c r="AU480" t="s">
        <v>48</v>
      </c>
    </row>
    <row r="481" spans="38:47">
      <c r="AL481" t="s">
        <v>46</v>
      </c>
      <c r="AM481" t="s">
        <v>54</v>
      </c>
      <c r="AN481">
        <v>501</v>
      </c>
      <c r="AO481">
        <v>10</v>
      </c>
      <c r="AP481" t="s">
        <v>47</v>
      </c>
      <c r="AR481">
        <v>32</v>
      </c>
      <c r="AS481">
        <v>11</v>
      </c>
      <c r="AT481">
        <v>2.69</v>
      </c>
      <c r="AU481" t="s">
        <v>48</v>
      </c>
    </row>
    <row r="482" spans="38:47">
      <c r="AL482" t="s">
        <v>46</v>
      </c>
      <c r="AM482" t="s">
        <v>54</v>
      </c>
      <c r="AN482">
        <v>501</v>
      </c>
      <c r="AO482">
        <v>10</v>
      </c>
      <c r="AP482" t="s">
        <v>47</v>
      </c>
      <c r="AR482">
        <v>33</v>
      </c>
      <c r="AS482">
        <v>11</v>
      </c>
      <c r="AT482">
        <v>2.84</v>
      </c>
      <c r="AU482" t="s">
        <v>48</v>
      </c>
    </row>
    <row r="483" spans="38:47">
      <c r="AL483" t="s">
        <v>46</v>
      </c>
      <c r="AM483" t="s">
        <v>54</v>
      </c>
      <c r="AN483">
        <v>501</v>
      </c>
      <c r="AO483">
        <v>10</v>
      </c>
      <c r="AP483" t="s">
        <v>47</v>
      </c>
      <c r="AR483">
        <v>34</v>
      </c>
      <c r="AS483">
        <v>11</v>
      </c>
      <c r="AT483">
        <v>2.98</v>
      </c>
      <c r="AU483" t="s">
        <v>48</v>
      </c>
    </row>
    <row r="484" spans="38:47">
      <c r="AL484" t="s">
        <v>46</v>
      </c>
      <c r="AM484" t="s">
        <v>54</v>
      </c>
      <c r="AN484">
        <v>501</v>
      </c>
      <c r="AO484">
        <v>10</v>
      </c>
      <c r="AP484" t="s">
        <v>47</v>
      </c>
      <c r="AR484">
        <v>35</v>
      </c>
      <c r="AS484">
        <v>11</v>
      </c>
      <c r="AT484">
        <v>3.15</v>
      </c>
      <c r="AU484" t="s">
        <v>48</v>
      </c>
    </row>
    <row r="485" spans="38:47">
      <c r="AL485" t="s">
        <v>46</v>
      </c>
      <c r="AM485" t="s">
        <v>54</v>
      </c>
      <c r="AN485">
        <v>501</v>
      </c>
      <c r="AO485">
        <v>10</v>
      </c>
      <c r="AP485" t="s">
        <v>47</v>
      </c>
      <c r="AR485">
        <v>36</v>
      </c>
      <c r="AS485">
        <v>11</v>
      </c>
      <c r="AT485">
        <v>3.32</v>
      </c>
      <c r="AU485" t="s">
        <v>48</v>
      </c>
    </row>
    <row r="486" spans="38:47">
      <c r="AL486" t="s">
        <v>46</v>
      </c>
      <c r="AM486" t="s">
        <v>54</v>
      </c>
      <c r="AN486">
        <v>501</v>
      </c>
      <c r="AO486">
        <v>10</v>
      </c>
      <c r="AP486" t="s">
        <v>47</v>
      </c>
      <c r="AR486">
        <v>37</v>
      </c>
      <c r="AS486">
        <v>11</v>
      </c>
      <c r="AT486">
        <v>3.52</v>
      </c>
      <c r="AU486" t="s">
        <v>48</v>
      </c>
    </row>
    <row r="487" spans="38:47">
      <c r="AL487" t="s">
        <v>46</v>
      </c>
      <c r="AM487" t="s">
        <v>54</v>
      </c>
      <c r="AN487">
        <v>501</v>
      </c>
      <c r="AO487">
        <v>10</v>
      </c>
      <c r="AP487" t="s">
        <v>47</v>
      </c>
      <c r="AR487">
        <v>38</v>
      </c>
      <c r="AS487">
        <v>11</v>
      </c>
      <c r="AT487">
        <v>3.73</v>
      </c>
      <c r="AU487" t="s">
        <v>48</v>
      </c>
    </row>
    <row r="488" spans="38:47">
      <c r="AL488" t="s">
        <v>46</v>
      </c>
      <c r="AM488" t="s">
        <v>54</v>
      </c>
      <c r="AN488">
        <v>501</v>
      </c>
      <c r="AO488">
        <v>10</v>
      </c>
      <c r="AP488" t="s">
        <v>47</v>
      </c>
      <c r="AR488">
        <v>39</v>
      </c>
      <c r="AS488">
        <v>11</v>
      </c>
      <c r="AT488">
        <v>3.97</v>
      </c>
      <c r="AU488" t="s">
        <v>48</v>
      </c>
    </row>
    <row r="489" spans="38:47">
      <c r="AL489" t="s">
        <v>46</v>
      </c>
      <c r="AM489" t="s">
        <v>54</v>
      </c>
      <c r="AN489">
        <v>501</v>
      </c>
      <c r="AO489">
        <v>10</v>
      </c>
      <c r="AP489" t="s">
        <v>47</v>
      </c>
      <c r="AR489">
        <v>40</v>
      </c>
      <c r="AS489">
        <v>11</v>
      </c>
      <c r="AT489">
        <v>4.22</v>
      </c>
      <c r="AU489" t="s">
        <v>48</v>
      </c>
    </row>
    <row r="490" spans="38:47">
      <c r="AL490" t="s">
        <v>46</v>
      </c>
      <c r="AM490" t="s">
        <v>54</v>
      </c>
      <c r="AN490">
        <v>501</v>
      </c>
      <c r="AO490">
        <v>10</v>
      </c>
      <c r="AP490" t="s">
        <v>47</v>
      </c>
      <c r="AR490">
        <v>41</v>
      </c>
      <c r="AS490">
        <v>11</v>
      </c>
      <c r="AT490">
        <v>4.5</v>
      </c>
      <c r="AU490" t="s">
        <v>48</v>
      </c>
    </row>
    <row r="491" spans="38:47">
      <c r="AL491" t="s">
        <v>46</v>
      </c>
      <c r="AM491" t="s">
        <v>54</v>
      </c>
      <c r="AN491">
        <v>501</v>
      </c>
      <c r="AO491">
        <v>10</v>
      </c>
      <c r="AP491" t="s">
        <v>47</v>
      </c>
      <c r="AR491">
        <v>42</v>
      </c>
      <c r="AS491">
        <v>11</v>
      </c>
      <c r="AT491">
        <v>4.8099999999999996</v>
      </c>
      <c r="AU491" t="s">
        <v>48</v>
      </c>
    </row>
    <row r="492" spans="38:47">
      <c r="AL492" t="s">
        <v>46</v>
      </c>
      <c r="AM492" t="s">
        <v>54</v>
      </c>
      <c r="AN492">
        <v>501</v>
      </c>
      <c r="AO492">
        <v>10</v>
      </c>
      <c r="AP492" t="s">
        <v>47</v>
      </c>
      <c r="AR492">
        <v>43</v>
      </c>
      <c r="AS492">
        <v>11</v>
      </c>
      <c r="AT492">
        <v>5.14</v>
      </c>
      <c r="AU492" t="s">
        <v>48</v>
      </c>
    </row>
    <row r="493" spans="38:47">
      <c r="AL493" t="s">
        <v>46</v>
      </c>
      <c r="AM493" t="s">
        <v>54</v>
      </c>
      <c r="AN493">
        <v>501</v>
      </c>
      <c r="AO493">
        <v>10</v>
      </c>
      <c r="AP493" t="s">
        <v>47</v>
      </c>
      <c r="AR493">
        <v>44</v>
      </c>
      <c r="AS493">
        <v>11</v>
      </c>
      <c r="AT493">
        <v>5.51</v>
      </c>
      <c r="AU493" t="s">
        <v>48</v>
      </c>
    </row>
    <row r="494" spans="38:47">
      <c r="AL494" t="s">
        <v>46</v>
      </c>
      <c r="AM494" t="s">
        <v>54</v>
      </c>
      <c r="AN494">
        <v>501</v>
      </c>
      <c r="AO494">
        <v>10</v>
      </c>
      <c r="AP494" t="s">
        <v>47</v>
      </c>
      <c r="AR494">
        <v>45</v>
      </c>
      <c r="AS494">
        <v>11</v>
      </c>
      <c r="AT494">
        <v>5.89</v>
      </c>
      <c r="AU494" t="s">
        <v>48</v>
      </c>
    </row>
    <row r="495" spans="38:47">
      <c r="AL495" t="s">
        <v>46</v>
      </c>
      <c r="AM495" t="s">
        <v>54</v>
      </c>
      <c r="AN495">
        <v>501</v>
      </c>
      <c r="AO495">
        <v>10</v>
      </c>
      <c r="AP495" t="s">
        <v>47</v>
      </c>
      <c r="AR495">
        <v>46</v>
      </c>
      <c r="AS495">
        <v>11</v>
      </c>
      <c r="AT495">
        <v>6.33</v>
      </c>
      <c r="AU495" t="s">
        <v>48</v>
      </c>
    </row>
    <row r="496" spans="38:47">
      <c r="AL496" t="s">
        <v>46</v>
      </c>
      <c r="AM496" t="s">
        <v>54</v>
      </c>
      <c r="AN496">
        <v>501</v>
      </c>
      <c r="AO496">
        <v>10</v>
      </c>
      <c r="AP496" t="s">
        <v>47</v>
      </c>
      <c r="AR496">
        <v>47</v>
      </c>
      <c r="AS496">
        <v>11</v>
      </c>
      <c r="AT496">
        <v>6.78</v>
      </c>
      <c r="AU496" t="s">
        <v>48</v>
      </c>
    </row>
    <row r="497" spans="38:47">
      <c r="AL497" t="s">
        <v>46</v>
      </c>
      <c r="AM497" t="s">
        <v>54</v>
      </c>
      <c r="AN497">
        <v>501</v>
      </c>
      <c r="AO497">
        <v>10</v>
      </c>
      <c r="AP497" t="s">
        <v>47</v>
      </c>
      <c r="AR497">
        <v>48</v>
      </c>
      <c r="AS497">
        <v>11</v>
      </c>
      <c r="AT497">
        <v>7.28</v>
      </c>
      <c r="AU497" t="s">
        <v>48</v>
      </c>
    </row>
    <row r="498" spans="38:47">
      <c r="AL498" t="s">
        <v>46</v>
      </c>
      <c r="AM498" t="s">
        <v>54</v>
      </c>
      <c r="AN498">
        <v>501</v>
      </c>
      <c r="AO498">
        <v>10</v>
      </c>
      <c r="AP498" t="s">
        <v>47</v>
      </c>
      <c r="AR498">
        <v>49</v>
      </c>
      <c r="AS498">
        <v>11</v>
      </c>
      <c r="AT498">
        <v>7.82</v>
      </c>
      <c r="AU498" t="s">
        <v>48</v>
      </c>
    </row>
    <row r="499" spans="38:47">
      <c r="AL499" t="s">
        <v>46</v>
      </c>
      <c r="AM499" t="s">
        <v>54</v>
      </c>
      <c r="AN499">
        <v>501</v>
      </c>
      <c r="AO499">
        <v>10</v>
      </c>
      <c r="AP499" t="s">
        <v>47</v>
      </c>
      <c r="AR499">
        <v>50</v>
      </c>
      <c r="AS499">
        <v>11</v>
      </c>
      <c r="AT499">
        <v>8.41</v>
      </c>
      <c r="AU499" t="s">
        <v>48</v>
      </c>
    </row>
    <row r="500" spans="38:47">
      <c r="AL500" t="s">
        <v>46</v>
      </c>
      <c r="AM500" t="s">
        <v>54</v>
      </c>
      <c r="AN500">
        <v>501</v>
      </c>
      <c r="AO500">
        <v>10</v>
      </c>
      <c r="AP500" t="s">
        <v>47</v>
      </c>
      <c r="AR500">
        <v>51</v>
      </c>
      <c r="AS500">
        <v>11</v>
      </c>
      <c r="AT500">
        <v>9.0399999999999991</v>
      </c>
      <c r="AU500" t="s">
        <v>48</v>
      </c>
    </row>
    <row r="501" spans="38:47">
      <c r="AL501" t="s">
        <v>46</v>
      </c>
      <c r="AM501" t="s">
        <v>54</v>
      </c>
      <c r="AN501">
        <v>501</v>
      </c>
      <c r="AO501">
        <v>10</v>
      </c>
      <c r="AP501" t="s">
        <v>47</v>
      </c>
      <c r="AR501">
        <v>52</v>
      </c>
      <c r="AS501">
        <v>11</v>
      </c>
      <c r="AT501">
        <v>9.75</v>
      </c>
      <c r="AU501" t="s">
        <v>48</v>
      </c>
    </row>
    <row r="502" spans="38:47">
      <c r="AL502" t="s">
        <v>46</v>
      </c>
      <c r="AM502" t="s">
        <v>54</v>
      </c>
      <c r="AN502">
        <v>501</v>
      </c>
      <c r="AO502">
        <v>10</v>
      </c>
      <c r="AP502" t="s">
        <v>47</v>
      </c>
      <c r="AR502">
        <v>53</v>
      </c>
      <c r="AS502">
        <v>11</v>
      </c>
      <c r="AT502">
        <v>10.52</v>
      </c>
      <c r="AU502" t="s">
        <v>48</v>
      </c>
    </row>
    <row r="503" spans="38:47">
      <c r="AL503" t="s">
        <v>46</v>
      </c>
      <c r="AM503" t="s">
        <v>54</v>
      </c>
      <c r="AN503">
        <v>501</v>
      </c>
      <c r="AO503">
        <v>10</v>
      </c>
      <c r="AP503" t="s">
        <v>47</v>
      </c>
      <c r="AR503">
        <v>54</v>
      </c>
      <c r="AS503">
        <v>11</v>
      </c>
      <c r="AT503">
        <v>11.39</v>
      </c>
      <c r="AU503" t="s">
        <v>48</v>
      </c>
    </row>
    <row r="504" spans="38:47">
      <c r="AL504" t="s">
        <v>46</v>
      </c>
      <c r="AM504" t="s">
        <v>54</v>
      </c>
      <c r="AN504">
        <v>501</v>
      </c>
      <c r="AO504">
        <v>10</v>
      </c>
      <c r="AP504" t="s">
        <v>47</v>
      </c>
      <c r="AR504">
        <v>55</v>
      </c>
      <c r="AS504">
        <v>11</v>
      </c>
      <c r="AT504">
        <v>12.33</v>
      </c>
      <c r="AU504" t="s">
        <v>48</v>
      </c>
    </row>
    <row r="505" spans="38:47">
      <c r="AL505" t="s">
        <v>46</v>
      </c>
      <c r="AM505" t="s">
        <v>54</v>
      </c>
      <c r="AN505">
        <v>501</v>
      </c>
      <c r="AO505">
        <v>10</v>
      </c>
      <c r="AP505" t="s">
        <v>47</v>
      </c>
      <c r="AR505">
        <v>56</v>
      </c>
      <c r="AS505">
        <v>11</v>
      </c>
      <c r="AT505">
        <v>13.4</v>
      </c>
      <c r="AU505" t="s">
        <v>48</v>
      </c>
    </row>
    <row r="506" spans="38:47">
      <c r="AL506" t="s">
        <v>46</v>
      </c>
      <c r="AM506" t="s">
        <v>54</v>
      </c>
      <c r="AN506">
        <v>501</v>
      </c>
      <c r="AO506">
        <v>10</v>
      </c>
      <c r="AP506" t="s">
        <v>47</v>
      </c>
      <c r="AR506">
        <v>57</v>
      </c>
      <c r="AS506">
        <v>11</v>
      </c>
      <c r="AT506">
        <v>14.57</v>
      </c>
      <c r="AU506" t="s">
        <v>48</v>
      </c>
    </row>
    <row r="507" spans="38:47">
      <c r="AL507" t="s">
        <v>46</v>
      </c>
      <c r="AM507" t="s">
        <v>54</v>
      </c>
      <c r="AN507">
        <v>501</v>
      </c>
      <c r="AO507">
        <v>10</v>
      </c>
      <c r="AP507" t="s">
        <v>47</v>
      </c>
      <c r="AR507">
        <v>58</v>
      </c>
      <c r="AS507">
        <v>11</v>
      </c>
      <c r="AT507">
        <v>15.87</v>
      </c>
      <c r="AU507" t="s">
        <v>48</v>
      </c>
    </row>
    <row r="508" spans="38:47">
      <c r="AL508" t="s">
        <v>46</v>
      </c>
      <c r="AM508" t="s">
        <v>54</v>
      </c>
      <c r="AN508">
        <v>501</v>
      </c>
      <c r="AO508">
        <v>10</v>
      </c>
      <c r="AP508" t="s">
        <v>47</v>
      </c>
      <c r="AR508">
        <v>59</v>
      </c>
      <c r="AS508">
        <v>11</v>
      </c>
      <c r="AT508">
        <v>17.309999999999999</v>
      </c>
      <c r="AU508" t="s">
        <v>48</v>
      </c>
    </row>
    <row r="509" spans="38:47">
      <c r="AL509" t="s">
        <v>46</v>
      </c>
      <c r="AM509" t="s">
        <v>54</v>
      </c>
      <c r="AN509">
        <v>501</v>
      </c>
      <c r="AO509">
        <v>10</v>
      </c>
      <c r="AP509" t="s">
        <v>47</v>
      </c>
      <c r="AR509">
        <v>18</v>
      </c>
      <c r="AS509">
        <v>12</v>
      </c>
      <c r="AT509">
        <v>1.98</v>
      </c>
      <c r="AU509" t="s">
        <v>48</v>
      </c>
    </row>
    <row r="510" spans="38:47">
      <c r="AL510" t="s">
        <v>46</v>
      </c>
      <c r="AM510" t="s">
        <v>54</v>
      </c>
      <c r="AN510">
        <v>501</v>
      </c>
      <c r="AO510">
        <v>10</v>
      </c>
      <c r="AP510" t="s">
        <v>47</v>
      </c>
      <c r="AR510">
        <v>19</v>
      </c>
      <c r="AS510">
        <v>12</v>
      </c>
      <c r="AT510">
        <v>2.0499999999999998</v>
      </c>
      <c r="AU510" t="s">
        <v>48</v>
      </c>
    </row>
    <row r="511" spans="38:47">
      <c r="AL511" t="s">
        <v>46</v>
      </c>
      <c r="AM511" t="s">
        <v>54</v>
      </c>
      <c r="AN511">
        <v>501</v>
      </c>
      <c r="AO511">
        <v>10</v>
      </c>
      <c r="AP511" t="s">
        <v>47</v>
      </c>
      <c r="AR511">
        <v>20</v>
      </c>
      <c r="AS511">
        <v>12</v>
      </c>
      <c r="AT511">
        <v>2.1</v>
      </c>
      <c r="AU511" t="s">
        <v>48</v>
      </c>
    </row>
    <row r="512" spans="38:47">
      <c r="AL512" t="s">
        <v>46</v>
      </c>
      <c r="AM512" t="s">
        <v>54</v>
      </c>
      <c r="AN512">
        <v>501</v>
      </c>
      <c r="AO512">
        <v>10</v>
      </c>
      <c r="AP512" t="s">
        <v>47</v>
      </c>
      <c r="AR512">
        <v>21</v>
      </c>
      <c r="AS512">
        <v>12</v>
      </c>
      <c r="AT512">
        <v>2.14</v>
      </c>
      <c r="AU512" t="s">
        <v>48</v>
      </c>
    </row>
    <row r="513" spans="38:47">
      <c r="AL513" t="s">
        <v>46</v>
      </c>
      <c r="AM513" t="s">
        <v>54</v>
      </c>
      <c r="AN513">
        <v>501</v>
      </c>
      <c r="AO513">
        <v>10</v>
      </c>
      <c r="AP513" t="s">
        <v>47</v>
      </c>
      <c r="AR513">
        <v>22</v>
      </c>
      <c r="AS513">
        <v>12</v>
      </c>
      <c r="AT513">
        <v>2.1800000000000002</v>
      </c>
      <c r="AU513" t="s">
        <v>48</v>
      </c>
    </row>
    <row r="514" spans="38:47">
      <c r="AL514" t="s">
        <v>46</v>
      </c>
      <c r="AM514" t="s">
        <v>54</v>
      </c>
      <c r="AN514">
        <v>501</v>
      </c>
      <c r="AO514">
        <v>10</v>
      </c>
      <c r="AP514" t="s">
        <v>47</v>
      </c>
      <c r="AR514">
        <v>23</v>
      </c>
      <c r="AS514">
        <v>12</v>
      </c>
      <c r="AT514">
        <v>2.2200000000000002</v>
      </c>
      <c r="AU514" t="s">
        <v>48</v>
      </c>
    </row>
    <row r="515" spans="38:47">
      <c r="AL515" t="s">
        <v>46</v>
      </c>
      <c r="AM515" t="s">
        <v>54</v>
      </c>
      <c r="AN515">
        <v>501</v>
      </c>
      <c r="AO515">
        <v>10</v>
      </c>
      <c r="AP515" t="s">
        <v>47</v>
      </c>
      <c r="AR515">
        <v>24</v>
      </c>
      <c r="AS515">
        <v>12</v>
      </c>
      <c r="AT515">
        <v>2.27</v>
      </c>
      <c r="AU515" t="s">
        <v>48</v>
      </c>
    </row>
    <row r="516" spans="38:47">
      <c r="AL516" t="s">
        <v>46</v>
      </c>
      <c r="AM516" t="s">
        <v>54</v>
      </c>
      <c r="AN516">
        <v>501</v>
      </c>
      <c r="AO516">
        <v>10</v>
      </c>
      <c r="AP516" t="s">
        <v>47</v>
      </c>
      <c r="AR516">
        <v>25</v>
      </c>
      <c r="AS516">
        <v>12</v>
      </c>
      <c r="AT516">
        <v>2.3199999999999998</v>
      </c>
      <c r="AU516" t="s">
        <v>48</v>
      </c>
    </row>
    <row r="517" spans="38:47">
      <c r="AL517" t="s">
        <v>46</v>
      </c>
      <c r="AM517" t="s">
        <v>54</v>
      </c>
      <c r="AN517">
        <v>501</v>
      </c>
      <c r="AO517">
        <v>10</v>
      </c>
      <c r="AP517" t="s">
        <v>47</v>
      </c>
      <c r="AR517">
        <v>26</v>
      </c>
      <c r="AS517">
        <v>12</v>
      </c>
      <c r="AT517">
        <v>2.38</v>
      </c>
      <c r="AU517" t="s">
        <v>48</v>
      </c>
    </row>
    <row r="518" spans="38:47">
      <c r="AL518" t="s">
        <v>46</v>
      </c>
      <c r="AM518" t="s">
        <v>54</v>
      </c>
      <c r="AN518">
        <v>501</v>
      </c>
      <c r="AO518">
        <v>10</v>
      </c>
      <c r="AP518" t="s">
        <v>47</v>
      </c>
      <c r="AR518">
        <v>27</v>
      </c>
      <c r="AS518">
        <v>12</v>
      </c>
      <c r="AT518">
        <v>2.4500000000000002</v>
      </c>
      <c r="AU518" t="s">
        <v>48</v>
      </c>
    </row>
    <row r="519" spans="38:47">
      <c r="AL519" t="s">
        <v>46</v>
      </c>
      <c r="AM519" t="s">
        <v>54</v>
      </c>
      <c r="AN519">
        <v>501</v>
      </c>
      <c r="AO519">
        <v>10</v>
      </c>
      <c r="AP519" t="s">
        <v>47</v>
      </c>
      <c r="AR519">
        <v>28</v>
      </c>
      <c r="AS519">
        <v>12</v>
      </c>
      <c r="AT519">
        <v>2.5299999999999998</v>
      </c>
      <c r="AU519" t="s">
        <v>48</v>
      </c>
    </row>
    <row r="520" spans="38:47">
      <c r="AL520" t="s">
        <v>46</v>
      </c>
      <c r="AM520" t="s">
        <v>54</v>
      </c>
      <c r="AN520">
        <v>501</v>
      </c>
      <c r="AO520">
        <v>10</v>
      </c>
      <c r="AP520" t="s">
        <v>47</v>
      </c>
      <c r="AR520">
        <v>29</v>
      </c>
      <c r="AS520">
        <v>12</v>
      </c>
      <c r="AT520">
        <v>2.63</v>
      </c>
      <c r="AU520" t="s">
        <v>48</v>
      </c>
    </row>
    <row r="521" spans="38:47">
      <c r="AL521" t="s">
        <v>46</v>
      </c>
      <c r="AM521" t="s">
        <v>54</v>
      </c>
      <c r="AN521">
        <v>501</v>
      </c>
      <c r="AO521">
        <v>10</v>
      </c>
      <c r="AP521" t="s">
        <v>47</v>
      </c>
      <c r="AR521">
        <v>30</v>
      </c>
      <c r="AS521">
        <v>12</v>
      </c>
      <c r="AT521">
        <v>2.74</v>
      </c>
      <c r="AU521" t="s">
        <v>48</v>
      </c>
    </row>
    <row r="522" spans="38:47">
      <c r="AL522" t="s">
        <v>46</v>
      </c>
      <c r="AM522" t="s">
        <v>54</v>
      </c>
      <c r="AN522">
        <v>501</v>
      </c>
      <c r="AO522">
        <v>10</v>
      </c>
      <c r="AP522" t="s">
        <v>47</v>
      </c>
      <c r="AR522">
        <v>31</v>
      </c>
      <c r="AS522">
        <v>12</v>
      </c>
      <c r="AT522">
        <v>2.87</v>
      </c>
      <c r="AU522" t="s">
        <v>48</v>
      </c>
    </row>
    <row r="523" spans="38:47">
      <c r="AL523" t="s">
        <v>46</v>
      </c>
      <c r="AM523" t="s">
        <v>54</v>
      </c>
      <c r="AN523">
        <v>501</v>
      </c>
      <c r="AO523">
        <v>10</v>
      </c>
      <c r="AP523" t="s">
        <v>47</v>
      </c>
      <c r="AR523">
        <v>32</v>
      </c>
      <c r="AS523">
        <v>12</v>
      </c>
      <c r="AT523">
        <v>3.01</v>
      </c>
      <c r="AU523" t="s">
        <v>48</v>
      </c>
    </row>
    <row r="524" spans="38:47">
      <c r="AL524" t="s">
        <v>46</v>
      </c>
      <c r="AM524" t="s">
        <v>54</v>
      </c>
      <c r="AN524">
        <v>501</v>
      </c>
      <c r="AO524">
        <v>10</v>
      </c>
      <c r="AP524" t="s">
        <v>47</v>
      </c>
      <c r="AR524">
        <v>33</v>
      </c>
      <c r="AS524">
        <v>12</v>
      </c>
      <c r="AT524">
        <v>3.16</v>
      </c>
      <c r="AU524" t="s">
        <v>48</v>
      </c>
    </row>
    <row r="525" spans="38:47">
      <c r="AL525" t="s">
        <v>46</v>
      </c>
      <c r="AM525" t="s">
        <v>54</v>
      </c>
      <c r="AN525">
        <v>501</v>
      </c>
      <c r="AO525">
        <v>10</v>
      </c>
      <c r="AP525" t="s">
        <v>47</v>
      </c>
      <c r="AR525">
        <v>34</v>
      </c>
      <c r="AS525">
        <v>12</v>
      </c>
      <c r="AT525">
        <v>3.34</v>
      </c>
      <c r="AU525" t="s">
        <v>48</v>
      </c>
    </row>
    <row r="526" spans="38:47">
      <c r="AL526" t="s">
        <v>46</v>
      </c>
      <c r="AM526" t="s">
        <v>54</v>
      </c>
      <c r="AN526">
        <v>501</v>
      </c>
      <c r="AO526">
        <v>10</v>
      </c>
      <c r="AP526" t="s">
        <v>47</v>
      </c>
      <c r="AR526">
        <v>35</v>
      </c>
      <c r="AS526">
        <v>12</v>
      </c>
      <c r="AT526">
        <v>3.53</v>
      </c>
      <c r="AU526" t="s">
        <v>48</v>
      </c>
    </row>
    <row r="527" spans="38:47">
      <c r="AL527" t="s">
        <v>46</v>
      </c>
      <c r="AM527" t="s">
        <v>54</v>
      </c>
      <c r="AN527">
        <v>501</v>
      </c>
      <c r="AO527">
        <v>10</v>
      </c>
      <c r="AP527" t="s">
        <v>47</v>
      </c>
      <c r="AR527">
        <v>36</v>
      </c>
      <c r="AS527">
        <v>12</v>
      </c>
      <c r="AT527">
        <v>3.72</v>
      </c>
      <c r="AU527" t="s">
        <v>48</v>
      </c>
    </row>
    <row r="528" spans="38:47">
      <c r="AL528" t="s">
        <v>46</v>
      </c>
      <c r="AM528" t="s">
        <v>54</v>
      </c>
      <c r="AN528">
        <v>501</v>
      </c>
      <c r="AO528">
        <v>10</v>
      </c>
      <c r="AP528" t="s">
        <v>47</v>
      </c>
      <c r="AR528">
        <v>37</v>
      </c>
      <c r="AS528">
        <v>12</v>
      </c>
      <c r="AT528">
        <v>3.95</v>
      </c>
      <c r="AU528" t="s">
        <v>48</v>
      </c>
    </row>
    <row r="529" spans="38:47">
      <c r="AL529" t="s">
        <v>46</v>
      </c>
      <c r="AM529" t="s">
        <v>54</v>
      </c>
      <c r="AN529">
        <v>501</v>
      </c>
      <c r="AO529">
        <v>10</v>
      </c>
      <c r="AP529" t="s">
        <v>47</v>
      </c>
      <c r="AR529">
        <v>38</v>
      </c>
      <c r="AS529">
        <v>12</v>
      </c>
      <c r="AT529">
        <v>4.18</v>
      </c>
      <c r="AU529" t="s">
        <v>48</v>
      </c>
    </row>
    <row r="530" spans="38:47">
      <c r="AL530" t="s">
        <v>46</v>
      </c>
      <c r="AM530" t="s">
        <v>54</v>
      </c>
      <c r="AN530">
        <v>501</v>
      </c>
      <c r="AO530">
        <v>10</v>
      </c>
      <c r="AP530" t="s">
        <v>47</v>
      </c>
      <c r="AR530">
        <v>39</v>
      </c>
      <c r="AS530">
        <v>12</v>
      </c>
      <c r="AT530">
        <v>4.45</v>
      </c>
      <c r="AU530" t="s">
        <v>48</v>
      </c>
    </row>
    <row r="531" spans="38:47">
      <c r="AL531" t="s">
        <v>46</v>
      </c>
      <c r="AM531" t="s">
        <v>54</v>
      </c>
      <c r="AN531">
        <v>501</v>
      </c>
      <c r="AO531">
        <v>10</v>
      </c>
      <c r="AP531" t="s">
        <v>47</v>
      </c>
      <c r="AR531">
        <v>40</v>
      </c>
      <c r="AS531">
        <v>12</v>
      </c>
      <c r="AT531">
        <v>4.75</v>
      </c>
      <c r="AU531" t="s">
        <v>48</v>
      </c>
    </row>
    <row r="532" spans="38:47">
      <c r="AL532" t="s">
        <v>46</v>
      </c>
      <c r="AM532" t="s">
        <v>54</v>
      </c>
      <c r="AN532">
        <v>501</v>
      </c>
      <c r="AO532">
        <v>10</v>
      </c>
      <c r="AP532" t="s">
        <v>47</v>
      </c>
      <c r="AR532">
        <v>41</v>
      </c>
      <c r="AS532">
        <v>12</v>
      </c>
      <c r="AT532">
        <v>5.0599999999999996</v>
      </c>
      <c r="AU532" t="s">
        <v>48</v>
      </c>
    </row>
    <row r="533" spans="38:47">
      <c r="AL533" t="s">
        <v>46</v>
      </c>
      <c r="AM533" t="s">
        <v>54</v>
      </c>
      <c r="AN533">
        <v>501</v>
      </c>
      <c r="AO533">
        <v>10</v>
      </c>
      <c r="AP533" t="s">
        <v>47</v>
      </c>
      <c r="AR533">
        <v>42</v>
      </c>
      <c r="AS533">
        <v>12</v>
      </c>
      <c r="AT533">
        <v>5.4</v>
      </c>
      <c r="AU533" t="s">
        <v>48</v>
      </c>
    </row>
    <row r="534" spans="38:47">
      <c r="AL534" t="s">
        <v>46</v>
      </c>
      <c r="AM534" t="s">
        <v>54</v>
      </c>
      <c r="AN534">
        <v>501</v>
      </c>
      <c r="AO534">
        <v>10</v>
      </c>
      <c r="AP534" t="s">
        <v>47</v>
      </c>
      <c r="AR534">
        <v>43</v>
      </c>
      <c r="AS534">
        <v>12</v>
      </c>
      <c r="AT534">
        <v>5.77</v>
      </c>
      <c r="AU534" t="s">
        <v>48</v>
      </c>
    </row>
    <row r="535" spans="38:47">
      <c r="AL535" t="s">
        <v>46</v>
      </c>
      <c r="AM535" t="s">
        <v>54</v>
      </c>
      <c r="AN535">
        <v>501</v>
      </c>
      <c r="AO535">
        <v>10</v>
      </c>
      <c r="AP535" t="s">
        <v>47</v>
      </c>
      <c r="AR535">
        <v>44</v>
      </c>
      <c r="AS535">
        <v>12</v>
      </c>
      <c r="AT535">
        <v>6.19</v>
      </c>
      <c r="AU535" t="s">
        <v>48</v>
      </c>
    </row>
    <row r="536" spans="38:47">
      <c r="AL536" t="s">
        <v>46</v>
      </c>
      <c r="AM536" t="s">
        <v>54</v>
      </c>
      <c r="AN536">
        <v>501</v>
      </c>
      <c r="AO536">
        <v>10</v>
      </c>
      <c r="AP536" t="s">
        <v>47</v>
      </c>
      <c r="AR536">
        <v>45</v>
      </c>
      <c r="AS536">
        <v>12</v>
      </c>
      <c r="AT536">
        <v>6.62</v>
      </c>
      <c r="AU536" t="s">
        <v>48</v>
      </c>
    </row>
    <row r="537" spans="38:47">
      <c r="AL537" t="s">
        <v>46</v>
      </c>
      <c r="AM537" t="s">
        <v>54</v>
      </c>
      <c r="AN537">
        <v>501</v>
      </c>
      <c r="AO537">
        <v>10</v>
      </c>
      <c r="AP537" t="s">
        <v>47</v>
      </c>
      <c r="AR537">
        <v>46</v>
      </c>
      <c r="AS537">
        <v>12</v>
      </c>
      <c r="AT537">
        <v>7.1</v>
      </c>
      <c r="AU537" t="s">
        <v>48</v>
      </c>
    </row>
    <row r="538" spans="38:47">
      <c r="AL538" t="s">
        <v>46</v>
      </c>
      <c r="AM538" t="s">
        <v>54</v>
      </c>
      <c r="AN538">
        <v>501</v>
      </c>
      <c r="AO538">
        <v>10</v>
      </c>
      <c r="AP538" t="s">
        <v>47</v>
      </c>
      <c r="AR538">
        <v>47</v>
      </c>
      <c r="AS538">
        <v>12</v>
      </c>
      <c r="AT538">
        <v>7.62</v>
      </c>
      <c r="AU538" t="s">
        <v>48</v>
      </c>
    </row>
    <row r="539" spans="38:47">
      <c r="AL539" t="s">
        <v>46</v>
      </c>
      <c r="AM539" t="s">
        <v>54</v>
      </c>
      <c r="AN539">
        <v>501</v>
      </c>
      <c r="AO539">
        <v>10</v>
      </c>
      <c r="AP539" t="s">
        <v>47</v>
      </c>
      <c r="AR539">
        <v>48</v>
      </c>
      <c r="AS539">
        <v>12</v>
      </c>
      <c r="AT539">
        <v>8.18</v>
      </c>
      <c r="AU539" t="s">
        <v>48</v>
      </c>
    </row>
    <row r="540" spans="38:47">
      <c r="AL540" t="s">
        <v>46</v>
      </c>
      <c r="AM540" t="s">
        <v>54</v>
      </c>
      <c r="AN540">
        <v>501</v>
      </c>
      <c r="AO540">
        <v>10</v>
      </c>
      <c r="AP540" t="s">
        <v>47</v>
      </c>
      <c r="AR540">
        <v>49</v>
      </c>
      <c r="AS540">
        <v>12</v>
      </c>
      <c r="AT540">
        <v>8.7799999999999994</v>
      </c>
      <c r="AU540" t="s">
        <v>48</v>
      </c>
    </row>
    <row r="541" spans="38:47">
      <c r="AL541" t="s">
        <v>46</v>
      </c>
      <c r="AM541" t="s">
        <v>54</v>
      </c>
      <c r="AN541">
        <v>501</v>
      </c>
      <c r="AO541">
        <v>10</v>
      </c>
      <c r="AP541" t="s">
        <v>47</v>
      </c>
      <c r="AR541">
        <v>50</v>
      </c>
      <c r="AS541">
        <v>12</v>
      </c>
      <c r="AT541">
        <v>9.4499999999999993</v>
      </c>
      <c r="AU541" t="s">
        <v>48</v>
      </c>
    </row>
    <row r="542" spans="38:47">
      <c r="AL542" t="s">
        <v>46</v>
      </c>
      <c r="AM542" t="s">
        <v>54</v>
      </c>
      <c r="AN542">
        <v>501</v>
      </c>
      <c r="AO542">
        <v>10</v>
      </c>
      <c r="AP542" t="s">
        <v>47</v>
      </c>
      <c r="AR542">
        <v>51</v>
      </c>
      <c r="AS542">
        <v>12</v>
      </c>
      <c r="AT542">
        <v>10.17</v>
      </c>
      <c r="AU542" t="s">
        <v>48</v>
      </c>
    </row>
    <row r="543" spans="38:47">
      <c r="AL543" t="s">
        <v>46</v>
      </c>
      <c r="AM543" t="s">
        <v>54</v>
      </c>
      <c r="AN543">
        <v>501</v>
      </c>
      <c r="AO543">
        <v>10</v>
      </c>
      <c r="AP543" t="s">
        <v>47</v>
      </c>
      <c r="AR543">
        <v>52</v>
      </c>
      <c r="AS543">
        <v>12</v>
      </c>
      <c r="AT543">
        <v>10.97</v>
      </c>
      <c r="AU543" t="s">
        <v>48</v>
      </c>
    </row>
    <row r="544" spans="38:47">
      <c r="AL544" t="s">
        <v>46</v>
      </c>
      <c r="AM544" t="s">
        <v>54</v>
      </c>
      <c r="AN544">
        <v>501</v>
      </c>
      <c r="AO544">
        <v>10</v>
      </c>
      <c r="AP544" t="s">
        <v>47</v>
      </c>
      <c r="AR544">
        <v>53</v>
      </c>
      <c r="AS544">
        <v>12</v>
      </c>
      <c r="AT544">
        <v>11.85</v>
      </c>
      <c r="AU544" t="s">
        <v>48</v>
      </c>
    </row>
    <row r="545" spans="38:47">
      <c r="AL545" t="s">
        <v>46</v>
      </c>
      <c r="AM545" t="s">
        <v>54</v>
      </c>
      <c r="AN545">
        <v>501</v>
      </c>
      <c r="AO545">
        <v>10</v>
      </c>
      <c r="AP545" t="s">
        <v>47</v>
      </c>
      <c r="AR545">
        <v>54</v>
      </c>
      <c r="AS545">
        <v>12</v>
      </c>
      <c r="AT545">
        <v>12.81</v>
      </c>
      <c r="AU545" t="s">
        <v>48</v>
      </c>
    </row>
    <row r="546" spans="38:47">
      <c r="AL546" t="s">
        <v>46</v>
      </c>
      <c r="AM546" t="s">
        <v>54</v>
      </c>
      <c r="AN546">
        <v>501</v>
      </c>
      <c r="AO546">
        <v>10</v>
      </c>
      <c r="AP546" t="s">
        <v>47</v>
      </c>
      <c r="AR546">
        <v>55</v>
      </c>
      <c r="AS546">
        <v>12</v>
      </c>
      <c r="AT546">
        <v>13.88</v>
      </c>
      <c r="AU546" t="s">
        <v>48</v>
      </c>
    </row>
    <row r="547" spans="38:47">
      <c r="AL547" t="s">
        <v>46</v>
      </c>
      <c r="AM547" t="s">
        <v>54</v>
      </c>
      <c r="AN547">
        <v>501</v>
      </c>
      <c r="AO547">
        <v>10</v>
      </c>
      <c r="AP547" t="s">
        <v>47</v>
      </c>
      <c r="AR547">
        <v>56</v>
      </c>
      <c r="AS547">
        <v>12</v>
      </c>
      <c r="AT547">
        <v>15.08</v>
      </c>
      <c r="AU547" t="s">
        <v>48</v>
      </c>
    </row>
    <row r="548" spans="38:47">
      <c r="AL548" t="s">
        <v>46</v>
      </c>
      <c r="AM548" t="s">
        <v>54</v>
      </c>
      <c r="AN548">
        <v>501</v>
      </c>
      <c r="AO548">
        <v>10</v>
      </c>
      <c r="AP548" t="s">
        <v>47</v>
      </c>
      <c r="AR548">
        <v>57</v>
      </c>
      <c r="AS548">
        <v>12</v>
      </c>
      <c r="AT548">
        <v>16.39</v>
      </c>
      <c r="AU548" t="s">
        <v>48</v>
      </c>
    </row>
    <row r="549" spans="38:47">
      <c r="AL549" t="s">
        <v>46</v>
      </c>
      <c r="AM549" t="s">
        <v>54</v>
      </c>
      <c r="AN549">
        <v>501</v>
      </c>
      <c r="AO549">
        <v>10</v>
      </c>
      <c r="AP549" t="s">
        <v>47</v>
      </c>
      <c r="AR549">
        <v>58</v>
      </c>
      <c r="AS549">
        <v>12</v>
      </c>
      <c r="AT549">
        <v>17.84</v>
      </c>
      <c r="AU549" t="s">
        <v>48</v>
      </c>
    </row>
    <row r="550" spans="38:47">
      <c r="AL550" t="s">
        <v>46</v>
      </c>
      <c r="AM550" t="s">
        <v>54</v>
      </c>
      <c r="AN550">
        <v>501</v>
      </c>
      <c r="AO550">
        <v>10</v>
      </c>
      <c r="AP550" t="s">
        <v>47</v>
      </c>
      <c r="AR550">
        <v>18</v>
      </c>
      <c r="AS550">
        <v>13</v>
      </c>
      <c r="AT550">
        <v>2.17</v>
      </c>
      <c r="AU550" t="s">
        <v>48</v>
      </c>
    </row>
    <row r="551" spans="38:47">
      <c r="AL551" t="s">
        <v>46</v>
      </c>
      <c r="AM551" t="s">
        <v>54</v>
      </c>
      <c r="AN551">
        <v>501</v>
      </c>
      <c r="AO551">
        <v>10</v>
      </c>
      <c r="AP551" t="s">
        <v>47</v>
      </c>
      <c r="AR551">
        <v>19</v>
      </c>
      <c r="AS551">
        <v>13</v>
      </c>
      <c r="AT551">
        <v>2.2400000000000002</v>
      </c>
      <c r="AU551" t="s">
        <v>48</v>
      </c>
    </row>
    <row r="552" spans="38:47">
      <c r="AL552" t="s">
        <v>46</v>
      </c>
      <c r="AM552" t="s">
        <v>54</v>
      </c>
      <c r="AN552">
        <v>501</v>
      </c>
      <c r="AO552">
        <v>10</v>
      </c>
      <c r="AP552" t="s">
        <v>47</v>
      </c>
      <c r="AR552">
        <v>20</v>
      </c>
      <c r="AS552">
        <v>13</v>
      </c>
      <c r="AT552">
        <v>2.2999999999999998</v>
      </c>
      <c r="AU552" t="s">
        <v>48</v>
      </c>
    </row>
    <row r="553" spans="38:47">
      <c r="AL553" t="s">
        <v>46</v>
      </c>
      <c r="AM553" t="s">
        <v>54</v>
      </c>
      <c r="AN553">
        <v>501</v>
      </c>
      <c r="AO553">
        <v>10</v>
      </c>
      <c r="AP553" t="s">
        <v>47</v>
      </c>
      <c r="AR553">
        <v>21</v>
      </c>
      <c r="AS553">
        <v>13</v>
      </c>
      <c r="AT553">
        <v>2.35</v>
      </c>
      <c r="AU553" t="s">
        <v>48</v>
      </c>
    </row>
    <row r="554" spans="38:47">
      <c r="AL554" t="s">
        <v>46</v>
      </c>
      <c r="AM554" t="s">
        <v>54</v>
      </c>
      <c r="AN554">
        <v>501</v>
      </c>
      <c r="AO554">
        <v>10</v>
      </c>
      <c r="AP554" t="s">
        <v>47</v>
      </c>
      <c r="AR554">
        <v>22</v>
      </c>
      <c r="AS554">
        <v>13</v>
      </c>
      <c r="AT554">
        <v>2.39</v>
      </c>
      <c r="AU554" t="s">
        <v>48</v>
      </c>
    </row>
    <row r="555" spans="38:47">
      <c r="AL555" t="s">
        <v>46</v>
      </c>
      <c r="AM555" t="s">
        <v>54</v>
      </c>
      <c r="AN555">
        <v>501</v>
      </c>
      <c r="AO555">
        <v>10</v>
      </c>
      <c r="AP555" t="s">
        <v>47</v>
      </c>
      <c r="AR555">
        <v>23</v>
      </c>
      <c r="AS555">
        <v>13</v>
      </c>
      <c r="AT555">
        <v>2.44</v>
      </c>
      <c r="AU555" t="s">
        <v>48</v>
      </c>
    </row>
    <row r="556" spans="38:47">
      <c r="AL556" t="s">
        <v>46</v>
      </c>
      <c r="AM556" t="s">
        <v>54</v>
      </c>
      <c r="AN556">
        <v>501</v>
      </c>
      <c r="AO556">
        <v>10</v>
      </c>
      <c r="AP556" t="s">
        <v>47</v>
      </c>
      <c r="AR556">
        <v>24</v>
      </c>
      <c r="AS556">
        <v>13</v>
      </c>
      <c r="AT556">
        <v>2.4900000000000002</v>
      </c>
      <c r="AU556" t="s">
        <v>48</v>
      </c>
    </row>
    <row r="557" spans="38:47">
      <c r="AL557" t="s">
        <v>46</v>
      </c>
      <c r="AM557" t="s">
        <v>54</v>
      </c>
      <c r="AN557">
        <v>501</v>
      </c>
      <c r="AO557">
        <v>10</v>
      </c>
      <c r="AP557" t="s">
        <v>47</v>
      </c>
      <c r="AR557">
        <v>25</v>
      </c>
      <c r="AS557">
        <v>13</v>
      </c>
      <c r="AT557">
        <v>2.5499999999999998</v>
      </c>
      <c r="AU557" t="s">
        <v>48</v>
      </c>
    </row>
    <row r="558" spans="38:47">
      <c r="AL558" t="s">
        <v>46</v>
      </c>
      <c r="AM558" t="s">
        <v>54</v>
      </c>
      <c r="AN558">
        <v>501</v>
      </c>
      <c r="AO558">
        <v>10</v>
      </c>
      <c r="AP558" t="s">
        <v>47</v>
      </c>
      <c r="AR558">
        <v>26</v>
      </c>
      <c r="AS558">
        <v>13</v>
      </c>
      <c r="AT558">
        <v>2.62</v>
      </c>
      <c r="AU558" t="s">
        <v>48</v>
      </c>
    </row>
    <row r="559" spans="38:47">
      <c r="AL559" t="s">
        <v>46</v>
      </c>
      <c r="AM559" t="s">
        <v>54</v>
      </c>
      <c r="AN559">
        <v>501</v>
      </c>
      <c r="AO559">
        <v>10</v>
      </c>
      <c r="AP559" t="s">
        <v>47</v>
      </c>
      <c r="AR559">
        <v>27</v>
      </c>
      <c r="AS559">
        <v>13</v>
      </c>
      <c r="AT559">
        <v>2.7</v>
      </c>
      <c r="AU559" t="s">
        <v>48</v>
      </c>
    </row>
    <row r="560" spans="38:47">
      <c r="AL560" t="s">
        <v>46</v>
      </c>
      <c r="AM560" t="s">
        <v>54</v>
      </c>
      <c r="AN560">
        <v>501</v>
      </c>
      <c r="AO560">
        <v>10</v>
      </c>
      <c r="AP560" t="s">
        <v>47</v>
      </c>
      <c r="AR560">
        <v>28</v>
      </c>
      <c r="AS560">
        <v>13</v>
      </c>
      <c r="AT560">
        <v>2.8</v>
      </c>
      <c r="AU560" t="s">
        <v>48</v>
      </c>
    </row>
    <row r="561" spans="38:47">
      <c r="AL561" t="s">
        <v>46</v>
      </c>
      <c r="AM561" t="s">
        <v>54</v>
      </c>
      <c r="AN561">
        <v>501</v>
      </c>
      <c r="AO561">
        <v>10</v>
      </c>
      <c r="AP561" t="s">
        <v>47</v>
      </c>
      <c r="AR561">
        <v>29</v>
      </c>
      <c r="AS561">
        <v>13</v>
      </c>
      <c r="AT561">
        <v>2.91</v>
      </c>
      <c r="AU561" t="s">
        <v>48</v>
      </c>
    </row>
    <row r="562" spans="38:47">
      <c r="AL562" t="s">
        <v>46</v>
      </c>
      <c r="AM562" t="s">
        <v>54</v>
      </c>
      <c r="AN562">
        <v>501</v>
      </c>
      <c r="AO562">
        <v>10</v>
      </c>
      <c r="AP562" t="s">
        <v>47</v>
      </c>
      <c r="AR562">
        <v>30</v>
      </c>
      <c r="AS562">
        <v>13</v>
      </c>
      <c r="AT562">
        <v>3.04</v>
      </c>
      <c r="AU562" t="s">
        <v>48</v>
      </c>
    </row>
    <row r="563" spans="38:47">
      <c r="AL563" t="s">
        <v>46</v>
      </c>
      <c r="AM563" t="s">
        <v>54</v>
      </c>
      <c r="AN563">
        <v>501</v>
      </c>
      <c r="AO563">
        <v>10</v>
      </c>
      <c r="AP563" t="s">
        <v>47</v>
      </c>
      <c r="AR563">
        <v>31</v>
      </c>
      <c r="AS563">
        <v>13</v>
      </c>
      <c r="AT563">
        <v>3.18</v>
      </c>
      <c r="AU563" t="s">
        <v>48</v>
      </c>
    </row>
    <row r="564" spans="38:47">
      <c r="AL564" t="s">
        <v>46</v>
      </c>
      <c r="AM564" t="s">
        <v>54</v>
      </c>
      <c r="AN564">
        <v>501</v>
      </c>
      <c r="AO564">
        <v>10</v>
      </c>
      <c r="AP564" t="s">
        <v>47</v>
      </c>
      <c r="AR564">
        <v>32</v>
      </c>
      <c r="AS564">
        <v>13</v>
      </c>
      <c r="AT564">
        <v>3.34</v>
      </c>
      <c r="AU564" t="s">
        <v>48</v>
      </c>
    </row>
    <row r="565" spans="38:47">
      <c r="AL565" t="s">
        <v>46</v>
      </c>
      <c r="AM565" t="s">
        <v>54</v>
      </c>
      <c r="AN565">
        <v>501</v>
      </c>
      <c r="AO565">
        <v>10</v>
      </c>
      <c r="AP565" t="s">
        <v>47</v>
      </c>
      <c r="AR565">
        <v>33</v>
      </c>
      <c r="AS565">
        <v>13</v>
      </c>
      <c r="AT565">
        <v>3.51</v>
      </c>
      <c r="AU565" t="s">
        <v>48</v>
      </c>
    </row>
    <row r="566" spans="38:47">
      <c r="AL566" t="s">
        <v>46</v>
      </c>
      <c r="AM566" t="s">
        <v>54</v>
      </c>
      <c r="AN566">
        <v>501</v>
      </c>
      <c r="AO566">
        <v>10</v>
      </c>
      <c r="AP566" t="s">
        <v>47</v>
      </c>
      <c r="AR566">
        <v>34</v>
      </c>
      <c r="AS566">
        <v>13</v>
      </c>
      <c r="AT566">
        <v>3.71</v>
      </c>
      <c r="AU566" t="s">
        <v>48</v>
      </c>
    </row>
    <row r="567" spans="38:47">
      <c r="AL567" t="s">
        <v>46</v>
      </c>
      <c r="AM567" t="s">
        <v>54</v>
      </c>
      <c r="AN567">
        <v>501</v>
      </c>
      <c r="AO567">
        <v>10</v>
      </c>
      <c r="AP567" t="s">
        <v>47</v>
      </c>
      <c r="AR567">
        <v>35</v>
      </c>
      <c r="AS567">
        <v>13</v>
      </c>
      <c r="AT567">
        <v>3.92</v>
      </c>
      <c r="AU567" t="s">
        <v>48</v>
      </c>
    </row>
    <row r="568" spans="38:47">
      <c r="AL568" t="s">
        <v>46</v>
      </c>
      <c r="AM568" t="s">
        <v>54</v>
      </c>
      <c r="AN568">
        <v>501</v>
      </c>
      <c r="AO568">
        <v>10</v>
      </c>
      <c r="AP568" t="s">
        <v>47</v>
      </c>
      <c r="AR568">
        <v>36</v>
      </c>
      <c r="AS568">
        <v>13</v>
      </c>
      <c r="AT568">
        <v>4.1500000000000004</v>
      </c>
      <c r="AU568" t="s">
        <v>48</v>
      </c>
    </row>
    <row r="569" spans="38:47">
      <c r="AL569" t="s">
        <v>46</v>
      </c>
      <c r="AM569" t="s">
        <v>54</v>
      </c>
      <c r="AN569">
        <v>501</v>
      </c>
      <c r="AO569">
        <v>10</v>
      </c>
      <c r="AP569" t="s">
        <v>47</v>
      </c>
      <c r="AR569">
        <v>37</v>
      </c>
      <c r="AS569">
        <v>13</v>
      </c>
      <c r="AT569">
        <v>4.4000000000000004</v>
      </c>
      <c r="AU569" t="s">
        <v>48</v>
      </c>
    </row>
    <row r="570" spans="38:47">
      <c r="AL570" t="s">
        <v>46</v>
      </c>
      <c r="AM570" t="s">
        <v>54</v>
      </c>
      <c r="AN570">
        <v>501</v>
      </c>
      <c r="AO570">
        <v>10</v>
      </c>
      <c r="AP570" t="s">
        <v>47</v>
      </c>
      <c r="AR570">
        <v>38</v>
      </c>
      <c r="AS570">
        <v>13</v>
      </c>
      <c r="AT570">
        <v>4.67</v>
      </c>
      <c r="AU570" t="s">
        <v>48</v>
      </c>
    </row>
    <row r="571" spans="38:47">
      <c r="AL571" t="s">
        <v>46</v>
      </c>
      <c r="AM571" t="s">
        <v>54</v>
      </c>
      <c r="AN571">
        <v>501</v>
      </c>
      <c r="AO571">
        <v>10</v>
      </c>
      <c r="AP571" t="s">
        <v>47</v>
      </c>
      <c r="AR571">
        <v>39</v>
      </c>
      <c r="AS571">
        <v>13</v>
      </c>
      <c r="AT571">
        <v>4.96</v>
      </c>
      <c r="AU571" t="s">
        <v>48</v>
      </c>
    </row>
    <row r="572" spans="38:47">
      <c r="AL572" t="s">
        <v>46</v>
      </c>
      <c r="AM572" t="s">
        <v>54</v>
      </c>
      <c r="AN572">
        <v>501</v>
      </c>
      <c r="AO572">
        <v>10</v>
      </c>
      <c r="AP572" t="s">
        <v>47</v>
      </c>
      <c r="AR572">
        <v>40</v>
      </c>
      <c r="AS572">
        <v>13</v>
      </c>
      <c r="AT572">
        <v>5.28</v>
      </c>
      <c r="AU572" t="s">
        <v>48</v>
      </c>
    </row>
    <row r="573" spans="38:47">
      <c r="AL573" t="s">
        <v>46</v>
      </c>
      <c r="AM573" t="s">
        <v>54</v>
      </c>
      <c r="AN573">
        <v>501</v>
      </c>
      <c r="AO573">
        <v>10</v>
      </c>
      <c r="AP573" t="s">
        <v>47</v>
      </c>
      <c r="AR573">
        <v>41</v>
      </c>
      <c r="AS573">
        <v>13</v>
      </c>
      <c r="AT573">
        <v>5.64</v>
      </c>
      <c r="AU573" t="s">
        <v>48</v>
      </c>
    </row>
    <row r="574" spans="38:47">
      <c r="AL574" t="s">
        <v>46</v>
      </c>
      <c r="AM574" t="s">
        <v>54</v>
      </c>
      <c r="AN574">
        <v>501</v>
      </c>
      <c r="AO574">
        <v>10</v>
      </c>
      <c r="AP574" t="s">
        <v>47</v>
      </c>
      <c r="AR574">
        <v>42</v>
      </c>
      <c r="AS574">
        <v>13</v>
      </c>
      <c r="AT574">
        <v>6.02</v>
      </c>
      <c r="AU574" t="s">
        <v>48</v>
      </c>
    </row>
    <row r="575" spans="38:47">
      <c r="AL575" t="s">
        <v>46</v>
      </c>
      <c r="AM575" t="s">
        <v>54</v>
      </c>
      <c r="AN575">
        <v>501</v>
      </c>
      <c r="AO575">
        <v>10</v>
      </c>
      <c r="AP575" t="s">
        <v>47</v>
      </c>
      <c r="AR575">
        <v>43</v>
      </c>
      <c r="AS575">
        <v>13</v>
      </c>
      <c r="AT575">
        <v>6.45</v>
      </c>
      <c r="AU575" t="s">
        <v>48</v>
      </c>
    </row>
    <row r="576" spans="38:47">
      <c r="AL576" t="s">
        <v>46</v>
      </c>
      <c r="AM576" t="s">
        <v>54</v>
      </c>
      <c r="AN576">
        <v>501</v>
      </c>
      <c r="AO576">
        <v>10</v>
      </c>
      <c r="AP576" t="s">
        <v>47</v>
      </c>
      <c r="AR576">
        <v>44</v>
      </c>
      <c r="AS576">
        <v>13</v>
      </c>
      <c r="AT576">
        <v>6.9</v>
      </c>
      <c r="AU576" t="s">
        <v>48</v>
      </c>
    </row>
    <row r="577" spans="38:47">
      <c r="AL577" t="s">
        <v>46</v>
      </c>
      <c r="AM577" t="s">
        <v>54</v>
      </c>
      <c r="AN577">
        <v>501</v>
      </c>
      <c r="AO577">
        <v>10</v>
      </c>
      <c r="AP577" t="s">
        <v>47</v>
      </c>
      <c r="AR577">
        <v>45</v>
      </c>
      <c r="AS577">
        <v>13</v>
      </c>
      <c r="AT577">
        <v>7.39</v>
      </c>
      <c r="AU577" t="s">
        <v>48</v>
      </c>
    </row>
    <row r="578" spans="38:47">
      <c r="AL578" t="s">
        <v>46</v>
      </c>
      <c r="AM578" t="s">
        <v>54</v>
      </c>
      <c r="AN578">
        <v>501</v>
      </c>
      <c r="AO578">
        <v>10</v>
      </c>
      <c r="AP578" t="s">
        <v>47</v>
      </c>
      <c r="AR578">
        <v>46</v>
      </c>
      <c r="AS578">
        <v>13</v>
      </c>
      <c r="AT578">
        <v>7.93</v>
      </c>
      <c r="AU578" t="s">
        <v>48</v>
      </c>
    </row>
    <row r="579" spans="38:47">
      <c r="AL579" t="s">
        <v>46</v>
      </c>
      <c r="AM579" t="s">
        <v>54</v>
      </c>
      <c r="AN579">
        <v>501</v>
      </c>
      <c r="AO579">
        <v>10</v>
      </c>
      <c r="AP579" t="s">
        <v>47</v>
      </c>
      <c r="AR579">
        <v>47</v>
      </c>
      <c r="AS579">
        <v>13</v>
      </c>
      <c r="AT579">
        <v>8.5</v>
      </c>
      <c r="AU579" t="s">
        <v>48</v>
      </c>
    </row>
    <row r="580" spans="38:47">
      <c r="AL580" t="s">
        <v>46</v>
      </c>
      <c r="AM580" t="s">
        <v>54</v>
      </c>
      <c r="AN580">
        <v>501</v>
      </c>
      <c r="AO580">
        <v>10</v>
      </c>
      <c r="AP580" t="s">
        <v>47</v>
      </c>
      <c r="AR580">
        <v>48</v>
      </c>
      <c r="AS580">
        <v>13</v>
      </c>
      <c r="AT580">
        <v>9.1300000000000008</v>
      </c>
      <c r="AU580" t="s">
        <v>48</v>
      </c>
    </row>
    <row r="581" spans="38:47">
      <c r="AL581" t="s">
        <v>46</v>
      </c>
      <c r="AM581" t="s">
        <v>54</v>
      </c>
      <c r="AN581">
        <v>501</v>
      </c>
      <c r="AO581">
        <v>10</v>
      </c>
      <c r="AP581" t="s">
        <v>47</v>
      </c>
      <c r="AR581">
        <v>49</v>
      </c>
      <c r="AS581">
        <v>13</v>
      </c>
      <c r="AT581">
        <v>9.8000000000000007</v>
      </c>
      <c r="AU581" t="s">
        <v>48</v>
      </c>
    </row>
    <row r="582" spans="38:47">
      <c r="AL582" t="s">
        <v>46</v>
      </c>
      <c r="AM582" t="s">
        <v>54</v>
      </c>
      <c r="AN582">
        <v>501</v>
      </c>
      <c r="AO582">
        <v>10</v>
      </c>
      <c r="AP582" t="s">
        <v>47</v>
      </c>
      <c r="AR582">
        <v>50</v>
      </c>
      <c r="AS582">
        <v>13</v>
      </c>
      <c r="AT582">
        <v>10.55</v>
      </c>
      <c r="AU582" t="s">
        <v>48</v>
      </c>
    </row>
    <row r="583" spans="38:47">
      <c r="AL583" t="s">
        <v>46</v>
      </c>
      <c r="AM583" t="s">
        <v>54</v>
      </c>
      <c r="AN583">
        <v>501</v>
      </c>
      <c r="AO583">
        <v>10</v>
      </c>
      <c r="AP583" t="s">
        <v>47</v>
      </c>
      <c r="AR583">
        <v>51</v>
      </c>
      <c r="AS583">
        <v>13</v>
      </c>
      <c r="AT583">
        <v>11.36</v>
      </c>
      <c r="AU583" t="s">
        <v>48</v>
      </c>
    </row>
    <row r="584" spans="38:47">
      <c r="AL584" t="s">
        <v>46</v>
      </c>
      <c r="AM584" t="s">
        <v>54</v>
      </c>
      <c r="AN584">
        <v>501</v>
      </c>
      <c r="AO584">
        <v>10</v>
      </c>
      <c r="AP584" t="s">
        <v>47</v>
      </c>
      <c r="AR584">
        <v>52</v>
      </c>
      <c r="AS584">
        <v>13</v>
      </c>
      <c r="AT584">
        <v>12.26</v>
      </c>
      <c r="AU584" t="s">
        <v>48</v>
      </c>
    </row>
    <row r="585" spans="38:47">
      <c r="AL585" t="s">
        <v>46</v>
      </c>
      <c r="AM585" t="s">
        <v>54</v>
      </c>
      <c r="AN585">
        <v>501</v>
      </c>
      <c r="AO585">
        <v>10</v>
      </c>
      <c r="AP585" t="s">
        <v>47</v>
      </c>
      <c r="AR585">
        <v>53</v>
      </c>
      <c r="AS585">
        <v>13</v>
      </c>
      <c r="AT585">
        <v>13.24</v>
      </c>
      <c r="AU585" t="s">
        <v>48</v>
      </c>
    </row>
    <row r="586" spans="38:47">
      <c r="AL586" t="s">
        <v>46</v>
      </c>
      <c r="AM586" t="s">
        <v>54</v>
      </c>
      <c r="AN586">
        <v>501</v>
      </c>
      <c r="AO586">
        <v>10</v>
      </c>
      <c r="AP586" t="s">
        <v>47</v>
      </c>
      <c r="AR586">
        <v>54</v>
      </c>
      <c r="AS586">
        <v>13</v>
      </c>
      <c r="AT586">
        <v>14.33</v>
      </c>
      <c r="AU586" t="s">
        <v>48</v>
      </c>
    </row>
    <row r="587" spans="38:47">
      <c r="AL587" t="s">
        <v>46</v>
      </c>
      <c r="AM587" t="s">
        <v>54</v>
      </c>
      <c r="AN587">
        <v>501</v>
      </c>
      <c r="AO587">
        <v>10</v>
      </c>
      <c r="AP587" t="s">
        <v>47</v>
      </c>
      <c r="AR587">
        <v>55</v>
      </c>
      <c r="AS587">
        <v>13</v>
      </c>
      <c r="AT587">
        <v>15.53</v>
      </c>
      <c r="AU587" t="s">
        <v>48</v>
      </c>
    </row>
    <row r="588" spans="38:47">
      <c r="AL588" t="s">
        <v>46</v>
      </c>
      <c r="AM588" t="s">
        <v>54</v>
      </c>
      <c r="AN588">
        <v>501</v>
      </c>
      <c r="AO588">
        <v>10</v>
      </c>
      <c r="AP588" t="s">
        <v>47</v>
      </c>
      <c r="AR588">
        <v>56</v>
      </c>
      <c r="AS588">
        <v>13</v>
      </c>
      <c r="AT588">
        <v>16.850000000000001</v>
      </c>
      <c r="AU588" t="s">
        <v>48</v>
      </c>
    </row>
    <row r="589" spans="38:47">
      <c r="AL589" t="s">
        <v>46</v>
      </c>
      <c r="AM589" t="s">
        <v>54</v>
      </c>
      <c r="AN589">
        <v>501</v>
      </c>
      <c r="AO589">
        <v>10</v>
      </c>
      <c r="AP589" t="s">
        <v>47</v>
      </c>
      <c r="AR589">
        <v>57</v>
      </c>
      <c r="AS589">
        <v>13</v>
      </c>
      <c r="AT589">
        <v>18.3</v>
      </c>
      <c r="AU589" t="s">
        <v>48</v>
      </c>
    </row>
    <row r="590" spans="38:47">
      <c r="AL590" t="s">
        <v>46</v>
      </c>
      <c r="AM590" t="s">
        <v>54</v>
      </c>
      <c r="AN590">
        <v>501</v>
      </c>
      <c r="AO590">
        <v>10</v>
      </c>
      <c r="AP590" t="s">
        <v>47</v>
      </c>
      <c r="AR590">
        <v>18</v>
      </c>
      <c r="AS590">
        <v>14</v>
      </c>
      <c r="AT590">
        <v>2.37</v>
      </c>
      <c r="AU590" t="s">
        <v>48</v>
      </c>
    </row>
    <row r="591" spans="38:47">
      <c r="AL591" t="s">
        <v>46</v>
      </c>
      <c r="AM591" t="s">
        <v>54</v>
      </c>
      <c r="AN591">
        <v>501</v>
      </c>
      <c r="AO591">
        <v>10</v>
      </c>
      <c r="AP591" t="s">
        <v>47</v>
      </c>
      <c r="AR591">
        <v>19</v>
      </c>
      <c r="AS591">
        <v>14</v>
      </c>
      <c r="AT591">
        <v>2.44</v>
      </c>
      <c r="AU591" t="s">
        <v>48</v>
      </c>
    </row>
    <row r="592" spans="38:47">
      <c r="AL592" t="s">
        <v>46</v>
      </c>
      <c r="AM592" t="s">
        <v>54</v>
      </c>
      <c r="AN592">
        <v>501</v>
      </c>
      <c r="AO592">
        <v>10</v>
      </c>
      <c r="AP592" t="s">
        <v>47</v>
      </c>
      <c r="AR592">
        <v>20</v>
      </c>
      <c r="AS592">
        <v>14</v>
      </c>
      <c r="AT592">
        <v>2.5</v>
      </c>
      <c r="AU592" t="s">
        <v>48</v>
      </c>
    </row>
    <row r="593" spans="38:47">
      <c r="AL593" t="s">
        <v>46</v>
      </c>
      <c r="AM593" t="s">
        <v>54</v>
      </c>
      <c r="AN593">
        <v>501</v>
      </c>
      <c r="AO593">
        <v>10</v>
      </c>
      <c r="AP593" t="s">
        <v>47</v>
      </c>
      <c r="AR593">
        <v>21</v>
      </c>
      <c r="AS593">
        <v>14</v>
      </c>
      <c r="AT593">
        <v>2.5499999999999998</v>
      </c>
      <c r="AU593" t="s">
        <v>48</v>
      </c>
    </row>
    <row r="594" spans="38:47">
      <c r="AL594" t="s">
        <v>46</v>
      </c>
      <c r="AM594" t="s">
        <v>54</v>
      </c>
      <c r="AN594">
        <v>501</v>
      </c>
      <c r="AO594">
        <v>10</v>
      </c>
      <c r="AP594" t="s">
        <v>47</v>
      </c>
      <c r="AR594">
        <v>22</v>
      </c>
      <c r="AS594">
        <v>14</v>
      </c>
      <c r="AT594">
        <v>2.6</v>
      </c>
      <c r="AU594" t="s">
        <v>48</v>
      </c>
    </row>
    <row r="595" spans="38:47">
      <c r="AL595" t="s">
        <v>46</v>
      </c>
      <c r="AM595" t="s">
        <v>54</v>
      </c>
      <c r="AN595">
        <v>501</v>
      </c>
      <c r="AO595">
        <v>10</v>
      </c>
      <c r="AP595" t="s">
        <v>47</v>
      </c>
      <c r="AR595">
        <v>23</v>
      </c>
      <c r="AS595">
        <v>14</v>
      </c>
      <c r="AT595">
        <v>2.66</v>
      </c>
      <c r="AU595" t="s">
        <v>48</v>
      </c>
    </row>
    <row r="596" spans="38:47">
      <c r="AL596" t="s">
        <v>46</v>
      </c>
      <c r="AM596" t="s">
        <v>54</v>
      </c>
      <c r="AN596">
        <v>501</v>
      </c>
      <c r="AO596">
        <v>10</v>
      </c>
      <c r="AP596" t="s">
        <v>47</v>
      </c>
      <c r="AR596">
        <v>24</v>
      </c>
      <c r="AS596">
        <v>14</v>
      </c>
      <c r="AT596">
        <v>2.72</v>
      </c>
      <c r="AU596" t="s">
        <v>48</v>
      </c>
    </row>
    <row r="597" spans="38:47">
      <c r="AL597" t="s">
        <v>46</v>
      </c>
      <c r="AM597" t="s">
        <v>54</v>
      </c>
      <c r="AN597">
        <v>501</v>
      </c>
      <c r="AO597">
        <v>10</v>
      </c>
      <c r="AP597" t="s">
        <v>47</v>
      </c>
      <c r="AR597">
        <v>25</v>
      </c>
      <c r="AS597">
        <v>14</v>
      </c>
      <c r="AT597">
        <v>2.79</v>
      </c>
      <c r="AU597" t="s">
        <v>48</v>
      </c>
    </row>
    <row r="598" spans="38:47">
      <c r="AL598" t="s">
        <v>46</v>
      </c>
      <c r="AM598" t="s">
        <v>54</v>
      </c>
      <c r="AN598">
        <v>501</v>
      </c>
      <c r="AO598">
        <v>10</v>
      </c>
      <c r="AP598" t="s">
        <v>47</v>
      </c>
      <c r="AR598">
        <v>26</v>
      </c>
      <c r="AS598">
        <v>14</v>
      </c>
      <c r="AT598">
        <v>2.87</v>
      </c>
      <c r="AU598" t="s">
        <v>48</v>
      </c>
    </row>
    <row r="599" spans="38:47">
      <c r="AL599" t="s">
        <v>46</v>
      </c>
      <c r="AM599" t="s">
        <v>54</v>
      </c>
      <c r="AN599">
        <v>501</v>
      </c>
      <c r="AO599">
        <v>10</v>
      </c>
      <c r="AP599" t="s">
        <v>47</v>
      </c>
      <c r="AR599">
        <v>27</v>
      </c>
      <c r="AS599">
        <v>14</v>
      </c>
      <c r="AT599">
        <v>2.97</v>
      </c>
      <c r="AU599" t="s">
        <v>48</v>
      </c>
    </row>
    <row r="600" spans="38:47">
      <c r="AL600" t="s">
        <v>46</v>
      </c>
      <c r="AM600" t="s">
        <v>54</v>
      </c>
      <c r="AN600">
        <v>501</v>
      </c>
      <c r="AO600">
        <v>10</v>
      </c>
      <c r="AP600" t="s">
        <v>47</v>
      </c>
      <c r="AR600">
        <v>28</v>
      </c>
      <c r="AS600">
        <v>14</v>
      </c>
      <c r="AT600">
        <v>3.07</v>
      </c>
      <c r="AU600" t="s">
        <v>48</v>
      </c>
    </row>
    <row r="601" spans="38:47">
      <c r="AL601" t="s">
        <v>46</v>
      </c>
      <c r="AM601" t="s">
        <v>54</v>
      </c>
      <c r="AN601">
        <v>501</v>
      </c>
      <c r="AO601">
        <v>10</v>
      </c>
      <c r="AP601" t="s">
        <v>47</v>
      </c>
      <c r="AR601">
        <v>29</v>
      </c>
      <c r="AS601">
        <v>14</v>
      </c>
      <c r="AT601">
        <v>3.2</v>
      </c>
      <c r="AU601" t="s">
        <v>48</v>
      </c>
    </row>
    <row r="602" spans="38:47">
      <c r="AL602" t="s">
        <v>46</v>
      </c>
      <c r="AM602" t="s">
        <v>54</v>
      </c>
      <c r="AN602">
        <v>501</v>
      </c>
      <c r="AO602">
        <v>10</v>
      </c>
      <c r="AP602" t="s">
        <v>47</v>
      </c>
      <c r="AR602">
        <v>30</v>
      </c>
      <c r="AS602">
        <v>14</v>
      </c>
      <c r="AT602">
        <v>3.35</v>
      </c>
      <c r="AU602" t="s">
        <v>48</v>
      </c>
    </row>
    <row r="603" spans="38:47">
      <c r="AL603" t="s">
        <v>46</v>
      </c>
      <c r="AM603" t="s">
        <v>54</v>
      </c>
      <c r="AN603">
        <v>501</v>
      </c>
      <c r="AO603">
        <v>10</v>
      </c>
      <c r="AP603" t="s">
        <v>47</v>
      </c>
      <c r="AR603">
        <v>31</v>
      </c>
      <c r="AS603">
        <v>14</v>
      </c>
      <c r="AT603">
        <v>3.5</v>
      </c>
      <c r="AU603" t="s">
        <v>48</v>
      </c>
    </row>
    <row r="604" spans="38:47">
      <c r="AL604" t="s">
        <v>46</v>
      </c>
      <c r="AM604" t="s">
        <v>54</v>
      </c>
      <c r="AN604">
        <v>501</v>
      </c>
      <c r="AO604">
        <v>10</v>
      </c>
      <c r="AP604" t="s">
        <v>47</v>
      </c>
      <c r="AR604">
        <v>32</v>
      </c>
      <c r="AS604">
        <v>14</v>
      </c>
      <c r="AT604">
        <v>3.69</v>
      </c>
      <c r="AU604" t="s">
        <v>48</v>
      </c>
    </row>
    <row r="605" spans="38:47">
      <c r="AL605" t="s">
        <v>46</v>
      </c>
      <c r="AM605" t="s">
        <v>54</v>
      </c>
      <c r="AN605">
        <v>501</v>
      </c>
      <c r="AO605">
        <v>10</v>
      </c>
      <c r="AP605" t="s">
        <v>47</v>
      </c>
      <c r="AR605">
        <v>33</v>
      </c>
      <c r="AS605">
        <v>14</v>
      </c>
      <c r="AT605">
        <v>3.88</v>
      </c>
      <c r="AU605" t="s">
        <v>48</v>
      </c>
    </row>
    <row r="606" spans="38:47">
      <c r="AL606" t="s">
        <v>46</v>
      </c>
      <c r="AM606" t="s">
        <v>54</v>
      </c>
      <c r="AN606">
        <v>501</v>
      </c>
      <c r="AO606">
        <v>10</v>
      </c>
      <c r="AP606" t="s">
        <v>47</v>
      </c>
      <c r="AR606">
        <v>34</v>
      </c>
      <c r="AS606">
        <v>14</v>
      </c>
      <c r="AT606">
        <v>4.0999999999999996</v>
      </c>
      <c r="AU606" t="s">
        <v>48</v>
      </c>
    </row>
    <row r="607" spans="38:47">
      <c r="AL607" t="s">
        <v>46</v>
      </c>
      <c r="AM607" t="s">
        <v>54</v>
      </c>
      <c r="AN607">
        <v>501</v>
      </c>
      <c r="AO607">
        <v>10</v>
      </c>
      <c r="AP607" t="s">
        <v>47</v>
      </c>
      <c r="AR607">
        <v>35</v>
      </c>
      <c r="AS607">
        <v>14</v>
      </c>
      <c r="AT607">
        <v>4.33</v>
      </c>
      <c r="AU607" t="s">
        <v>48</v>
      </c>
    </row>
    <row r="608" spans="38:47">
      <c r="AL608" t="s">
        <v>46</v>
      </c>
      <c r="AM608" t="s">
        <v>54</v>
      </c>
      <c r="AN608">
        <v>501</v>
      </c>
      <c r="AO608">
        <v>10</v>
      </c>
      <c r="AP608" t="s">
        <v>47</v>
      </c>
      <c r="AR608">
        <v>36</v>
      </c>
      <c r="AS608">
        <v>14</v>
      </c>
      <c r="AT608">
        <v>4.58</v>
      </c>
      <c r="AU608" t="s">
        <v>48</v>
      </c>
    </row>
    <row r="609" spans="38:47">
      <c r="AL609" t="s">
        <v>46</v>
      </c>
      <c r="AM609" t="s">
        <v>54</v>
      </c>
      <c r="AN609">
        <v>501</v>
      </c>
      <c r="AO609">
        <v>10</v>
      </c>
      <c r="AP609" t="s">
        <v>47</v>
      </c>
      <c r="AR609">
        <v>37</v>
      </c>
      <c r="AS609">
        <v>14</v>
      </c>
      <c r="AT609">
        <v>4.8600000000000003</v>
      </c>
      <c r="AU609" t="s">
        <v>48</v>
      </c>
    </row>
    <row r="610" spans="38:47">
      <c r="AL610" t="s">
        <v>46</v>
      </c>
      <c r="AM610" t="s">
        <v>54</v>
      </c>
      <c r="AN610">
        <v>501</v>
      </c>
      <c r="AO610">
        <v>10</v>
      </c>
      <c r="AP610" t="s">
        <v>47</v>
      </c>
      <c r="AR610">
        <v>38</v>
      </c>
      <c r="AS610">
        <v>14</v>
      </c>
      <c r="AT610">
        <v>5.18</v>
      </c>
      <c r="AU610" t="s">
        <v>48</v>
      </c>
    </row>
    <row r="611" spans="38:47">
      <c r="AL611" t="s">
        <v>46</v>
      </c>
      <c r="AM611" t="s">
        <v>54</v>
      </c>
      <c r="AN611">
        <v>501</v>
      </c>
      <c r="AO611">
        <v>10</v>
      </c>
      <c r="AP611" t="s">
        <v>47</v>
      </c>
      <c r="AR611">
        <v>39</v>
      </c>
      <c r="AS611">
        <v>14</v>
      </c>
      <c r="AT611">
        <v>5.5</v>
      </c>
      <c r="AU611" t="s">
        <v>48</v>
      </c>
    </row>
    <row r="612" spans="38:47">
      <c r="AL612" t="s">
        <v>46</v>
      </c>
      <c r="AM612" t="s">
        <v>54</v>
      </c>
      <c r="AN612">
        <v>501</v>
      </c>
      <c r="AO612">
        <v>10</v>
      </c>
      <c r="AP612" t="s">
        <v>47</v>
      </c>
      <c r="AR612">
        <v>40</v>
      </c>
      <c r="AS612">
        <v>14</v>
      </c>
      <c r="AT612">
        <v>5.87</v>
      </c>
      <c r="AU612" t="s">
        <v>48</v>
      </c>
    </row>
    <row r="613" spans="38:47">
      <c r="AL613" t="s">
        <v>46</v>
      </c>
      <c r="AM613" t="s">
        <v>54</v>
      </c>
      <c r="AN613">
        <v>501</v>
      </c>
      <c r="AO613">
        <v>10</v>
      </c>
      <c r="AP613" t="s">
        <v>47</v>
      </c>
      <c r="AR613">
        <v>41</v>
      </c>
      <c r="AS613">
        <v>14</v>
      </c>
      <c r="AT613">
        <v>6.26</v>
      </c>
      <c r="AU613" t="s">
        <v>48</v>
      </c>
    </row>
    <row r="614" spans="38:47">
      <c r="AL614" t="s">
        <v>46</v>
      </c>
      <c r="AM614" t="s">
        <v>54</v>
      </c>
      <c r="AN614">
        <v>501</v>
      </c>
      <c r="AO614">
        <v>10</v>
      </c>
      <c r="AP614" t="s">
        <v>47</v>
      </c>
      <c r="AR614">
        <v>42</v>
      </c>
      <c r="AS614">
        <v>14</v>
      </c>
      <c r="AT614">
        <v>6.68</v>
      </c>
      <c r="AU614" t="s">
        <v>48</v>
      </c>
    </row>
    <row r="615" spans="38:47">
      <c r="AL615" t="s">
        <v>46</v>
      </c>
      <c r="AM615" t="s">
        <v>54</v>
      </c>
      <c r="AN615">
        <v>501</v>
      </c>
      <c r="AO615">
        <v>10</v>
      </c>
      <c r="AP615" t="s">
        <v>47</v>
      </c>
      <c r="AR615">
        <v>43</v>
      </c>
      <c r="AS615">
        <v>14</v>
      </c>
      <c r="AT615">
        <v>7.15</v>
      </c>
      <c r="AU615" t="s">
        <v>48</v>
      </c>
    </row>
    <row r="616" spans="38:47">
      <c r="AL616" t="s">
        <v>46</v>
      </c>
      <c r="AM616" t="s">
        <v>54</v>
      </c>
      <c r="AN616">
        <v>501</v>
      </c>
      <c r="AO616">
        <v>10</v>
      </c>
      <c r="AP616" t="s">
        <v>47</v>
      </c>
      <c r="AR616">
        <v>44</v>
      </c>
      <c r="AS616">
        <v>14</v>
      </c>
      <c r="AT616">
        <v>7.65</v>
      </c>
      <c r="AU616" t="s">
        <v>48</v>
      </c>
    </row>
    <row r="617" spans="38:47">
      <c r="AL617" t="s">
        <v>46</v>
      </c>
      <c r="AM617" t="s">
        <v>54</v>
      </c>
      <c r="AN617">
        <v>501</v>
      </c>
      <c r="AO617">
        <v>10</v>
      </c>
      <c r="AP617" t="s">
        <v>47</v>
      </c>
      <c r="AR617">
        <v>45</v>
      </c>
      <c r="AS617">
        <v>14</v>
      </c>
      <c r="AT617">
        <v>8.19</v>
      </c>
      <c r="AU617" t="s">
        <v>48</v>
      </c>
    </row>
    <row r="618" spans="38:47">
      <c r="AL618" t="s">
        <v>46</v>
      </c>
      <c r="AM618" t="s">
        <v>54</v>
      </c>
      <c r="AN618">
        <v>501</v>
      </c>
      <c r="AO618">
        <v>10</v>
      </c>
      <c r="AP618" t="s">
        <v>47</v>
      </c>
      <c r="AR618">
        <v>46</v>
      </c>
      <c r="AS618">
        <v>14</v>
      </c>
      <c r="AT618">
        <v>8.7899999999999991</v>
      </c>
      <c r="AU618" t="s">
        <v>48</v>
      </c>
    </row>
    <row r="619" spans="38:47">
      <c r="AL619" t="s">
        <v>46</v>
      </c>
      <c r="AM619" t="s">
        <v>54</v>
      </c>
      <c r="AN619">
        <v>501</v>
      </c>
      <c r="AO619">
        <v>10</v>
      </c>
      <c r="AP619" t="s">
        <v>47</v>
      </c>
      <c r="AR619">
        <v>47</v>
      </c>
      <c r="AS619">
        <v>14</v>
      </c>
      <c r="AT619">
        <v>9.43</v>
      </c>
      <c r="AU619" t="s">
        <v>48</v>
      </c>
    </row>
    <row r="620" spans="38:47">
      <c r="AL620" t="s">
        <v>46</v>
      </c>
      <c r="AM620" t="s">
        <v>54</v>
      </c>
      <c r="AN620">
        <v>501</v>
      </c>
      <c r="AO620">
        <v>10</v>
      </c>
      <c r="AP620" t="s">
        <v>47</v>
      </c>
      <c r="AR620">
        <v>48</v>
      </c>
      <c r="AS620">
        <v>14</v>
      </c>
      <c r="AT620">
        <v>10.130000000000001</v>
      </c>
      <c r="AU620" t="s">
        <v>48</v>
      </c>
    </row>
    <row r="621" spans="38:47">
      <c r="AL621" t="s">
        <v>46</v>
      </c>
      <c r="AM621" t="s">
        <v>54</v>
      </c>
      <c r="AN621">
        <v>501</v>
      </c>
      <c r="AO621">
        <v>10</v>
      </c>
      <c r="AP621" t="s">
        <v>47</v>
      </c>
      <c r="AR621">
        <v>49</v>
      </c>
      <c r="AS621">
        <v>14</v>
      </c>
      <c r="AT621">
        <v>10.89</v>
      </c>
      <c r="AU621" t="s">
        <v>48</v>
      </c>
    </row>
    <row r="622" spans="38:47">
      <c r="AL622" t="s">
        <v>46</v>
      </c>
      <c r="AM622" t="s">
        <v>54</v>
      </c>
      <c r="AN622">
        <v>501</v>
      </c>
      <c r="AO622">
        <v>10</v>
      </c>
      <c r="AP622" t="s">
        <v>47</v>
      </c>
      <c r="AR622">
        <v>50</v>
      </c>
      <c r="AS622">
        <v>14</v>
      </c>
      <c r="AT622">
        <v>11.71</v>
      </c>
      <c r="AU622" t="s">
        <v>48</v>
      </c>
    </row>
    <row r="623" spans="38:47">
      <c r="AL623" t="s">
        <v>46</v>
      </c>
      <c r="AM623" t="s">
        <v>54</v>
      </c>
      <c r="AN623">
        <v>501</v>
      </c>
      <c r="AO623">
        <v>10</v>
      </c>
      <c r="AP623" t="s">
        <v>47</v>
      </c>
      <c r="AR623">
        <v>51</v>
      </c>
      <c r="AS623">
        <v>14</v>
      </c>
      <c r="AT623">
        <v>12.62</v>
      </c>
      <c r="AU623" t="s">
        <v>48</v>
      </c>
    </row>
    <row r="624" spans="38:47">
      <c r="AL624" t="s">
        <v>46</v>
      </c>
      <c r="AM624" t="s">
        <v>54</v>
      </c>
      <c r="AN624">
        <v>501</v>
      </c>
      <c r="AO624">
        <v>10</v>
      </c>
      <c r="AP624" t="s">
        <v>47</v>
      </c>
      <c r="AR624">
        <v>52</v>
      </c>
      <c r="AS624">
        <v>14</v>
      </c>
      <c r="AT624">
        <v>13.62</v>
      </c>
      <c r="AU624" t="s">
        <v>48</v>
      </c>
    </row>
    <row r="625" spans="38:47">
      <c r="AL625" t="s">
        <v>46</v>
      </c>
      <c r="AM625" t="s">
        <v>54</v>
      </c>
      <c r="AN625">
        <v>501</v>
      </c>
      <c r="AO625">
        <v>10</v>
      </c>
      <c r="AP625" t="s">
        <v>47</v>
      </c>
      <c r="AR625">
        <v>53</v>
      </c>
      <c r="AS625">
        <v>14</v>
      </c>
      <c r="AT625">
        <v>14.71</v>
      </c>
      <c r="AU625" t="s">
        <v>48</v>
      </c>
    </row>
    <row r="626" spans="38:47">
      <c r="AL626" t="s">
        <v>46</v>
      </c>
      <c r="AM626" t="s">
        <v>54</v>
      </c>
      <c r="AN626">
        <v>501</v>
      </c>
      <c r="AO626">
        <v>10</v>
      </c>
      <c r="AP626" t="s">
        <v>47</v>
      </c>
      <c r="AR626">
        <v>54</v>
      </c>
      <c r="AS626">
        <v>14</v>
      </c>
      <c r="AT626">
        <v>15.92</v>
      </c>
      <c r="AU626" t="s">
        <v>48</v>
      </c>
    </row>
    <row r="627" spans="38:47">
      <c r="AL627" t="s">
        <v>46</v>
      </c>
      <c r="AM627" t="s">
        <v>54</v>
      </c>
      <c r="AN627">
        <v>501</v>
      </c>
      <c r="AO627">
        <v>10</v>
      </c>
      <c r="AP627" t="s">
        <v>47</v>
      </c>
      <c r="AR627">
        <v>55</v>
      </c>
      <c r="AS627">
        <v>14</v>
      </c>
      <c r="AT627">
        <v>17.239999999999998</v>
      </c>
      <c r="AU627" t="s">
        <v>48</v>
      </c>
    </row>
    <row r="628" spans="38:47">
      <c r="AL628" t="s">
        <v>46</v>
      </c>
      <c r="AM628" t="s">
        <v>54</v>
      </c>
      <c r="AN628">
        <v>501</v>
      </c>
      <c r="AO628">
        <v>10</v>
      </c>
      <c r="AP628" t="s">
        <v>47</v>
      </c>
      <c r="AR628">
        <v>56</v>
      </c>
      <c r="AS628">
        <v>14</v>
      </c>
      <c r="AT628">
        <v>18.7</v>
      </c>
      <c r="AU628" t="s">
        <v>48</v>
      </c>
    </row>
    <row r="629" spans="38:47">
      <c r="AL629" t="s">
        <v>46</v>
      </c>
      <c r="AM629" t="s">
        <v>54</v>
      </c>
      <c r="AN629">
        <v>501</v>
      </c>
      <c r="AO629">
        <v>10</v>
      </c>
      <c r="AP629" t="s">
        <v>47</v>
      </c>
      <c r="AR629">
        <v>18</v>
      </c>
      <c r="AS629">
        <v>15</v>
      </c>
      <c r="AT629">
        <v>2.57</v>
      </c>
      <c r="AU629" t="s">
        <v>48</v>
      </c>
    </row>
    <row r="630" spans="38:47">
      <c r="AL630" t="s">
        <v>46</v>
      </c>
      <c r="AM630" t="s">
        <v>54</v>
      </c>
      <c r="AN630">
        <v>501</v>
      </c>
      <c r="AO630">
        <v>10</v>
      </c>
      <c r="AP630" t="s">
        <v>47</v>
      </c>
      <c r="AR630">
        <v>19</v>
      </c>
      <c r="AS630">
        <v>15</v>
      </c>
      <c r="AT630">
        <v>2.64</v>
      </c>
      <c r="AU630" t="s">
        <v>48</v>
      </c>
    </row>
    <row r="631" spans="38:47">
      <c r="AL631" t="s">
        <v>46</v>
      </c>
      <c r="AM631" t="s">
        <v>54</v>
      </c>
      <c r="AN631">
        <v>501</v>
      </c>
      <c r="AO631">
        <v>10</v>
      </c>
      <c r="AP631" t="s">
        <v>47</v>
      </c>
      <c r="AR631">
        <v>20</v>
      </c>
      <c r="AS631">
        <v>15</v>
      </c>
      <c r="AT631">
        <v>2.71</v>
      </c>
      <c r="AU631" t="s">
        <v>48</v>
      </c>
    </row>
    <row r="632" spans="38:47">
      <c r="AL632" t="s">
        <v>46</v>
      </c>
      <c r="AM632" t="s">
        <v>54</v>
      </c>
      <c r="AN632">
        <v>501</v>
      </c>
      <c r="AO632">
        <v>10</v>
      </c>
      <c r="AP632" t="s">
        <v>47</v>
      </c>
      <c r="AR632">
        <v>21</v>
      </c>
      <c r="AS632">
        <v>15</v>
      </c>
      <c r="AT632">
        <v>2.77</v>
      </c>
      <c r="AU632" t="s">
        <v>48</v>
      </c>
    </row>
    <row r="633" spans="38:47">
      <c r="AL633" t="s">
        <v>46</v>
      </c>
      <c r="AM633" t="s">
        <v>54</v>
      </c>
      <c r="AN633">
        <v>501</v>
      </c>
      <c r="AO633">
        <v>10</v>
      </c>
      <c r="AP633" t="s">
        <v>47</v>
      </c>
      <c r="AR633">
        <v>22</v>
      </c>
      <c r="AS633">
        <v>15</v>
      </c>
      <c r="AT633">
        <v>2.83</v>
      </c>
      <c r="AU633" t="s">
        <v>48</v>
      </c>
    </row>
    <row r="634" spans="38:47">
      <c r="AL634" t="s">
        <v>46</v>
      </c>
      <c r="AM634" t="s">
        <v>54</v>
      </c>
      <c r="AN634">
        <v>501</v>
      </c>
      <c r="AO634">
        <v>10</v>
      </c>
      <c r="AP634" t="s">
        <v>47</v>
      </c>
      <c r="AR634">
        <v>23</v>
      </c>
      <c r="AS634">
        <v>15</v>
      </c>
      <c r="AT634">
        <v>2.89</v>
      </c>
      <c r="AU634" t="s">
        <v>48</v>
      </c>
    </row>
    <row r="635" spans="38:47">
      <c r="AL635" t="s">
        <v>46</v>
      </c>
      <c r="AM635" t="s">
        <v>54</v>
      </c>
      <c r="AN635">
        <v>501</v>
      </c>
      <c r="AO635">
        <v>10</v>
      </c>
      <c r="AP635" t="s">
        <v>47</v>
      </c>
      <c r="AR635">
        <v>24</v>
      </c>
      <c r="AS635">
        <v>15</v>
      </c>
      <c r="AT635">
        <v>2.96</v>
      </c>
      <c r="AU635" t="s">
        <v>48</v>
      </c>
    </row>
    <row r="636" spans="38:47">
      <c r="AL636" t="s">
        <v>46</v>
      </c>
      <c r="AM636" t="s">
        <v>54</v>
      </c>
      <c r="AN636">
        <v>501</v>
      </c>
      <c r="AO636">
        <v>10</v>
      </c>
      <c r="AP636" t="s">
        <v>47</v>
      </c>
      <c r="AR636">
        <v>25</v>
      </c>
      <c r="AS636">
        <v>15</v>
      </c>
      <c r="AT636">
        <v>3.04</v>
      </c>
      <c r="AU636" t="s">
        <v>48</v>
      </c>
    </row>
    <row r="637" spans="38:47">
      <c r="AL637" t="s">
        <v>46</v>
      </c>
      <c r="AM637" t="s">
        <v>54</v>
      </c>
      <c r="AN637">
        <v>501</v>
      </c>
      <c r="AO637">
        <v>10</v>
      </c>
      <c r="AP637" t="s">
        <v>47</v>
      </c>
      <c r="AR637">
        <v>26</v>
      </c>
      <c r="AS637">
        <v>15</v>
      </c>
      <c r="AT637">
        <v>3.13</v>
      </c>
      <c r="AU637" t="s">
        <v>48</v>
      </c>
    </row>
    <row r="638" spans="38:47">
      <c r="AL638" t="s">
        <v>46</v>
      </c>
      <c r="AM638" t="s">
        <v>54</v>
      </c>
      <c r="AN638">
        <v>501</v>
      </c>
      <c r="AO638">
        <v>10</v>
      </c>
      <c r="AP638" t="s">
        <v>47</v>
      </c>
      <c r="AR638">
        <v>27</v>
      </c>
      <c r="AS638">
        <v>15</v>
      </c>
      <c r="AT638">
        <v>3.24</v>
      </c>
      <c r="AU638" t="s">
        <v>48</v>
      </c>
    </row>
    <row r="639" spans="38:47">
      <c r="AL639" t="s">
        <v>46</v>
      </c>
      <c r="AM639" t="s">
        <v>54</v>
      </c>
      <c r="AN639">
        <v>501</v>
      </c>
      <c r="AO639">
        <v>10</v>
      </c>
      <c r="AP639" t="s">
        <v>47</v>
      </c>
      <c r="AR639">
        <v>28</v>
      </c>
      <c r="AS639">
        <v>15</v>
      </c>
      <c r="AT639">
        <v>3.36</v>
      </c>
      <c r="AU639" t="s">
        <v>48</v>
      </c>
    </row>
    <row r="640" spans="38:47">
      <c r="AL640" t="s">
        <v>46</v>
      </c>
      <c r="AM640" t="s">
        <v>54</v>
      </c>
      <c r="AN640">
        <v>501</v>
      </c>
      <c r="AO640">
        <v>10</v>
      </c>
      <c r="AP640" t="s">
        <v>47</v>
      </c>
      <c r="AR640">
        <v>29</v>
      </c>
      <c r="AS640">
        <v>15</v>
      </c>
      <c r="AT640">
        <v>3.51</v>
      </c>
      <c r="AU640" t="s">
        <v>48</v>
      </c>
    </row>
    <row r="641" spans="38:47">
      <c r="AL641" t="s">
        <v>46</v>
      </c>
      <c r="AM641" t="s">
        <v>54</v>
      </c>
      <c r="AN641">
        <v>501</v>
      </c>
      <c r="AO641">
        <v>10</v>
      </c>
      <c r="AP641" t="s">
        <v>47</v>
      </c>
      <c r="AR641">
        <v>30</v>
      </c>
      <c r="AS641">
        <v>15</v>
      </c>
      <c r="AT641">
        <v>3.67</v>
      </c>
      <c r="AU641" t="s">
        <v>48</v>
      </c>
    </row>
    <row r="642" spans="38:47">
      <c r="AL642" t="s">
        <v>46</v>
      </c>
      <c r="AM642" t="s">
        <v>54</v>
      </c>
      <c r="AN642">
        <v>501</v>
      </c>
      <c r="AO642">
        <v>10</v>
      </c>
      <c r="AP642" t="s">
        <v>47</v>
      </c>
      <c r="AR642">
        <v>31</v>
      </c>
      <c r="AS642">
        <v>15</v>
      </c>
      <c r="AT642">
        <v>3.85</v>
      </c>
      <c r="AU642" t="s">
        <v>48</v>
      </c>
    </row>
    <row r="643" spans="38:47">
      <c r="AL643" t="s">
        <v>46</v>
      </c>
      <c r="AM643" t="s">
        <v>54</v>
      </c>
      <c r="AN643">
        <v>501</v>
      </c>
      <c r="AO643">
        <v>10</v>
      </c>
      <c r="AP643" t="s">
        <v>47</v>
      </c>
      <c r="AR643">
        <v>32</v>
      </c>
      <c r="AS643">
        <v>15</v>
      </c>
      <c r="AT643">
        <v>4.05</v>
      </c>
      <c r="AU643" t="s">
        <v>48</v>
      </c>
    </row>
    <row r="644" spans="38:47">
      <c r="AL644" t="s">
        <v>46</v>
      </c>
      <c r="AM644" t="s">
        <v>54</v>
      </c>
      <c r="AN644">
        <v>501</v>
      </c>
      <c r="AO644">
        <v>10</v>
      </c>
      <c r="AP644" t="s">
        <v>47</v>
      </c>
      <c r="AR644">
        <v>33</v>
      </c>
      <c r="AS644">
        <v>15</v>
      </c>
      <c r="AT644">
        <v>4.2699999999999996</v>
      </c>
      <c r="AU644" t="s">
        <v>48</v>
      </c>
    </row>
    <row r="645" spans="38:47">
      <c r="AL645" t="s">
        <v>46</v>
      </c>
      <c r="AM645" t="s">
        <v>54</v>
      </c>
      <c r="AN645">
        <v>501</v>
      </c>
      <c r="AO645">
        <v>10</v>
      </c>
      <c r="AP645" t="s">
        <v>47</v>
      </c>
      <c r="AR645">
        <v>34</v>
      </c>
      <c r="AS645">
        <v>15</v>
      </c>
      <c r="AT645">
        <v>4.51</v>
      </c>
      <c r="AU645" t="s">
        <v>48</v>
      </c>
    </row>
    <row r="646" spans="38:47">
      <c r="AL646" t="s">
        <v>46</v>
      </c>
      <c r="AM646" t="s">
        <v>54</v>
      </c>
      <c r="AN646">
        <v>501</v>
      </c>
      <c r="AO646">
        <v>10</v>
      </c>
      <c r="AP646" t="s">
        <v>47</v>
      </c>
      <c r="AR646">
        <v>35</v>
      </c>
      <c r="AS646">
        <v>15</v>
      </c>
      <c r="AT646">
        <v>4.7699999999999996</v>
      </c>
      <c r="AU646" t="s">
        <v>48</v>
      </c>
    </row>
    <row r="647" spans="38:47">
      <c r="AL647" t="s">
        <v>46</v>
      </c>
      <c r="AM647" t="s">
        <v>54</v>
      </c>
      <c r="AN647">
        <v>501</v>
      </c>
      <c r="AO647">
        <v>10</v>
      </c>
      <c r="AP647" t="s">
        <v>47</v>
      </c>
      <c r="AR647">
        <v>36</v>
      </c>
      <c r="AS647">
        <v>15</v>
      </c>
      <c r="AT647">
        <v>5.05</v>
      </c>
      <c r="AU647" t="s">
        <v>48</v>
      </c>
    </row>
    <row r="648" spans="38:47">
      <c r="AL648" t="s">
        <v>46</v>
      </c>
      <c r="AM648" t="s">
        <v>54</v>
      </c>
      <c r="AN648">
        <v>501</v>
      </c>
      <c r="AO648">
        <v>10</v>
      </c>
      <c r="AP648" t="s">
        <v>47</v>
      </c>
      <c r="AR648">
        <v>37</v>
      </c>
      <c r="AS648">
        <v>15</v>
      </c>
      <c r="AT648">
        <v>5.36</v>
      </c>
      <c r="AU648" t="s">
        <v>48</v>
      </c>
    </row>
    <row r="649" spans="38:47">
      <c r="AL649" t="s">
        <v>46</v>
      </c>
      <c r="AM649" t="s">
        <v>54</v>
      </c>
      <c r="AN649">
        <v>501</v>
      </c>
      <c r="AO649">
        <v>10</v>
      </c>
      <c r="AP649" t="s">
        <v>47</v>
      </c>
      <c r="AR649">
        <v>38</v>
      </c>
      <c r="AS649">
        <v>15</v>
      </c>
      <c r="AT649">
        <v>5.7</v>
      </c>
      <c r="AU649" t="s">
        <v>48</v>
      </c>
    </row>
    <row r="650" spans="38:47">
      <c r="AL650" t="s">
        <v>46</v>
      </c>
      <c r="AM650" t="s">
        <v>54</v>
      </c>
      <c r="AN650">
        <v>501</v>
      </c>
      <c r="AO650">
        <v>10</v>
      </c>
      <c r="AP650" t="s">
        <v>47</v>
      </c>
      <c r="AR650">
        <v>39</v>
      </c>
      <c r="AS650">
        <v>15</v>
      </c>
      <c r="AT650">
        <v>6.07</v>
      </c>
      <c r="AU650" t="s">
        <v>48</v>
      </c>
    </row>
    <row r="651" spans="38:47">
      <c r="AL651" t="s">
        <v>46</v>
      </c>
      <c r="AM651" t="s">
        <v>54</v>
      </c>
      <c r="AN651">
        <v>501</v>
      </c>
      <c r="AO651">
        <v>10</v>
      </c>
      <c r="AP651" t="s">
        <v>47</v>
      </c>
      <c r="AR651">
        <v>40</v>
      </c>
      <c r="AS651">
        <v>15</v>
      </c>
      <c r="AT651">
        <v>6.47</v>
      </c>
      <c r="AU651" t="s">
        <v>48</v>
      </c>
    </row>
    <row r="652" spans="38:47">
      <c r="AL652" t="s">
        <v>46</v>
      </c>
      <c r="AM652" t="s">
        <v>54</v>
      </c>
      <c r="AN652">
        <v>501</v>
      </c>
      <c r="AO652">
        <v>10</v>
      </c>
      <c r="AP652" t="s">
        <v>47</v>
      </c>
      <c r="AR652">
        <v>41</v>
      </c>
      <c r="AS652">
        <v>15</v>
      </c>
      <c r="AT652">
        <v>6.9</v>
      </c>
      <c r="AU652" t="s">
        <v>48</v>
      </c>
    </row>
    <row r="653" spans="38:47">
      <c r="AL653" t="s">
        <v>46</v>
      </c>
      <c r="AM653" t="s">
        <v>54</v>
      </c>
      <c r="AN653">
        <v>501</v>
      </c>
      <c r="AO653">
        <v>10</v>
      </c>
      <c r="AP653" t="s">
        <v>47</v>
      </c>
      <c r="AR653">
        <v>42</v>
      </c>
      <c r="AS653">
        <v>15</v>
      </c>
      <c r="AT653">
        <v>7.37</v>
      </c>
      <c r="AU653" t="s">
        <v>48</v>
      </c>
    </row>
    <row r="654" spans="38:47">
      <c r="AL654" t="s">
        <v>46</v>
      </c>
      <c r="AM654" t="s">
        <v>54</v>
      </c>
      <c r="AN654">
        <v>501</v>
      </c>
      <c r="AO654">
        <v>10</v>
      </c>
      <c r="AP654" t="s">
        <v>47</v>
      </c>
      <c r="AR654">
        <v>43</v>
      </c>
      <c r="AS654">
        <v>15</v>
      </c>
      <c r="AT654">
        <v>7.89</v>
      </c>
      <c r="AU654" t="s">
        <v>48</v>
      </c>
    </row>
    <row r="655" spans="38:47">
      <c r="AL655" t="s">
        <v>46</v>
      </c>
      <c r="AM655" t="s">
        <v>54</v>
      </c>
      <c r="AN655">
        <v>501</v>
      </c>
      <c r="AO655">
        <v>10</v>
      </c>
      <c r="AP655" t="s">
        <v>47</v>
      </c>
      <c r="AR655">
        <v>44</v>
      </c>
      <c r="AS655">
        <v>15</v>
      </c>
      <c r="AT655">
        <v>8.44</v>
      </c>
      <c r="AU655" t="s">
        <v>48</v>
      </c>
    </row>
    <row r="656" spans="38:47">
      <c r="AL656" t="s">
        <v>46</v>
      </c>
      <c r="AM656" t="s">
        <v>54</v>
      </c>
      <c r="AN656">
        <v>501</v>
      </c>
      <c r="AO656">
        <v>10</v>
      </c>
      <c r="AP656" t="s">
        <v>47</v>
      </c>
      <c r="AR656">
        <v>45</v>
      </c>
      <c r="AS656">
        <v>15</v>
      </c>
      <c r="AT656">
        <v>9.0500000000000007</v>
      </c>
      <c r="AU656" t="s">
        <v>48</v>
      </c>
    </row>
    <row r="657" spans="38:47">
      <c r="AL657" t="s">
        <v>46</v>
      </c>
      <c r="AM657" t="s">
        <v>54</v>
      </c>
      <c r="AN657">
        <v>501</v>
      </c>
      <c r="AO657">
        <v>10</v>
      </c>
      <c r="AP657" t="s">
        <v>47</v>
      </c>
      <c r="AR657">
        <v>46</v>
      </c>
      <c r="AS657">
        <v>15</v>
      </c>
      <c r="AT657">
        <v>9.6999999999999993</v>
      </c>
      <c r="AU657" t="s">
        <v>48</v>
      </c>
    </row>
    <row r="658" spans="38:47">
      <c r="AL658" t="s">
        <v>46</v>
      </c>
      <c r="AM658" t="s">
        <v>54</v>
      </c>
      <c r="AN658">
        <v>501</v>
      </c>
      <c r="AO658">
        <v>10</v>
      </c>
      <c r="AP658" t="s">
        <v>47</v>
      </c>
      <c r="AR658">
        <v>47</v>
      </c>
      <c r="AS658">
        <v>15</v>
      </c>
      <c r="AT658">
        <v>10.41</v>
      </c>
      <c r="AU658" t="s">
        <v>48</v>
      </c>
    </row>
    <row r="659" spans="38:47">
      <c r="AL659" t="s">
        <v>46</v>
      </c>
      <c r="AM659" t="s">
        <v>54</v>
      </c>
      <c r="AN659">
        <v>501</v>
      </c>
      <c r="AO659">
        <v>10</v>
      </c>
      <c r="AP659" t="s">
        <v>47</v>
      </c>
      <c r="AR659">
        <v>48</v>
      </c>
      <c r="AS659">
        <v>15</v>
      </c>
      <c r="AT659">
        <v>11.19</v>
      </c>
      <c r="AU659" t="s">
        <v>48</v>
      </c>
    </row>
    <row r="660" spans="38:47">
      <c r="AL660" t="s">
        <v>46</v>
      </c>
      <c r="AM660" t="s">
        <v>54</v>
      </c>
      <c r="AN660">
        <v>501</v>
      </c>
      <c r="AO660">
        <v>10</v>
      </c>
      <c r="AP660" t="s">
        <v>47</v>
      </c>
      <c r="AR660">
        <v>49</v>
      </c>
      <c r="AS660">
        <v>15</v>
      </c>
      <c r="AT660">
        <v>12.03</v>
      </c>
      <c r="AU660" t="s">
        <v>48</v>
      </c>
    </row>
    <row r="661" spans="38:47">
      <c r="AL661" t="s">
        <v>46</v>
      </c>
      <c r="AM661" t="s">
        <v>54</v>
      </c>
      <c r="AN661">
        <v>501</v>
      </c>
      <c r="AO661">
        <v>10</v>
      </c>
      <c r="AP661" t="s">
        <v>47</v>
      </c>
      <c r="AR661">
        <v>50</v>
      </c>
      <c r="AS661">
        <v>15</v>
      </c>
      <c r="AT661">
        <v>12.94</v>
      </c>
      <c r="AU661" t="s">
        <v>48</v>
      </c>
    </row>
    <row r="662" spans="38:47">
      <c r="AL662" t="s">
        <v>46</v>
      </c>
      <c r="AM662" t="s">
        <v>54</v>
      </c>
      <c r="AN662">
        <v>501</v>
      </c>
      <c r="AO662">
        <v>10</v>
      </c>
      <c r="AP662" t="s">
        <v>47</v>
      </c>
      <c r="AR662">
        <v>51</v>
      </c>
      <c r="AS662">
        <v>15</v>
      </c>
      <c r="AT662">
        <v>13.96</v>
      </c>
      <c r="AU662" t="s">
        <v>48</v>
      </c>
    </row>
    <row r="663" spans="38:47">
      <c r="AL663" t="s">
        <v>46</v>
      </c>
      <c r="AM663" t="s">
        <v>54</v>
      </c>
      <c r="AN663">
        <v>501</v>
      </c>
      <c r="AO663">
        <v>10</v>
      </c>
      <c r="AP663" t="s">
        <v>47</v>
      </c>
      <c r="AR663">
        <v>52</v>
      </c>
      <c r="AS663">
        <v>15</v>
      </c>
      <c r="AT663">
        <v>15.06</v>
      </c>
      <c r="AU663" t="s">
        <v>48</v>
      </c>
    </row>
    <row r="664" spans="38:47">
      <c r="AL664" t="s">
        <v>46</v>
      </c>
      <c r="AM664" t="s">
        <v>54</v>
      </c>
      <c r="AN664">
        <v>501</v>
      </c>
      <c r="AO664">
        <v>10</v>
      </c>
      <c r="AP664" t="s">
        <v>47</v>
      </c>
      <c r="AR664">
        <v>53</v>
      </c>
      <c r="AS664">
        <v>15</v>
      </c>
      <c r="AT664">
        <v>16.260000000000002</v>
      </c>
      <c r="AU664" t="s">
        <v>48</v>
      </c>
    </row>
    <row r="665" spans="38:47">
      <c r="AL665" t="s">
        <v>46</v>
      </c>
      <c r="AM665" t="s">
        <v>54</v>
      </c>
      <c r="AN665">
        <v>501</v>
      </c>
      <c r="AO665">
        <v>10</v>
      </c>
      <c r="AP665" t="s">
        <v>47</v>
      </c>
      <c r="AR665">
        <v>54</v>
      </c>
      <c r="AS665">
        <v>15</v>
      </c>
      <c r="AT665">
        <v>17.59</v>
      </c>
      <c r="AU665" t="s">
        <v>48</v>
      </c>
    </row>
    <row r="666" spans="38:47">
      <c r="AL666" t="s">
        <v>46</v>
      </c>
      <c r="AM666" t="s">
        <v>54</v>
      </c>
      <c r="AN666">
        <v>501</v>
      </c>
      <c r="AO666">
        <v>10</v>
      </c>
      <c r="AP666" t="s">
        <v>47</v>
      </c>
      <c r="AR666">
        <v>55</v>
      </c>
      <c r="AS666">
        <v>15</v>
      </c>
      <c r="AT666">
        <v>19.05</v>
      </c>
      <c r="AU666" t="s">
        <v>48</v>
      </c>
    </row>
    <row r="667" spans="38:47">
      <c r="AL667" t="s">
        <v>46</v>
      </c>
      <c r="AM667" t="s">
        <v>54</v>
      </c>
      <c r="AN667">
        <v>501</v>
      </c>
      <c r="AO667">
        <v>10</v>
      </c>
      <c r="AP667" t="s">
        <v>47</v>
      </c>
      <c r="AR667">
        <v>18</v>
      </c>
      <c r="AS667">
        <v>16</v>
      </c>
      <c r="AT667">
        <v>2.76</v>
      </c>
      <c r="AU667" t="s">
        <v>48</v>
      </c>
    </row>
    <row r="668" spans="38:47">
      <c r="AL668" t="s">
        <v>46</v>
      </c>
      <c r="AM668" t="s">
        <v>54</v>
      </c>
      <c r="AN668">
        <v>501</v>
      </c>
      <c r="AO668">
        <v>10</v>
      </c>
      <c r="AP668" t="s">
        <v>47</v>
      </c>
      <c r="AR668">
        <v>19</v>
      </c>
      <c r="AS668">
        <v>16</v>
      </c>
      <c r="AT668">
        <v>2.85</v>
      </c>
      <c r="AU668" t="s">
        <v>48</v>
      </c>
    </row>
    <row r="669" spans="38:47">
      <c r="AL669" t="s">
        <v>46</v>
      </c>
      <c r="AM669" t="s">
        <v>54</v>
      </c>
      <c r="AN669">
        <v>501</v>
      </c>
      <c r="AO669">
        <v>10</v>
      </c>
      <c r="AP669" t="s">
        <v>47</v>
      </c>
      <c r="AR669">
        <v>20</v>
      </c>
      <c r="AS669">
        <v>16</v>
      </c>
      <c r="AT669">
        <v>2.92</v>
      </c>
      <c r="AU669" t="s">
        <v>48</v>
      </c>
    </row>
    <row r="670" spans="38:47">
      <c r="AL670" t="s">
        <v>46</v>
      </c>
      <c r="AM670" t="s">
        <v>54</v>
      </c>
      <c r="AN670">
        <v>501</v>
      </c>
      <c r="AO670">
        <v>10</v>
      </c>
      <c r="AP670" t="s">
        <v>47</v>
      </c>
      <c r="AR670">
        <v>21</v>
      </c>
      <c r="AS670">
        <v>16</v>
      </c>
      <c r="AT670">
        <v>2.99</v>
      </c>
      <c r="AU670" t="s">
        <v>48</v>
      </c>
    </row>
    <row r="671" spans="38:47">
      <c r="AL671" t="s">
        <v>46</v>
      </c>
      <c r="AM671" t="s">
        <v>54</v>
      </c>
      <c r="AN671">
        <v>501</v>
      </c>
      <c r="AO671">
        <v>10</v>
      </c>
      <c r="AP671" t="s">
        <v>47</v>
      </c>
      <c r="AR671">
        <v>22</v>
      </c>
      <c r="AS671">
        <v>16</v>
      </c>
      <c r="AT671">
        <v>3.06</v>
      </c>
      <c r="AU671" t="s">
        <v>48</v>
      </c>
    </row>
    <row r="672" spans="38:47">
      <c r="AL672" t="s">
        <v>46</v>
      </c>
      <c r="AM672" t="s">
        <v>54</v>
      </c>
      <c r="AN672">
        <v>501</v>
      </c>
      <c r="AO672">
        <v>10</v>
      </c>
      <c r="AP672" t="s">
        <v>47</v>
      </c>
      <c r="AR672">
        <v>23</v>
      </c>
      <c r="AS672">
        <v>16</v>
      </c>
      <c r="AT672">
        <v>3.13</v>
      </c>
      <c r="AU672" t="s">
        <v>48</v>
      </c>
    </row>
    <row r="673" spans="38:47">
      <c r="AL673" t="s">
        <v>46</v>
      </c>
      <c r="AM673" t="s">
        <v>54</v>
      </c>
      <c r="AN673">
        <v>501</v>
      </c>
      <c r="AO673">
        <v>10</v>
      </c>
      <c r="AP673" t="s">
        <v>47</v>
      </c>
      <c r="AR673">
        <v>24</v>
      </c>
      <c r="AS673">
        <v>16</v>
      </c>
      <c r="AT673">
        <v>3.21</v>
      </c>
      <c r="AU673" t="s">
        <v>48</v>
      </c>
    </row>
    <row r="674" spans="38:47">
      <c r="AL674" t="s">
        <v>46</v>
      </c>
      <c r="AM674" t="s">
        <v>54</v>
      </c>
      <c r="AN674">
        <v>501</v>
      </c>
      <c r="AO674">
        <v>10</v>
      </c>
      <c r="AP674" t="s">
        <v>47</v>
      </c>
      <c r="AR674">
        <v>25</v>
      </c>
      <c r="AS674">
        <v>16</v>
      </c>
      <c r="AT674">
        <v>3.3</v>
      </c>
      <c r="AU674" t="s">
        <v>48</v>
      </c>
    </row>
    <row r="675" spans="38:47">
      <c r="AL675" t="s">
        <v>46</v>
      </c>
      <c r="AM675" t="s">
        <v>54</v>
      </c>
      <c r="AN675">
        <v>501</v>
      </c>
      <c r="AO675">
        <v>10</v>
      </c>
      <c r="AP675" t="s">
        <v>47</v>
      </c>
      <c r="AR675">
        <v>26</v>
      </c>
      <c r="AS675">
        <v>16</v>
      </c>
      <c r="AT675">
        <v>3.4</v>
      </c>
      <c r="AU675" t="s">
        <v>48</v>
      </c>
    </row>
    <row r="676" spans="38:47">
      <c r="AL676" t="s">
        <v>46</v>
      </c>
      <c r="AM676" t="s">
        <v>54</v>
      </c>
      <c r="AN676">
        <v>501</v>
      </c>
      <c r="AO676">
        <v>10</v>
      </c>
      <c r="AP676" t="s">
        <v>47</v>
      </c>
      <c r="AR676">
        <v>27</v>
      </c>
      <c r="AS676">
        <v>16</v>
      </c>
      <c r="AT676">
        <v>3.53</v>
      </c>
      <c r="AU676" t="s">
        <v>48</v>
      </c>
    </row>
    <row r="677" spans="38:47">
      <c r="AL677" t="s">
        <v>46</v>
      </c>
      <c r="AM677" t="s">
        <v>54</v>
      </c>
      <c r="AN677">
        <v>501</v>
      </c>
      <c r="AO677">
        <v>10</v>
      </c>
      <c r="AP677" t="s">
        <v>47</v>
      </c>
      <c r="AR677">
        <v>28</v>
      </c>
      <c r="AS677">
        <v>16</v>
      </c>
      <c r="AT677">
        <v>3.66</v>
      </c>
      <c r="AU677" t="s">
        <v>48</v>
      </c>
    </row>
    <row r="678" spans="38:47">
      <c r="AL678" t="s">
        <v>46</v>
      </c>
      <c r="AM678" t="s">
        <v>54</v>
      </c>
      <c r="AN678">
        <v>501</v>
      </c>
      <c r="AO678">
        <v>10</v>
      </c>
      <c r="AP678" t="s">
        <v>47</v>
      </c>
      <c r="AR678">
        <v>29</v>
      </c>
      <c r="AS678">
        <v>16</v>
      </c>
      <c r="AT678">
        <v>3.82</v>
      </c>
      <c r="AU678" t="s">
        <v>48</v>
      </c>
    </row>
    <row r="679" spans="38:47">
      <c r="AL679" t="s">
        <v>46</v>
      </c>
      <c r="AM679" t="s">
        <v>54</v>
      </c>
      <c r="AN679">
        <v>501</v>
      </c>
      <c r="AO679">
        <v>10</v>
      </c>
      <c r="AP679" t="s">
        <v>47</v>
      </c>
      <c r="AR679">
        <v>30</v>
      </c>
      <c r="AS679">
        <v>16</v>
      </c>
      <c r="AT679">
        <v>4.01</v>
      </c>
      <c r="AU679" t="s">
        <v>48</v>
      </c>
    </row>
    <row r="680" spans="38:47">
      <c r="AL680" t="s">
        <v>46</v>
      </c>
      <c r="AM680" t="s">
        <v>54</v>
      </c>
      <c r="AN680">
        <v>501</v>
      </c>
      <c r="AO680">
        <v>10</v>
      </c>
      <c r="AP680" t="s">
        <v>47</v>
      </c>
      <c r="AR680">
        <v>31</v>
      </c>
      <c r="AS680">
        <v>16</v>
      </c>
      <c r="AT680">
        <v>4.2</v>
      </c>
      <c r="AU680" t="s">
        <v>48</v>
      </c>
    </row>
    <row r="681" spans="38:47">
      <c r="AL681" t="s">
        <v>46</v>
      </c>
      <c r="AM681" t="s">
        <v>54</v>
      </c>
      <c r="AN681">
        <v>501</v>
      </c>
      <c r="AO681">
        <v>10</v>
      </c>
      <c r="AP681" t="s">
        <v>47</v>
      </c>
      <c r="AR681">
        <v>32</v>
      </c>
      <c r="AS681">
        <v>16</v>
      </c>
      <c r="AT681">
        <v>4.43</v>
      </c>
      <c r="AU681" t="s">
        <v>48</v>
      </c>
    </row>
    <row r="682" spans="38:47">
      <c r="AL682" t="s">
        <v>46</v>
      </c>
      <c r="AM682" t="s">
        <v>54</v>
      </c>
      <c r="AN682">
        <v>501</v>
      </c>
      <c r="AO682">
        <v>10</v>
      </c>
      <c r="AP682" t="s">
        <v>47</v>
      </c>
      <c r="AR682">
        <v>33</v>
      </c>
      <c r="AS682">
        <v>16</v>
      </c>
      <c r="AT682">
        <v>4.67</v>
      </c>
      <c r="AU682" t="s">
        <v>48</v>
      </c>
    </row>
    <row r="683" spans="38:47">
      <c r="AL683" t="s">
        <v>46</v>
      </c>
      <c r="AM683" t="s">
        <v>54</v>
      </c>
      <c r="AN683">
        <v>501</v>
      </c>
      <c r="AO683">
        <v>10</v>
      </c>
      <c r="AP683" t="s">
        <v>47</v>
      </c>
      <c r="AR683">
        <v>34</v>
      </c>
      <c r="AS683">
        <v>16</v>
      </c>
      <c r="AT683">
        <v>4.9400000000000004</v>
      </c>
      <c r="AU683" t="s">
        <v>48</v>
      </c>
    </row>
    <row r="684" spans="38:47">
      <c r="AL684" t="s">
        <v>46</v>
      </c>
      <c r="AM684" t="s">
        <v>54</v>
      </c>
      <c r="AN684">
        <v>501</v>
      </c>
      <c r="AO684">
        <v>10</v>
      </c>
      <c r="AP684" t="s">
        <v>47</v>
      </c>
      <c r="AR684">
        <v>35</v>
      </c>
      <c r="AS684">
        <v>16</v>
      </c>
      <c r="AT684">
        <v>5.22</v>
      </c>
      <c r="AU684" t="s">
        <v>48</v>
      </c>
    </row>
    <row r="685" spans="38:47">
      <c r="AL685" t="s">
        <v>46</v>
      </c>
      <c r="AM685" t="s">
        <v>54</v>
      </c>
      <c r="AN685">
        <v>501</v>
      </c>
      <c r="AO685">
        <v>10</v>
      </c>
      <c r="AP685" t="s">
        <v>47</v>
      </c>
      <c r="AR685">
        <v>36</v>
      </c>
      <c r="AS685">
        <v>16</v>
      </c>
      <c r="AT685">
        <v>5.55</v>
      </c>
      <c r="AU685" t="s">
        <v>48</v>
      </c>
    </row>
    <row r="686" spans="38:47">
      <c r="AL686" t="s">
        <v>46</v>
      </c>
      <c r="AM686" t="s">
        <v>54</v>
      </c>
      <c r="AN686">
        <v>501</v>
      </c>
      <c r="AO686">
        <v>10</v>
      </c>
      <c r="AP686" t="s">
        <v>47</v>
      </c>
      <c r="AR686">
        <v>37</v>
      </c>
      <c r="AS686">
        <v>16</v>
      </c>
      <c r="AT686">
        <v>5.88</v>
      </c>
      <c r="AU686" t="s">
        <v>48</v>
      </c>
    </row>
    <row r="687" spans="38:47">
      <c r="AL687" t="s">
        <v>46</v>
      </c>
      <c r="AM687" t="s">
        <v>54</v>
      </c>
      <c r="AN687">
        <v>501</v>
      </c>
      <c r="AO687">
        <v>10</v>
      </c>
      <c r="AP687" t="s">
        <v>47</v>
      </c>
      <c r="AR687">
        <v>38</v>
      </c>
      <c r="AS687">
        <v>16</v>
      </c>
      <c r="AT687">
        <v>6.26</v>
      </c>
      <c r="AU687" t="s">
        <v>48</v>
      </c>
    </row>
    <row r="688" spans="38:47">
      <c r="AL688" t="s">
        <v>46</v>
      </c>
      <c r="AM688" t="s">
        <v>54</v>
      </c>
      <c r="AN688">
        <v>501</v>
      </c>
      <c r="AO688">
        <v>10</v>
      </c>
      <c r="AP688" t="s">
        <v>47</v>
      </c>
      <c r="AR688">
        <v>39</v>
      </c>
      <c r="AS688">
        <v>16</v>
      </c>
      <c r="AT688">
        <v>6.67</v>
      </c>
      <c r="AU688" t="s">
        <v>48</v>
      </c>
    </row>
    <row r="689" spans="38:47">
      <c r="AL689" t="s">
        <v>46</v>
      </c>
      <c r="AM689" t="s">
        <v>54</v>
      </c>
      <c r="AN689">
        <v>501</v>
      </c>
      <c r="AO689">
        <v>10</v>
      </c>
      <c r="AP689" t="s">
        <v>47</v>
      </c>
      <c r="AR689">
        <v>40</v>
      </c>
      <c r="AS689">
        <v>16</v>
      </c>
      <c r="AT689">
        <v>7.11</v>
      </c>
      <c r="AU689" t="s">
        <v>48</v>
      </c>
    </row>
    <row r="690" spans="38:47">
      <c r="AL690" t="s">
        <v>46</v>
      </c>
      <c r="AM690" t="s">
        <v>54</v>
      </c>
      <c r="AN690">
        <v>501</v>
      </c>
      <c r="AO690">
        <v>10</v>
      </c>
      <c r="AP690" t="s">
        <v>47</v>
      </c>
      <c r="AR690">
        <v>41</v>
      </c>
      <c r="AS690">
        <v>16</v>
      </c>
      <c r="AT690">
        <v>7.59</v>
      </c>
      <c r="AU690" t="s">
        <v>48</v>
      </c>
    </row>
    <row r="691" spans="38:47">
      <c r="AL691" t="s">
        <v>46</v>
      </c>
      <c r="AM691" t="s">
        <v>54</v>
      </c>
      <c r="AN691">
        <v>501</v>
      </c>
      <c r="AO691">
        <v>10</v>
      </c>
      <c r="AP691" t="s">
        <v>47</v>
      </c>
      <c r="AR691">
        <v>42</v>
      </c>
      <c r="AS691">
        <v>16</v>
      </c>
      <c r="AT691">
        <v>8.1</v>
      </c>
      <c r="AU691" t="s">
        <v>48</v>
      </c>
    </row>
    <row r="692" spans="38:47">
      <c r="AL692" t="s">
        <v>46</v>
      </c>
      <c r="AM692" t="s">
        <v>54</v>
      </c>
      <c r="AN692">
        <v>501</v>
      </c>
      <c r="AO692">
        <v>10</v>
      </c>
      <c r="AP692" t="s">
        <v>47</v>
      </c>
      <c r="AR692">
        <v>43</v>
      </c>
      <c r="AS692">
        <v>16</v>
      </c>
      <c r="AT692">
        <v>8.66</v>
      </c>
      <c r="AU692" t="s">
        <v>48</v>
      </c>
    </row>
    <row r="693" spans="38:47">
      <c r="AL693" t="s">
        <v>46</v>
      </c>
      <c r="AM693" t="s">
        <v>54</v>
      </c>
      <c r="AN693">
        <v>501</v>
      </c>
      <c r="AO693">
        <v>10</v>
      </c>
      <c r="AP693" t="s">
        <v>47</v>
      </c>
      <c r="AR693">
        <v>44</v>
      </c>
      <c r="AS693">
        <v>16</v>
      </c>
      <c r="AT693">
        <v>9.2799999999999994</v>
      </c>
      <c r="AU693" t="s">
        <v>48</v>
      </c>
    </row>
    <row r="694" spans="38:47">
      <c r="AL694" t="s">
        <v>46</v>
      </c>
      <c r="AM694" t="s">
        <v>54</v>
      </c>
      <c r="AN694">
        <v>501</v>
      </c>
      <c r="AO694">
        <v>10</v>
      </c>
      <c r="AP694" t="s">
        <v>47</v>
      </c>
      <c r="AR694">
        <v>45</v>
      </c>
      <c r="AS694">
        <v>16</v>
      </c>
      <c r="AT694">
        <v>9.94</v>
      </c>
      <c r="AU694" t="s">
        <v>48</v>
      </c>
    </row>
    <row r="695" spans="38:47">
      <c r="AL695" t="s">
        <v>46</v>
      </c>
      <c r="AM695" t="s">
        <v>54</v>
      </c>
      <c r="AN695">
        <v>501</v>
      </c>
      <c r="AO695">
        <v>10</v>
      </c>
      <c r="AP695" t="s">
        <v>47</v>
      </c>
      <c r="AR695">
        <v>46</v>
      </c>
      <c r="AS695">
        <v>16</v>
      </c>
      <c r="AT695">
        <v>10.67</v>
      </c>
      <c r="AU695" t="s">
        <v>48</v>
      </c>
    </row>
    <row r="696" spans="38:47">
      <c r="AL696" t="s">
        <v>46</v>
      </c>
      <c r="AM696" t="s">
        <v>54</v>
      </c>
      <c r="AN696">
        <v>501</v>
      </c>
      <c r="AO696">
        <v>10</v>
      </c>
      <c r="AP696" t="s">
        <v>47</v>
      </c>
      <c r="AR696">
        <v>47</v>
      </c>
      <c r="AS696">
        <v>16</v>
      </c>
      <c r="AT696">
        <v>11.45</v>
      </c>
      <c r="AU696" t="s">
        <v>48</v>
      </c>
    </row>
    <row r="697" spans="38:47">
      <c r="AL697" t="s">
        <v>46</v>
      </c>
      <c r="AM697" t="s">
        <v>54</v>
      </c>
      <c r="AN697">
        <v>501</v>
      </c>
      <c r="AO697">
        <v>10</v>
      </c>
      <c r="AP697" t="s">
        <v>47</v>
      </c>
      <c r="AR697">
        <v>48</v>
      </c>
      <c r="AS697">
        <v>16</v>
      </c>
      <c r="AT697">
        <v>12.3</v>
      </c>
      <c r="AU697" t="s">
        <v>48</v>
      </c>
    </row>
    <row r="698" spans="38:47">
      <c r="AL698" t="s">
        <v>46</v>
      </c>
      <c r="AM698" t="s">
        <v>54</v>
      </c>
      <c r="AN698">
        <v>501</v>
      </c>
      <c r="AO698">
        <v>10</v>
      </c>
      <c r="AP698" t="s">
        <v>47</v>
      </c>
      <c r="AR698">
        <v>49</v>
      </c>
      <c r="AS698">
        <v>16</v>
      </c>
      <c r="AT698">
        <v>13.23</v>
      </c>
      <c r="AU698" t="s">
        <v>48</v>
      </c>
    </row>
    <row r="699" spans="38:47">
      <c r="AL699" t="s">
        <v>46</v>
      </c>
      <c r="AM699" t="s">
        <v>54</v>
      </c>
      <c r="AN699">
        <v>501</v>
      </c>
      <c r="AO699">
        <v>10</v>
      </c>
      <c r="AP699" t="s">
        <v>47</v>
      </c>
      <c r="AR699">
        <v>50</v>
      </c>
      <c r="AS699">
        <v>16</v>
      </c>
      <c r="AT699">
        <v>14.25</v>
      </c>
      <c r="AU699" t="s">
        <v>48</v>
      </c>
    </row>
    <row r="700" spans="38:47">
      <c r="AL700" t="s">
        <v>46</v>
      </c>
      <c r="AM700" t="s">
        <v>54</v>
      </c>
      <c r="AN700">
        <v>501</v>
      </c>
      <c r="AO700">
        <v>10</v>
      </c>
      <c r="AP700" t="s">
        <v>47</v>
      </c>
      <c r="AR700">
        <v>51</v>
      </c>
      <c r="AS700">
        <v>16</v>
      </c>
      <c r="AT700">
        <v>15.35</v>
      </c>
      <c r="AU700" t="s">
        <v>48</v>
      </c>
    </row>
    <row r="701" spans="38:47">
      <c r="AL701" t="s">
        <v>46</v>
      </c>
      <c r="AM701" t="s">
        <v>54</v>
      </c>
      <c r="AN701">
        <v>501</v>
      </c>
      <c r="AO701">
        <v>10</v>
      </c>
      <c r="AP701" t="s">
        <v>47</v>
      </c>
      <c r="AR701">
        <v>52</v>
      </c>
      <c r="AS701">
        <v>16</v>
      </c>
      <c r="AT701">
        <v>16.559999999999999</v>
      </c>
      <c r="AU701" t="s">
        <v>48</v>
      </c>
    </row>
    <row r="702" spans="38:47">
      <c r="AL702" t="s">
        <v>46</v>
      </c>
      <c r="AM702" t="s">
        <v>54</v>
      </c>
      <c r="AN702">
        <v>501</v>
      </c>
      <c r="AO702">
        <v>10</v>
      </c>
      <c r="AP702" t="s">
        <v>47</v>
      </c>
      <c r="AR702">
        <v>53</v>
      </c>
      <c r="AS702">
        <v>16</v>
      </c>
      <c r="AT702">
        <v>17.89</v>
      </c>
      <c r="AU702" t="s">
        <v>48</v>
      </c>
    </row>
    <row r="703" spans="38:47">
      <c r="AL703" t="s">
        <v>46</v>
      </c>
      <c r="AM703" t="s">
        <v>54</v>
      </c>
      <c r="AN703">
        <v>501</v>
      </c>
      <c r="AO703">
        <v>10</v>
      </c>
      <c r="AP703" t="s">
        <v>47</v>
      </c>
      <c r="AR703">
        <v>54</v>
      </c>
      <c r="AS703">
        <v>16</v>
      </c>
      <c r="AT703">
        <v>19.34</v>
      </c>
      <c r="AU703" t="s">
        <v>48</v>
      </c>
    </row>
    <row r="704" spans="38:47">
      <c r="AL704" t="s">
        <v>46</v>
      </c>
      <c r="AM704" t="s">
        <v>54</v>
      </c>
      <c r="AN704">
        <v>501</v>
      </c>
      <c r="AO704">
        <v>10</v>
      </c>
      <c r="AP704" t="s">
        <v>47</v>
      </c>
      <c r="AR704">
        <v>18</v>
      </c>
      <c r="AS704">
        <v>17</v>
      </c>
      <c r="AT704">
        <v>2.97</v>
      </c>
      <c r="AU704" t="s">
        <v>48</v>
      </c>
    </row>
    <row r="705" spans="38:47">
      <c r="AL705" t="s">
        <v>46</v>
      </c>
      <c r="AM705" t="s">
        <v>54</v>
      </c>
      <c r="AN705">
        <v>501</v>
      </c>
      <c r="AO705">
        <v>10</v>
      </c>
      <c r="AP705" t="s">
        <v>47</v>
      </c>
      <c r="AR705">
        <v>19</v>
      </c>
      <c r="AS705">
        <v>17</v>
      </c>
      <c r="AT705">
        <v>3.06</v>
      </c>
      <c r="AU705" t="s">
        <v>48</v>
      </c>
    </row>
    <row r="706" spans="38:47">
      <c r="AL706" t="s">
        <v>46</v>
      </c>
      <c r="AM706" t="s">
        <v>54</v>
      </c>
      <c r="AN706">
        <v>501</v>
      </c>
      <c r="AO706">
        <v>10</v>
      </c>
      <c r="AP706" t="s">
        <v>47</v>
      </c>
      <c r="AR706">
        <v>20</v>
      </c>
      <c r="AS706">
        <v>17</v>
      </c>
      <c r="AT706">
        <v>3.14</v>
      </c>
      <c r="AU706" t="s">
        <v>48</v>
      </c>
    </row>
    <row r="707" spans="38:47">
      <c r="AL707" t="s">
        <v>46</v>
      </c>
      <c r="AM707" t="s">
        <v>54</v>
      </c>
      <c r="AN707">
        <v>501</v>
      </c>
      <c r="AO707">
        <v>10</v>
      </c>
      <c r="AP707" t="s">
        <v>47</v>
      </c>
      <c r="AR707">
        <v>21</v>
      </c>
      <c r="AS707">
        <v>17</v>
      </c>
      <c r="AT707">
        <v>3.22</v>
      </c>
      <c r="AU707" t="s">
        <v>48</v>
      </c>
    </row>
    <row r="708" spans="38:47">
      <c r="AL708" t="s">
        <v>46</v>
      </c>
      <c r="AM708" t="s">
        <v>54</v>
      </c>
      <c r="AN708">
        <v>501</v>
      </c>
      <c r="AO708">
        <v>10</v>
      </c>
      <c r="AP708" t="s">
        <v>47</v>
      </c>
      <c r="AR708">
        <v>22</v>
      </c>
      <c r="AS708">
        <v>17</v>
      </c>
      <c r="AT708">
        <v>3.3</v>
      </c>
      <c r="AU708" t="s">
        <v>48</v>
      </c>
    </row>
    <row r="709" spans="38:47">
      <c r="AL709" t="s">
        <v>46</v>
      </c>
      <c r="AM709" t="s">
        <v>54</v>
      </c>
      <c r="AN709">
        <v>501</v>
      </c>
      <c r="AO709">
        <v>10</v>
      </c>
      <c r="AP709" t="s">
        <v>47</v>
      </c>
      <c r="AR709">
        <v>23</v>
      </c>
      <c r="AS709">
        <v>17</v>
      </c>
      <c r="AT709">
        <v>3.38</v>
      </c>
      <c r="AU709" t="s">
        <v>48</v>
      </c>
    </row>
    <row r="710" spans="38:47">
      <c r="AL710" t="s">
        <v>46</v>
      </c>
      <c r="AM710" t="s">
        <v>54</v>
      </c>
      <c r="AN710">
        <v>501</v>
      </c>
      <c r="AO710">
        <v>10</v>
      </c>
      <c r="AP710" t="s">
        <v>47</v>
      </c>
      <c r="AR710">
        <v>24</v>
      </c>
      <c r="AS710">
        <v>17</v>
      </c>
      <c r="AT710">
        <v>3.47</v>
      </c>
      <c r="AU710" t="s">
        <v>48</v>
      </c>
    </row>
    <row r="711" spans="38:47">
      <c r="AL711" t="s">
        <v>46</v>
      </c>
      <c r="AM711" t="s">
        <v>54</v>
      </c>
      <c r="AN711">
        <v>501</v>
      </c>
      <c r="AO711">
        <v>10</v>
      </c>
      <c r="AP711" t="s">
        <v>47</v>
      </c>
      <c r="AR711">
        <v>25</v>
      </c>
      <c r="AS711">
        <v>17</v>
      </c>
      <c r="AT711">
        <v>3.58</v>
      </c>
      <c r="AU711" t="s">
        <v>48</v>
      </c>
    </row>
    <row r="712" spans="38:47">
      <c r="AL712" t="s">
        <v>46</v>
      </c>
      <c r="AM712" t="s">
        <v>54</v>
      </c>
      <c r="AN712">
        <v>501</v>
      </c>
      <c r="AO712">
        <v>10</v>
      </c>
      <c r="AP712" t="s">
        <v>47</v>
      </c>
      <c r="AR712">
        <v>26</v>
      </c>
      <c r="AS712">
        <v>17</v>
      </c>
      <c r="AT712">
        <v>3.69</v>
      </c>
      <c r="AU712" t="s">
        <v>48</v>
      </c>
    </row>
    <row r="713" spans="38:47">
      <c r="AL713" t="s">
        <v>46</v>
      </c>
      <c r="AM713" t="s">
        <v>54</v>
      </c>
      <c r="AN713">
        <v>501</v>
      </c>
      <c r="AO713">
        <v>10</v>
      </c>
      <c r="AP713" t="s">
        <v>47</v>
      </c>
      <c r="AR713">
        <v>27</v>
      </c>
      <c r="AS713">
        <v>17</v>
      </c>
      <c r="AT713">
        <v>3.82</v>
      </c>
      <c r="AU713" t="s">
        <v>48</v>
      </c>
    </row>
    <row r="714" spans="38:47">
      <c r="AL714" t="s">
        <v>46</v>
      </c>
      <c r="AM714" t="s">
        <v>54</v>
      </c>
      <c r="AN714">
        <v>501</v>
      </c>
      <c r="AO714">
        <v>10</v>
      </c>
      <c r="AP714" t="s">
        <v>47</v>
      </c>
      <c r="AR714">
        <v>28</v>
      </c>
      <c r="AS714">
        <v>17</v>
      </c>
      <c r="AT714">
        <v>3.98</v>
      </c>
      <c r="AU714" t="s">
        <v>48</v>
      </c>
    </row>
    <row r="715" spans="38:47">
      <c r="AL715" t="s">
        <v>46</v>
      </c>
      <c r="AM715" t="s">
        <v>54</v>
      </c>
      <c r="AN715">
        <v>501</v>
      </c>
      <c r="AO715">
        <v>10</v>
      </c>
      <c r="AP715" t="s">
        <v>47</v>
      </c>
      <c r="AR715">
        <v>29</v>
      </c>
      <c r="AS715">
        <v>17</v>
      </c>
      <c r="AT715">
        <v>4.16</v>
      </c>
      <c r="AU715" t="s">
        <v>48</v>
      </c>
    </row>
    <row r="716" spans="38:47">
      <c r="AL716" t="s">
        <v>46</v>
      </c>
      <c r="AM716" t="s">
        <v>54</v>
      </c>
      <c r="AN716">
        <v>501</v>
      </c>
      <c r="AO716">
        <v>10</v>
      </c>
      <c r="AP716" t="s">
        <v>47</v>
      </c>
      <c r="AR716">
        <v>30</v>
      </c>
      <c r="AS716">
        <v>17</v>
      </c>
      <c r="AT716">
        <v>4.3600000000000003</v>
      </c>
      <c r="AU716" t="s">
        <v>48</v>
      </c>
    </row>
    <row r="717" spans="38:47">
      <c r="AL717" t="s">
        <v>46</v>
      </c>
      <c r="AM717" t="s">
        <v>54</v>
      </c>
      <c r="AN717">
        <v>501</v>
      </c>
      <c r="AO717">
        <v>10</v>
      </c>
      <c r="AP717" t="s">
        <v>47</v>
      </c>
      <c r="AR717">
        <v>31</v>
      </c>
      <c r="AS717">
        <v>17</v>
      </c>
      <c r="AT717">
        <v>4.58</v>
      </c>
      <c r="AU717" t="s">
        <v>48</v>
      </c>
    </row>
    <row r="718" spans="38:47">
      <c r="AL718" t="s">
        <v>46</v>
      </c>
      <c r="AM718" t="s">
        <v>54</v>
      </c>
      <c r="AN718">
        <v>501</v>
      </c>
      <c r="AO718">
        <v>10</v>
      </c>
      <c r="AP718" t="s">
        <v>47</v>
      </c>
      <c r="AR718">
        <v>32</v>
      </c>
      <c r="AS718">
        <v>17</v>
      </c>
      <c r="AT718">
        <v>4.83</v>
      </c>
      <c r="AU718" t="s">
        <v>48</v>
      </c>
    </row>
    <row r="719" spans="38:47">
      <c r="AL719" t="s">
        <v>46</v>
      </c>
      <c r="AM719" t="s">
        <v>54</v>
      </c>
      <c r="AN719">
        <v>501</v>
      </c>
      <c r="AO719">
        <v>10</v>
      </c>
      <c r="AP719" t="s">
        <v>47</v>
      </c>
      <c r="AR719">
        <v>33</v>
      </c>
      <c r="AS719">
        <v>17</v>
      </c>
      <c r="AT719">
        <v>5.0999999999999996</v>
      </c>
      <c r="AU719" t="s">
        <v>48</v>
      </c>
    </row>
    <row r="720" spans="38:47">
      <c r="AL720" t="s">
        <v>46</v>
      </c>
      <c r="AM720" t="s">
        <v>54</v>
      </c>
      <c r="AN720">
        <v>501</v>
      </c>
      <c r="AO720">
        <v>10</v>
      </c>
      <c r="AP720" t="s">
        <v>47</v>
      </c>
      <c r="AR720">
        <v>34</v>
      </c>
      <c r="AS720">
        <v>17</v>
      </c>
      <c r="AT720">
        <v>5.39</v>
      </c>
      <c r="AU720" t="s">
        <v>48</v>
      </c>
    </row>
    <row r="721" spans="38:47">
      <c r="AL721" t="s">
        <v>46</v>
      </c>
      <c r="AM721" t="s">
        <v>54</v>
      </c>
      <c r="AN721">
        <v>501</v>
      </c>
      <c r="AO721">
        <v>10</v>
      </c>
      <c r="AP721" t="s">
        <v>47</v>
      </c>
      <c r="AR721">
        <v>35</v>
      </c>
      <c r="AS721">
        <v>17</v>
      </c>
      <c r="AT721">
        <v>5.72</v>
      </c>
      <c r="AU721" t="s">
        <v>48</v>
      </c>
    </row>
    <row r="722" spans="38:47">
      <c r="AL722" t="s">
        <v>46</v>
      </c>
      <c r="AM722" t="s">
        <v>54</v>
      </c>
      <c r="AN722">
        <v>501</v>
      </c>
      <c r="AO722">
        <v>10</v>
      </c>
      <c r="AP722" t="s">
        <v>47</v>
      </c>
      <c r="AR722">
        <v>36</v>
      </c>
      <c r="AS722">
        <v>17</v>
      </c>
      <c r="AT722">
        <v>6.05</v>
      </c>
      <c r="AU722" t="s">
        <v>48</v>
      </c>
    </row>
    <row r="723" spans="38:47">
      <c r="AL723" t="s">
        <v>46</v>
      </c>
      <c r="AM723" t="s">
        <v>54</v>
      </c>
      <c r="AN723">
        <v>501</v>
      </c>
      <c r="AO723">
        <v>10</v>
      </c>
      <c r="AP723" t="s">
        <v>47</v>
      </c>
      <c r="AR723">
        <v>37</v>
      </c>
      <c r="AS723">
        <v>17</v>
      </c>
      <c r="AT723">
        <v>6.44</v>
      </c>
      <c r="AU723" t="s">
        <v>48</v>
      </c>
    </row>
    <row r="724" spans="38:47">
      <c r="AL724" t="s">
        <v>46</v>
      </c>
      <c r="AM724" t="s">
        <v>54</v>
      </c>
      <c r="AN724">
        <v>501</v>
      </c>
      <c r="AO724">
        <v>10</v>
      </c>
      <c r="AP724" t="s">
        <v>47</v>
      </c>
      <c r="AR724">
        <v>38</v>
      </c>
      <c r="AS724">
        <v>17</v>
      </c>
      <c r="AT724">
        <v>6.84</v>
      </c>
      <c r="AU724" t="s">
        <v>48</v>
      </c>
    </row>
    <row r="725" spans="38:47">
      <c r="AL725" t="s">
        <v>46</v>
      </c>
      <c r="AM725" t="s">
        <v>54</v>
      </c>
      <c r="AN725">
        <v>501</v>
      </c>
      <c r="AO725">
        <v>10</v>
      </c>
      <c r="AP725" t="s">
        <v>47</v>
      </c>
      <c r="AR725">
        <v>39</v>
      </c>
      <c r="AS725">
        <v>17</v>
      </c>
      <c r="AT725">
        <v>7.29</v>
      </c>
      <c r="AU725" t="s">
        <v>48</v>
      </c>
    </row>
    <row r="726" spans="38:47">
      <c r="AL726" t="s">
        <v>46</v>
      </c>
      <c r="AM726" t="s">
        <v>54</v>
      </c>
      <c r="AN726">
        <v>501</v>
      </c>
      <c r="AO726">
        <v>10</v>
      </c>
      <c r="AP726" t="s">
        <v>47</v>
      </c>
      <c r="AR726">
        <v>40</v>
      </c>
      <c r="AS726">
        <v>17</v>
      </c>
      <c r="AT726">
        <v>7.77</v>
      </c>
      <c r="AU726" t="s">
        <v>48</v>
      </c>
    </row>
    <row r="727" spans="38:47">
      <c r="AL727" t="s">
        <v>46</v>
      </c>
      <c r="AM727" t="s">
        <v>54</v>
      </c>
      <c r="AN727">
        <v>501</v>
      </c>
      <c r="AO727">
        <v>10</v>
      </c>
      <c r="AP727" t="s">
        <v>47</v>
      </c>
      <c r="AR727">
        <v>41</v>
      </c>
      <c r="AS727">
        <v>17</v>
      </c>
      <c r="AT727">
        <v>8.3000000000000007</v>
      </c>
      <c r="AU727" t="s">
        <v>48</v>
      </c>
    </row>
    <row r="728" spans="38:47">
      <c r="AL728" t="s">
        <v>46</v>
      </c>
      <c r="AM728" t="s">
        <v>54</v>
      </c>
      <c r="AN728">
        <v>501</v>
      </c>
      <c r="AO728">
        <v>10</v>
      </c>
      <c r="AP728" t="s">
        <v>47</v>
      </c>
      <c r="AR728">
        <v>42</v>
      </c>
      <c r="AS728">
        <v>17</v>
      </c>
      <c r="AT728">
        <v>8.86</v>
      </c>
      <c r="AU728" t="s">
        <v>48</v>
      </c>
    </row>
    <row r="729" spans="38:47">
      <c r="AL729" t="s">
        <v>46</v>
      </c>
      <c r="AM729" t="s">
        <v>54</v>
      </c>
      <c r="AN729">
        <v>501</v>
      </c>
      <c r="AO729">
        <v>10</v>
      </c>
      <c r="AP729" t="s">
        <v>47</v>
      </c>
      <c r="AR729">
        <v>43</v>
      </c>
      <c r="AS729">
        <v>17</v>
      </c>
      <c r="AT729">
        <v>9.49</v>
      </c>
      <c r="AU729" t="s">
        <v>48</v>
      </c>
    </row>
    <row r="730" spans="38:47">
      <c r="AL730" t="s">
        <v>46</v>
      </c>
      <c r="AM730" t="s">
        <v>54</v>
      </c>
      <c r="AN730">
        <v>501</v>
      </c>
      <c r="AO730">
        <v>10</v>
      </c>
      <c r="AP730" t="s">
        <v>47</v>
      </c>
      <c r="AR730">
        <v>44</v>
      </c>
      <c r="AS730">
        <v>17</v>
      </c>
      <c r="AT730">
        <v>10.16</v>
      </c>
      <c r="AU730" t="s">
        <v>48</v>
      </c>
    </row>
    <row r="731" spans="38:47">
      <c r="AL731" t="s">
        <v>46</v>
      </c>
      <c r="AM731" t="s">
        <v>54</v>
      </c>
      <c r="AN731">
        <v>501</v>
      </c>
      <c r="AO731">
        <v>10</v>
      </c>
      <c r="AP731" t="s">
        <v>47</v>
      </c>
      <c r="AR731">
        <v>45</v>
      </c>
      <c r="AS731">
        <v>17</v>
      </c>
      <c r="AT731">
        <v>10.88</v>
      </c>
      <c r="AU731" t="s">
        <v>48</v>
      </c>
    </row>
    <row r="732" spans="38:47">
      <c r="AL732" t="s">
        <v>46</v>
      </c>
      <c r="AM732" t="s">
        <v>54</v>
      </c>
      <c r="AN732">
        <v>501</v>
      </c>
      <c r="AO732">
        <v>10</v>
      </c>
      <c r="AP732" t="s">
        <v>47</v>
      </c>
      <c r="AR732">
        <v>46</v>
      </c>
      <c r="AS732">
        <v>17</v>
      </c>
      <c r="AT732">
        <v>11.68</v>
      </c>
      <c r="AU732" t="s">
        <v>48</v>
      </c>
    </row>
    <row r="733" spans="38:47">
      <c r="AL733" t="s">
        <v>46</v>
      </c>
      <c r="AM733" t="s">
        <v>54</v>
      </c>
      <c r="AN733">
        <v>501</v>
      </c>
      <c r="AO733">
        <v>10</v>
      </c>
      <c r="AP733" t="s">
        <v>47</v>
      </c>
      <c r="AR733">
        <v>47</v>
      </c>
      <c r="AS733">
        <v>17</v>
      </c>
      <c r="AT733">
        <v>12.55</v>
      </c>
      <c r="AU733" t="s">
        <v>48</v>
      </c>
    </row>
    <row r="734" spans="38:47">
      <c r="AL734" t="s">
        <v>46</v>
      </c>
      <c r="AM734" t="s">
        <v>54</v>
      </c>
      <c r="AN734">
        <v>501</v>
      </c>
      <c r="AO734">
        <v>10</v>
      </c>
      <c r="AP734" t="s">
        <v>47</v>
      </c>
      <c r="AR734">
        <v>48</v>
      </c>
      <c r="AS734">
        <v>17</v>
      </c>
      <c r="AT734">
        <v>13.48</v>
      </c>
      <c r="AU734" t="s">
        <v>48</v>
      </c>
    </row>
    <row r="735" spans="38:47">
      <c r="AL735" t="s">
        <v>46</v>
      </c>
      <c r="AM735" t="s">
        <v>54</v>
      </c>
      <c r="AN735">
        <v>501</v>
      </c>
      <c r="AO735">
        <v>10</v>
      </c>
      <c r="AP735" t="s">
        <v>47</v>
      </c>
      <c r="AR735">
        <v>49</v>
      </c>
      <c r="AS735">
        <v>17</v>
      </c>
      <c r="AT735">
        <v>14.5</v>
      </c>
      <c r="AU735" t="s">
        <v>48</v>
      </c>
    </row>
    <row r="736" spans="38:47">
      <c r="AL736" t="s">
        <v>46</v>
      </c>
      <c r="AM736" t="s">
        <v>54</v>
      </c>
      <c r="AN736">
        <v>501</v>
      </c>
      <c r="AO736">
        <v>10</v>
      </c>
      <c r="AP736" t="s">
        <v>47</v>
      </c>
      <c r="AR736">
        <v>50</v>
      </c>
      <c r="AS736">
        <v>17</v>
      </c>
      <c r="AT736">
        <v>15.61</v>
      </c>
      <c r="AU736" t="s">
        <v>48</v>
      </c>
    </row>
    <row r="737" spans="38:47">
      <c r="AL737" t="s">
        <v>46</v>
      </c>
      <c r="AM737" t="s">
        <v>54</v>
      </c>
      <c r="AN737">
        <v>501</v>
      </c>
      <c r="AO737">
        <v>10</v>
      </c>
      <c r="AP737" t="s">
        <v>47</v>
      </c>
      <c r="AR737">
        <v>51</v>
      </c>
      <c r="AS737">
        <v>17</v>
      </c>
      <c r="AT737">
        <v>16.82</v>
      </c>
      <c r="AU737" t="s">
        <v>48</v>
      </c>
    </row>
    <row r="738" spans="38:47">
      <c r="AL738" t="s">
        <v>46</v>
      </c>
      <c r="AM738" t="s">
        <v>54</v>
      </c>
      <c r="AN738">
        <v>501</v>
      </c>
      <c r="AO738">
        <v>10</v>
      </c>
      <c r="AP738" t="s">
        <v>47</v>
      </c>
      <c r="AR738">
        <v>52</v>
      </c>
      <c r="AS738">
        <v>17</v>
      </c>
      <c r="AT738">
        <v>18.149999999999999</v>
      </c>
      <c r="AU738" t="s">
        <v>48</v>
      </c>
    </row>
    <row r="739" spans="38:47">
      <c r="AL739" t="s">
        <v>46</v>
      </c>
      <c r="AM739" t="s">
        <v>54</v>
      </c>
      <c r="AN739">
        <v>501</v>
      </c>
      <c r="AO739">
        <v>10</v>
      </c>
      <c r="AP739" t="s">
        <v>47</v>
      </c>
      <c r="AR739">
        <v>53</v>
      </c>
      <c r="AS739">
        <v>17</v>
      </c>
      <c r="AT739">
        <v>19.600000000000001</v>
      </c>
      <c r="AU739" t="s">
        <v>48</v>
      </c>
    </row>
    <row r="740" spans="38:47">
      <c r="AL740" t="s">
        <v>46</v>
      </c>
      <c r="AM740" t="s">
        <v>54</v>
      </c>
      <c r="AN740">
        <v>501</v>
      </c>
      <c r="AO740">
        <v>10</v>
      </c>
      <c r="AP740" t="s">
        <v>47</v>
      </c>
      <c r="AR740">
        <v>18</v>
      </c>
      <c r="AS740">
        <v>18</v>
      </c>
      <c r="AT740">
        <v>3.18</v>
      </c>
      <c r="AU740" t="s">
        <v>48</v>
      </c>
    </row>
    <row r="741" spans="38:47">
      <c r="AL741" t="s">
        <v>46</v>
      </c>
      <c r="AM741" t="s">
        <v>54</v>
      </c>
      <c r="AN741">
        <v>501</v>
      </c>
      <c r="AO741">
        <v>10</v>
      </c>
      <c r="AP741" t="s">
        <v>47</v>
      </c>
      <c r="AR741">
        <v>19</v>
      </c>
      <c r="AS741">
        <v>18</v>
      </c>
      <c r="AT741">
        <v>3.27</v>
      </c>
      <c r="AU741" t="s">
        <v>48</v>
      </c>
    </row>
    <row r="742" spans="38:47">
      <c r="AL742" t="s">
        <v>46</v>
      </c>
      <c r="AM742" t="s">
        <v>54</v>
      </c>
      <c r="AN742">
        <v>501</v>
      </c>
      <c r="AO742">
        <v>10</v>
      </c>
      <c r="AP742" t="s">
        <v>47</v>
      </c>
      <c r="AR742">
        <v>20</v>
      </c>
      <c r="AS742">
        <v>18</v>
      </c>
      <c r="AT742">
        <v>3.36</v>
      </c>
      <c r="AU742" t="s">
        <v>48</v>
      </c>
    </row>
    <row r="743" spans="38:47">
      <c r="AL743" t="s">
        <v>46</v>
      </c>
      <c r="AM743" t="s">
        <v>54</v>
      </c>
      <c r="AN743">
        <v>501</v>
      </c>
      <c r="AO743">
        <v>10</v>
      </c>
      <c r="AP743" t="s">
        <v>47</v>
      </c>
      <c r="AR743">
        <v>21</v>
      </c>
      <c r="AS743">
        <v>18</v>
      </c>
      <c r="AT743">
        <v>3.45</v>
      </c>
      <c r="AU743" t="s">
        <v>48</v>
      </c>
    </row>
    <row r="744" spans="38:47">
      <c r="AL744" t="s">
        <v>46</v>
      </c>
      <c r="AM744" t="s">
        <v>54</v>
      </c>
      <c r="AN744">
        <v>501</v>
      </c>
      <c r="AO744">
        <v>10</v>
      </c>
      <c r="AP744" t="s">
        <v>47</v>
      </c>
      <c r="AR744">
        <v>22</v>
      </c>
      <c r="AS744">
        <v>18</v>
      </c>
      <c r="AT744">
        <v>3.54</v>
      </c>
      <c r="AU744" t="s">
        <v>48</v>
      </c>
    </row>
    <row r="745" spans="38:47">
      <c r="AL745" t="s">
        <v>46</v>
      </c>
      <c r="AM745" t="s">
        <v>54</v>
      </c>
      <c r="AN745">
        <v>501</v>
      </c>
      <c r="AO745">
        <v>10</v>
      </c>
      <c r="AP745" t="s">
        <v>47</v>
      </c>
      <c r="AR745">
        <v>23</v>
      </c>
      <c r="AS745">
        <v>18</v>
      </c>
      <c r="AT745">
        <v>3.63</v>
      </c>
      <c r="AU745" t="s">
        <v>48</v>
      </c>
    </row>
    <row r="746" spans="38:47">
      <c r="AL746" t="s">
        <v>46</v>
      </c>
      <c r="AM746" t="s">
        <v>54</v>
      </c>
      <c r="AN746">
        <v>501</v>
      </c>
      <c r="AO746">
        <v>10</v>
      </c>
      <c r="AP746" t="s">
        <v>47</v>
      </c>
      <c r="AR746">
        <v>24</v>
      </c>
      <c r="AS746">
        <v>18</v>
      </c>
      <c r="AT746">
        <v>3.74</v>
      </c>
      <c r="AU746" t="s">
        <v>48</v>
      </c>
    </row>
    <row r="747" spans="38:47">
      <c r="AL747" t="s">
        <v>46</v>
      </c>
      <c r="AM747" t="s">
        <v>54</v>
      </c>
      <c r="AN747">
        <v>501</v>
      </c>
      <c r="AO747">
        <v>10</v>
      </c>
      <c r="AP747" t="s">
        <v>47</v>
      </c>
      <c r="AR747">
        <v>25</v>
      </c>
      <c r="AS747">
        <v>18</v>
      </c>
      <c r="AT747">
        <v>3.85</v>
      </c>
      <c r="AU747" t="s">
        <v>48</v>
      </c>
    </row>
    <row r="748" spans="38:47">
      <c r="AL748" t="s">
        <v>46</v>
      </c>
      <c r="AM748" t="s">
        <v>54</v>
      </c>
      <c r="AN748">
        <v>501</v>
      </c>
      <c r="AO748">
        <v>10</v>
      </c>
      <c r="AP748" t="s">
        <v>47</v>
      </c>
      <c r="AR748">
        <v>26</v>
      </c>
      <c r="AS748">
        <v>18</v>
      </c>
      <c r="AT748">
        <v>3.98</v>
      </c>
      <c r="AU748" t="s">
        <v>48</v>
      </c>
    </row>
    <row r="749" spans="38:47">
      <c r="AL749" t="s">
        <v>46</v>
      </c>
      <c r="AM749" t="s">
        <v>54</v>
      </c>
      <c r="AN749">
        <v>501</v>
      </c>
      <c r="AO749">
        <v>10</v>
      </c>
      <c r="AP749" t="s">
        <v>47</v>
      </c>
      <c r="AR749">
        <v>27</v>
      </c>
      <c r="AS749">
        <v>18</v>
      </c>
      <c r="AT749">
        <v>4.1399999999999997</v>
      </c>
      <c r="AU749" t="s">
        <v>48</v>
      </c>
    </row>
    <row r="750" spans="38:47">
      <c r="AL750" t="s">
        <v>46</v>
      </c>
      <c r="AM750" t="s">
        <v>54</v>
      </c>
      <c r="AN750">
        <v>501</v>
      </c>
      <c r="AO750">
        <v>10</v>
      </c>
      <c r="AP750" t="s">
        <v>47</v>
      </c>
      <c r="AR750">
        <v>28</v>
      </c>
      <c r="AS750">
        <v>18</v>
      </c>
      <c r="AT750">
        <v>4.32</v>
      </c>
      <c r="AU750" t="s">
        <v>48</v>
      </c>
    </row>
    <row r="751" spans="38:47">
      <c r="AL751" t="s">
        <v>46</v>
      </c>
      <c r="AM751" t="s">
        <v>54</v>
      </c>
      <c r="AN751">
        <v>501</v>
      </c>
      <c r="AO751">
        <v>10</v>
      </c>
      <c r="AP751" t="s">
        <v>47</v>
      </c>
      <c r="AR751">
        <v>29</v>
      </c>
      <c r="AS751">
        <v>18</v>
      </c>
      <c r="AT751">
        <v>4.51</v>
      </c>
      <c r="AU751" t="s">
        <v>48</v>
      </c>
    </row>
    <row r="752" spans="38:47">
      <c r="AL752" t="s">
        <v>46</v>
      </c>
      <c r="AM752" t="s">
        <v>54</v>
      </c>
      <c r="AN752">
        <v>501</v>
      </c>
      <c r="AO752">
        <v>10</v>
      </c>
      <c r="AP752" t="s">
        <v>47</v>
      </c>
      <c r="AR752">
        <v>30</v>
      </c>
      <c r="AS752">
        <v>18</v>
      </c>
      <c r="AT752">
        <v>4.7300000000000004</v>
      </c>
      <c r="AU752" t="s">
        <v>48</v>
      </c>
    </row>
    <row r="753" spans="38:47">
      <c r="AL753" t="s">
        <v>46</v>
      </c>
      <c r="AM753" t="s">
        <v>54</v>
      </c>
      <c r="AN753">
        <v>501</v>
      </c>
      <c r="AO753">
        <v>10</v>
      </c>
      <c r="AP753" t="s">
        <v>47</v>
      </c>
      <c r="AR753">
        <v>31</v>
      </c>
      <c r="AS753">
        <v>18</v>
      </c>
      <c r="AT753">
        <v>4.9800000000000004</v>
      </c>
      <c r="AU753" t="s">
        <v>48</v>
      </c>
    </row>
    <row r="754" spans="38:47">
      <c r="AL754" t="s">
        <v>46</v>
      </c>
      <c r="AM754" t="s">
        <v>54</v>
      </c>
      <c r="AN754">
        <v>501</v>
      </c>
      <c r="AO754">
        <v>10</v>
      </c>
      <c r="AP754" t="s">
        <v>47</v>
      </c>
      <c r="AR754">
        <v>32</v>
      </c>
      <c r="AS754">
        <v>18</v>
      </c>
      <c r="AT754">
        <v>5.25</v>
      </c>
      <c r="AU754" t="s">
        <v>48</v>
      </c>
    </row>
    <row r="755" spans="38:47">
      <c r="AL755" t="s">
        <v>46</v>
      </c>
      <c r="AM755" t="s">
        <v>54</v>
      </c>
      <c r="AN755">
        <v>501</v>
      </c>
      <c r="AO755">
        <v>10</v>
      </c>
      <c r="AP755" t="s">
        <v>47</v>
      </c>
      <c r="AR755">
        <v>33</v>
      </c>
      <c r="AS755">
        <v>18</v>
      </c>
      <c r="AT755">
        <v>5.54</v>
      </c>
      <c r="AU755" t="s">
        <v>48</v>
      </c>
    </row>
    <row r="756" spans="38:47">
      <c r="AL756" t="s">
        <v>46</v>
      </c>
      <c r="AM756" t="s">
        <v>54</v>
      </c>
      <c r="AN756">
        <v>501</v>
      </c>
      <c r="AO756">
        <v>10</v>
      </c>
      <c r="AP756" t="s">
        <v>47</v>
      </c>
      <c r="AR756">
        <v>34</v>
      </c>
      <c r="AS756">
        <v>18</v>
      </c>
      <c r="AT756">
        <v>5.86</v>
      </c>
      <c r="AU756" t="s">
        <v>48</v>
      </c>
    </row>
    <row r="757" spans="38:47">
      <c r="AL757" t="s">
        <v>46</v>
      </c>
      <c r="AM757" t="s">
        <v>54</v>
      </c>
      <c r="AN757">
        <v>501</v>
      </c>
      <c r="AO757">
        <v>10</v>
      </c>
      <c r="AP757" t="s">
        <v>47</v>
      </c>
      <c r="AR757">
        <v>35</v>
      </c>
      <c r="AS757">
        <v>18</v>
      </c>
      <c r="AT757">
        <v>6.21</v>
      </c>
      <c r="AU757" t="s">
        <v>48</v>
      </c>
    </row>
    <row r="758" spans="38:47">
      <c r="AL758" t="s">
        <v>46</v>
      </c>
      <c r="AM758" t="s">
        <v>54</v>
      </c>
      <c r="AN758">
        <v>501</v>
      </c>
      <c r="AO758">
        <v>10</v>
      </c>
      <c r="AP758" t="s">
        <v>47</v>
      </c>
      <c r="AR758">
        <v>36</v>
      </c>
      <c r="AS758">
        <v>18</v>
      </c>
      <c r="AT758">
        <v>6.59</v>
      </c>
      <c r="AU758" t="s">
        <v>48</v>
      </c>
    </row>
    <row r="759" spans="38:47">
      <c r="AL759" t="s">
        <v>46</v>
      </c>
      <c r="AM759" t="s">
        <v>54</v>
      </c>
      <c r="AN759">
        <v>501</v>
      </c>
      <c r="AO759">
        <v>10</v>
      </c>
      <c r="AP759" t="s">
        <v>47</v>
      </c>
      <c r="AR759">
        <v>37</v>
      </c>
      <c r="AS759">
        <v>18</v>
      </c>
      <c r="AT759">
        <v>7.01</v>
      </c>
      <c r="AU759" t="s">
        <v>48</v>
      </c>
    </row>
    <row r="760" spans="38:47">
      <c r="AL760" t="s">
        <v>46</v>
      </c>
      <c r="AM760" t="s">
        <v>54</v>
      </c>
      <c r="AN760">
        <v>501</v>
      </c>
      <c r="AO760">
        <v>10</v>
      </c>
      <c r="AP760" t="s">
        <v>47</v>
      </c>
      <c r="AR760">
        <v>38</v>
      </c>
      <c r="AS760">
        <v>18</v>
      </c>
      <c r="AT760">
        <v>7.46</v>
      </c>
      <c r="AU760" t="s">
        <v>48</v>
      </c>
    </row>
    <row r="761" spans="38:47">
      <c r="AL761" t="s">
        <v>46</v>
      </c>
      <c r="AM761" t="s">
        <v>54</v>
      </c>
      <c r="AN761">
        <v>501</v>
      </c>
      <c r="AO761">
        <v>10</v>
      </c>
      <c r="AP761" t="s">
        <v>47</v>
      </c>
      <c r="AR761">
        <v>39</v>
      </c>
      <c r="AS761">
        <v>18</v>
      </c>
      <c r="AT761">
        <v>7.95</v>
      </c>
      <c r="AU761" t="s">
        <v>48</v>
      </c>
    </row>
    <row r="762" spans="38:47">
      <c r="AL762" t="s">
        <v>46</v>
      </c>
      <c r="AM762" t="s">
        <v>54</v>
      </c>
      <c r="AN762">
        <v>501</v>
      </c>
      <c r="AO762">
        <v>10</v>
      </c>
      <c r="AP762" t="s">
        <v>47</v>
      </c>
      <c r="AR762">
        <v>40</v>
      </c>
      <c r="AS762">
        <v>18</v>
      </c>
      <c r="AT762">
        <v>8.4700000000000006</v>
      </c>
      <c r="AU762" t="s">
        <v>48</v>
      </c>
    </row>
    <row r="763" spans="38:47">
      <c r="AL763" t="s">
        <v>46</v>
      </c>
      <c r="AM763" t="s">
        <v>54</v>
      </c>
      <c r="AN763">
        <v>501</v>
      </c>
      <c r="AO763">
        <v>10</v>
      </c>
      <c r="AP763" t="s">
        <v>47</v>
      </c>
      <c r="AR763">
        <v>41</v>
      </c>
      <c r="AS763">
        <v>18</v>
      </c>
      <c r="AT763">
        <v>9.0500000000000007</v>
      </c>
      <c r="AU763" t="s">
        <v>48</v>
      </c>
    </row>
    <row r="764" spans="38:47">
      <c r="AL764" t="s">
        <v>46</v>
      </c>
      <c r="AM764" t="s">
        <v>54</v>
      </c>
      <c r="AN764">
        <v>501</v>
      </c>
      <c r="AO764">
        <v>10</v>
      </c>
      <c r="AP764" t="s">
        <v>47</v>
      </c>
      <c r="AR764">
        <v>42</v>
      </c>
      <c r="AS764">
        <v>18</v>
      </c>
      <c r="AT764">
        <v>9.67</v>
      </c>
      <c r="AU764" t="s">
        <v>48</v>
      </c>
    </row>
    <row r="765" spans="38:47">
      <c r="AL765" t="s">
        <v>46</v>
      </c>
      <c r="AM765" t="s">
        <v>54</v>
      </c>
      <c r="AN765">
        <v>501</v>
      </c>
      <c r="AO765">
        <v>10</v>
      </c>
      <c r="AP765" t="s">
        <v>47</v>
      </c>
      <c r="AR765">
        <v>43</v>
      </c>
      <c r="AS765">
        <v>18</v>
      </c>
      <c r="AT765">
        <v>10.35</v>
      </c>
      <c r="AU765" t="s">
        <v>48</v>
      </c>
    </row>
    <row r="766" spans="38:47">
      <c r="AL766" t="s">
        <v>46</v>
      </c>
      <c r="AM766" t="s">
        <v>54</v>
      </c>
      <c r="AN766">
        <v>501</v>
      </c>
      <c r="AO766">
        <v>10</v>
      </c>
      <c r="AP766" t="s">
        <v>47</v>
      </c>
      <c r="AR766">
        <v>44</v>
      </c>
      <c r="AS766">
        <v>18</v>
      </c>
      <c r="AT766">
        <v>11.08</v>
      </c>
      <c r="AU766" t="s">
        <v>48</v>
      </c>
    </row>
    <row r="767" spans="38:47">
      <c r="AL767" t="s">
        <v>46</v>
      </c>
      <c r="AM767" t="s">
        <v>54</v>
      </c>
      <c r="AN767">
        <v>501</v>
      </c>
      <c r="AO767">
        <v>10</v>
      </c>
      <c r="AP767" t="s">
        <v>47</v>
      </c>
      <c r="AR767">
        <v>45</v>
      </c>
      <c r="AS767">
        <v>18</v>
      </c>
      <c r="AT767">
        <v>11.88</v>
      </c>
      <c r="AU767" t="s">
        <v>48</v>
      </c>
    </row>
    <row r="768" spans="38:47">
      <c r="AL768" t="s">
        <v>46</v>
      </c>
      <c r="AM768" t="s">
        <v>54</v>
      </c>
      <c r="AN768">
        <v>501</v>
      </c>
      <c r="AO768">
        <v>10</v>
      </c>
      <c r="AP768" t="s">
        <v>47</v>
      </c>
      <c r="AR768">
        <v>46</v>
      </c>
      <c r="AS768">
        <v>18</v>
      </c>
      <c r="AT768">
        <v>12.75</v>
      </c>
      <c r="AU768" t="s">
        <v>48</v>
      </c>
    </row>
    <row r="769" spans="38:47">
      <c r="AL769" t="s">
        <v>46</v>
      </c>
      <c r="AM769" t="s">
        <v>54</v>
      </c>
      <c r="AN769">
        <v>501</v>
      </c>
      <c r="AO769">
        <v>10</v>
      </c>
      <c r="AP769" t="s">
        <v>47</v>
      </c>
      <c r="AR769">
        <v>47</v>
      </c>
      <c r="AS769">
        <v>18</v>
      </c>
      <c r="AT769">
        <v>13.69</v>
      </c>
      <c r="AU769" t="s">
        <v>48</v>
      </c>
    </row>
    <row r="770" spans="38:47">
      <c r="AL770" t="s">
        <v>46</v>
      </c>
      <c r="AM770" t="s">
        <v>54</v>
      </c>
      <c r="AN770">
        <v>501</v>
      </c>
      <c r="AO770">
        <v>10</v>
      </c>
      <c r="AP770" t="s">
        <v>47</v>
      </c>
      <c r="AR770">
        <v>48</v>
      </c>
      <c r="AS770">
        <v>18</v>
      </c>
      <c r="AT770">
        <v>14.72</v>
      </c>
      <c r="AU770" t="s">
        <v>48</v>
      </c>
    </row>
    <row r="771" spans="38:47">
      <c r="AL771" t="s">
        <v>46</v>
      </c>
      <c r="AM771" t="s">
        <v>54</v>
      </c>
      <c r="AN771">
        <v>501</v>
      </c>
      <c r="AO771">
        <v>10</v>
      </c>
      <c r="AP771" t="s">
        <v>47</v>
      </c>
      <c r="AR771">
        <v>49</v>
      </c>
      <c r="AS771">
        <v>18</v>
      </c>
      <c r="AT771">
        <v>15.84</v>
      </c>
      <c r="AU771" t="s">
        <v>48</v>
      </c>
    </row>
    <row r="772" spans="38:47">
      <c r="AL772" t="s">
        <v>46</v>
      </c>
      <c r="AM772" t="s">
        <v>54</v>
      </c>
      <c r="AN772">
        <v>501</v>
      </c>
      <c r="AO772">
        <v>10</v>
      </c>
      <c r="AP772" t="s">
        <v>47</v>
      </c>
      <c r="AR772">
        <v>50</v>
      </c>
      <c r="AS772">
        <v>18</v>
      </c>
      <c r="AT772">
        <v>17.05</v>
      </c>
      <c r="AU772" t="s">
        <v>48</v>
      </c>
    </row>
    <row r="773" spans="38:47">
      <c r="AL773" t="s">
        <v>46</v>
      </c>
      <c r="AM773" t="s">
        <v>54</v>
      </c>
      <c r="AN773">
        <v>501</v>
      </c>
      <c r="AO773">
        <v>10</v>
      </c>
      <c r="AP773" t="s">
        <v>47</v>
      </c>
      <c r="AR773">
        <v>51</v>
      </c>
      <c r="AS773">
        <v>18</v>
      </c>
      <c r="AT773">
        <v>18.37</v>
      </c>
      <c r="AU773" t="s">
        <v>48</v>
      </c>
    </row>
    <row r="774" spans="38:47">
      <c r="AL774" t="s">
        <v>46</v>
      </c>
      <c r="AM774" t="s">
        <v>54</v>
      </c>
      <c r="AN774">
        <v>501</v>
      </c>
      <c r="AO774">
        <v>10</v>
      </c>
      <c r="AP774" t="s">
        <v>47</v>
      </c>
      <c r="AR774">
        <v>52</v>
      </c>
      <c r="AS774">
        <v>18</v>
      </c>
      <c r="AT774">
        <v>19.809999999999999</v>
      </c>
      <c r="AU774" t="s">
        <v>48</v>
      </c>
    </row>
    <row r="775" spans="38:47">
      <c r="AL775" t="s">
        <v>46</v>
      </c>
      <c r="AM775" t="s">
        <v>54</v>
      </c>
      <c r="AN775">
        <v>501</v>
      </c>
      <c r="AO775">
        <v>10</v>
      </c>
      <c r="AP775" t="s">
        <v>47</v>
      </c>
      <c r="AR775">
        <v>18</v>
      </c>
      <c r="AS775">
        <v>19</v>
      </c>
      <c r="AT775">
        <v>3.4</v>
      </c>
      <c r="AU775" t="s">
        <v>48</v>
      </c>
    </row>
    <row r="776" spans="38:47">
      <c r="AL776" t="s">
        <v>46</v>
      </c>
      <c r="AM776" t="s">
        <v>54</v>
      </c>
      <c r="AN776">
        <v>501</v>
      </c>
      <c r="AO776">
        <v>10</v>
      </c>
      <c r="AP776" t="s">
        <v>47</v>
      </c>
      <c r="AR776">
        <v>19</v>
      </c>
      <c r="AS776">
        <v>19</v>
      </c>
      <c r="AT776">
        <v>3.49</v>
      </c>
      <c r="AU776" t="s">
        <v>48</v>
      </c>
    </row>
    <row r="777" spans="38:47">
      <c r="AL777" t="s">
        <v>46</v>
      </c>
      <c r="AM777" t="s">
        <v>54</v>
      </c>
      <c r="AN777">
        <v>501</v>
      </c>
      <c r="AO777">
        <v>10</v>
      </c>
      <c r="AP777" t="s">
        <v>47</v>
      </c>
      <c r="AR777">
        <v>20</v>
      </c>
      <c r="AS777">
        <v>19</v>
      </c>
      <c r="AT777">
        <v>3.59</v>
      </c>
      <c r="AU777" t="s">
        <v>48</v>
      </c>
    </row>
    <row r="778" spans="38:47">
      <c r="AL778" t="s">
        <v>46</v>
      </c>
      <c r="AM778" t="s">
        <v>54</v>
      </c>
      <c r="AN778">
        <v>501</v>
      </c>
      <c r="AO778">
        <v>10</v>
      </c>
      <c r="AP778" t="s">
        <v>47</v>
      </c>
      <c r="AR778">
        <v>21</v>
      </c>
      <c r="AS778">
        <v>19</v>
      </c>
      <c r="AT778">
        <v>3.69</v>
      </c>
      <c r="AU778" t="s">
        <v>48</v>
      </c>
    </row>
    <row r="779" spans="38:47">
      <c r="AL779" t="s">
        <v>46</v>
      </c>
      <c r="AM779" t="s">
        <v>54</v>
      </c>
      <c r="AN779">
        <v>501</v>
      </c>
      <c r="AO779">
        <v>10</v>
      </c>
      <c r="AP779" t="s">
        <v>47</v>
      </c>
      <c r="AR779">
        <v>22</v>
      </c>
      <c r="AS779">
        <v>19</v>
      </c>
      <c r="AT779">
        <v>3.79</v>
      </c>
      <c r="AU779" t="s">
        <v>48</v>
      </c>
    </row>
    <row r="780" spans="38:47">
      <c r="AL780" t="s">
        <v>46</v>
      </c>
      <c r="AM780" t="s">
        <v>54</v>
      </c>
      <c r="AN780">
        <v>501</v>
      </c>
      <c r="AO780">
        <v>10</v>
      </c>
      <c r="AP780" t="s">
        <v>47</v>
      </c>
      <c r="AR780">
        <v>23</v>
      </c>
      <c r="AS780">
        <v>19</v>
      </c>
      <c r="AT780">
        <v>3.9</v>
      </c>
      <c r="AU780" t="s">
        <v>48</v>
      </c>
    </row>
    <row r="781" spans="38:47">
      <c r="AL781" t="s">
        <v>46</v>
      </c>
      <c r="AM781" t="s">
        <v>54</v>
      </c>
      <c r="AN781">
        <v>501</v>
      </c>
      <c r="AO781">
        <v>10</v>
      </c>
      <c r="AP781" t="s">
        <v>47</v>
      </c>
      <c r="AR781">
        <v>24</v>
      </c>
      <c r="AS781">
        <v>19</v>
      </c>
      <c r="AT781">
        <v>4.01</v>
      </c>
      <c r="AU781" t="s">
        <v>48</v>
      </c>
    </row>
    <row r="782" spans="38:47">
      <c r="AL782" t="s">
        <v>46</v>
      </c>
      <c r="AM782" t="s">
        <v>54</v>
      </c>
      <c r="AN782">
        <v>501</v>
      </c>
      <c r="AO782">
        <v>10</v>
      </c>
      <c r="AP782" t="s">
        <v>47</v>
      </c>
      <c r="AR782">
        <v>25</v>
      </c>
      <c r="AS782">
        <v>19</v>
      </c>
      <c r="AT782">
        <v>4.1399999999999997</v>
      </c>
      <c r="AU782" t="s">
        <v>48</v>
      </c>
    </row>
    <row r="783" spans="38:47">
      <c r="AL783" t="s">
        <v>46</v>
      </c>
      <c r="AM783" t="s">
        <v>54</v>
      </c>
      <c r="AN783">
        <v>501</v>
      </c>
      <c r="AO783">
        <v>10</v>
      </c>
      <c r="AP783" t="s">
        <v>47</v>
      </c>
      <c r="AR783">
        <v>26</v>
      </c>
      <c r="AS783">
        <v>19</v>
      </c>
      <c r="AT783">
        <v>4.3</v>
      </c>
      <c r="AU783" t="s">
        <v>48</v>
      </c>
    </row>
    <row r="784" spans="38:47">
      <c r="AL784" t="s">
        <v>46</v>
      </c>
      <c r="AM784" t="s">
        <v>54</v>
      </c>
      <c r="AN784">
        <v>501</v>
      </c>
      <c r="AO784">
        <v>10</v>
      </c>
      <c r="AP784" t="s">
        <v>47</v>
      </c>
      <c r="AR784">
        <v>27</v>
      </c>
      <c r="AS784">
        <v>19</v>
      </c>
      <c r="AT784">
        <v>4.46</v>
      </c>
      <c r="AU784" t="s">
        <v>48</v>
      </c>
    </row>
    <row r="785" spans="38:47">
      <c r="AL785" t="s">
        <v>46</v>
      </c>
      <c r="AM785" t="s">
        <v>54</v>
      </c>
      <c r="AN785">
        <v>501</v>
      </c>
      <c r="AO785">
        <v>10</v>
      </c>
      <c r="AP785" t="s">
        <v>47</v>
      </c>
      <c r="AR785">
        <v>28</v>
      </c>
      <c r="AS785">
        <v>19</v>
      </c>
      <c r="AT785">
        <v>4.6500000000000004</v>
      </c>
      <c r="AU785" t="s">
        <v>48</v>
      </c>
    </row>
    <row r="786" spans="38:47">
      <c r="AL786" t="s">
        <v>46</v>
      </c>
      <c r="AM786" t="s">
        <v>54</v>
      </c>
      <c r="AN786">
        <v>501</v>
      </c>
      <c r="AO786">
        <v>10</v>
      </c>
      <c r="AP786" t="s">
        <v>47</v>
      </c>
      <c r="AR786">
        <v>29</v>
      </c>
      <c r="AS786">
        <v>19</v>
      </c>
      <c r="AT786">
        <v>4.87</v>
      </c>
      <c r="AU786" t="s">
        <v>48</v>
      </c>
    </row>
    <row r="787" spans="38:47">
      <c r="AL787" t="s">
        <v>46</v>
      </c>
      <c r="AM787" t="s">
        <v>54</v>
      </c>
      <c r="AN787">
        <v>501</v>
      </c>
      <c r="AO787">
        <v>10</v>
      </c>
      <c r="AP787" t="s">
        <v>47</v>
      </c>
      <c r="AR787">
        <v>30</v>
      </c>
      <c r="AS787">
        <v>19</v>
      </c>
      <c r="AT787">
        <v>5.12</v>
      </c>
      <c r="AU787" t="s">
        <v>48</v>
      </c>
    </row>
    <row r="788" spans="38:47">
      <c r="AL788" t="s">
        <v>46</v>
      </c>
      <c r="AM788" t="s">
        <v>54</v>
      </c>
      <c r="AN788">
        <v>501</v>
      </c>
      <c r="AO788">
        <v>10</v>
      </c>
      <c r="AP788" t="s">
        <v>47</v>
      </c>
      <c r="AR788">
        <v>31</v>
      </c>
      <c r="AS788">
        <v>19</v>
      </c>
      <c r="AT788">
        <v>5.39</v>
      </c>
      <c r="AU788" t="s">
        <v>48</v>
      </c>
    </row>
    <row r="789" spans="38:47">
      <c r="AL789" t="s">
        <v>46</v>
      </c>
      <c r="AM789" t="s">
        <v>54</v>
      </c>
      <c r="AN789">
        <v>501</v>
      </c>
      <c r="AO789">
        <v>10</v>
      </c>
      <c r="AP789" t="s">
        <v>47</v>
      </c>
      <c r="AR789">
        <v>32</v>
      </c>
      <c r="AS789">
        <v>19</v>
      </c>
      <c r="AT789">
        <v>5.69</v>
      </c>
      <c r="AU789" t="s">
        <v>48</v>
      </c>
    </row>
    <row r="790" spans="38:47">
      <c r="AL790" t="s">
        <v>46</v>
      </c>
      <c r="AM790" t="s">
        <v>54</v>
      </c>
      <c r="AN790">
        <v>501</v>
      </c>
      <c r="AO790">
        <v>10</v>
      </c>
      <c r="AP790" t="s">
        <v>47</v>
      </c>
      <c r="AR790">
        <v>33</v>
      </c>
      <c r="AS790">
        <v>19</v>
      </c>
      <c r="AT790">
        <v>6.01</v>
      </c>
      <c r="AU790" t="s">
        <v>48</v>
      </c>
    </row>
    <row r="791" spans="38:47">
      <c r="AL791" t="s">
        <v>46</v>
      </c>
      <c r="AM791" t="s">
        <v>54</v>
      </c>
      <c r="AN791">
        <v>501</v>
      </c>
      <c r="AO791">
        <v>10</v>
      </c>
      <c r="AP791" t="s">
        <v>47</v>
      </c>
      <c r="AR791">
        <v>34</v>
      </c>
      <c r="AS791">
        <v>19</v>
      </c>
      <c r="AT791">
        <v>6.36</v>
      </c>
      <c r="AU791" t="s">
        <v>48</v>
      </c>
    </row>
    <row r="792" spans="38:47">
      <c r="AL792" t="s">
        <v>46</v>
      </c>
      <c r="AM792" t="s">
        <v>54</v>
      </c>
      <c r="AN792">
        <v>501</v>
      </c>
      <c r="AO792">
        <v>10</v>
      </c>
      <c r="AP792" t="s">
        <v>47</v>
      </c>
      <c r="AR792">
        <v>35</v>
      </c>
      <c r="AS792">
        <v>19</v>
      </c>
      <c r="AT792">
        <v>6.75</v>
      </c>
      <c r="AU792" t="s">
        <v>48</v>
      </c>
    </row>
    <row r="793" spans="38:47">
      <c r="AL793" t="s">
        <v>46</v>
      </c>
      <c r="AM793" t="s">
        <v>54</v>
      </c>
      <c r="AN793">
        <v>501</v>
      </c>
      <c r="AO793">
        <v>10</v>
      </c>
      <c r="AP793" t="s">
        <v>47</v>
      </c>
      <c r="AR793">
        <v>36</v>
      </c>
      <c r="AS793">
        <v>19</v>
      </c>
      <c r="AT793">
        <v>7.16</v>
      </c>
      <c r="AU793" t="s">
        <v>48</v>
      </c>
    </row>
    <row r="794" spans="38:47">
      <c r="AL794" t="s">
        <v>46</v>
      </c>
      <c r="AM794" t="s">
        <v>54</v>
      </c>
      <c r="AN794">
        <v>501</v>
      </c>
      <c r="AO794">
        <v>10</v>
      </c>
      <c r="AP794" t="s">
        <v>47</v>
      </c>
      <c r="AR794">
        <v>37</v>
      </c>
      <c r="AS794">
        <v>19</v>
      </c>
      <c r="AT794">
        <v>7.61</v>
      </c>
      <c r="AU794" t="s">
        <v>48</v>
      </c>
    </row>
    <row r="795" spans="38:47">
      <c r="AL795" t="s">
        <v>46</v>
      </c>
      <c r="AM795" t="s">
        <v>54</v>
      </c>
      <c r="AN795">
        <v>501</v>
      </c>
      <c r="AO795">
        <v>10</v>
      </c>
      <c r="AP795" t="s">
        <v>47</v>
      </c>
      <c r="AR795">
        <v>38</v>
      </c>
      <c r="AS795">
        <v>19</v>
      </c>
      <c r="AT795">
        <v>8.1</v>
      </c>
      <c r="AU795" t="s">
        <v>48</v>
      </c>
    </row>
    <row r="796" spans="38:47">
      <c r="AL796" t="s">
        <v>46</v>
      </c>
      <c r="AM796" t="s">
        <v>54</v>
      </c>
      <c r="AN796">
        <v>501</v>
      </c>
      <c r="AO796">
        <v>10</v>
      </c>
      <c r="AP796" t="s">
        <v>47</v>
      </c>
      <c r="AR796">
        <v>39</v>
      </c>
      <c r="AS796">
        <v>19</v>
      </c>
      <c r="AT796">
        <v>8.64</v>
      </c>
      <c r="AU796" t="s">
        <v>48</v>
      </c>
    </row>
    <row r="797" spans="38:47">
      <c r="AL797" t="s">
        <v>46</v>
      </c>
      <c r="AM797" t="s">
        <v>54</v>
      </c>
      <c r="AN797">
        <v>501</v>
      </c>
      <c r="AO797">
        <v>10</v>
      </c>
      <c r="AP797" t="s">
        <v>47</v>
      </c>
      <c r="AR797">
        <v>40</v>
      </c>
      <c r="AS797">
        <v>19</v>
      </c>
      <c r="AT797">
        <v>9.2100000000000009</v>
      </c>
      <c r="AU797" t="s">
        <v>48</v>
      </c>
    </row>
    <row r="798" spans="38:47">
      <c r="AL798" t="s">
        <v>46</v>
      </c>
      <c r="AM798" t="s">
        <v>54</v>
      </c>
      <c r="AN798">
        <v>501</v>
      </c>
      <c r="AO798">
        <v>10</v>
      </c>
      <c r="AP798" t="s">
        <v>47</v>
      </c>
      <c r="AR798">
        <v>41</v>
      </c>
      <c r="AS798">
        <v>19</v>
      </c>
      <c r="AT798">
        <v>9.84</v>
      </c>
      <c r="AU798" t="s">
        <v>48</v>
      </c>
    </row>
    <row r="799" spans="38:47">
      <c r="AL799" t="s">
        <v>46</v>
      </c>
      <c r="AM799" t="s">
        <v>54</v>
      </c>
      <c r="AN799">
        <v>501</v>
      </c>
      <c r="AO799">
        <v>10</v>
      </c>
      <c r="AP799" t="s">
        <v>47</v>
      </c>
      <c r="AR799">
        <v>42</v>
      </c>
      <c r="AS799">
        <v>19</v>
      </c>
      <c r="AT799">
        <v>10.52</v>
      </c>
      <c r="AU799" t="s">
        <v>48</v>
      </c>
    </row>
    <row r="800" spans="38:47">
      <c r="AL800" t="s">
        <v>46</v>
      </c>
      <c r="AM800" t="s">
        <v>54</v>
      </c>
      <c r="AN800">
        <v>501</v>
      </c>
      <c r="AO800">
        <v>10</v>
      </c>
      <c r="AP800" t="s">
        <v>47</v>
      </c>
      <c r="AR800">
        <v>43</v>
      </c>
      <c r="AS800">
        <v>19</v>
      </c>
      <c r="AT800">
        <v>11.25</v>
      </c>
      <c r="AU800" t="s">
        <v>48</v>
      </c>
    </row>
    <row r="801" spans="38:47">
      <c r="AL801" t="s">
        <v>46</v>
      </c>
      <c r="AM801" t="s">
        <v>54</v>
      </c>
      <c r="AN801">
        <v>501</v>
      </c>
      <c r="AO801">
        <v>10</v>
      </c>
      <c r="AP801" t="s">
        <v>47</v>
      </c>
      <c r="AR801">
        <v>44</v>
      </c>
      <c r="AS801">
        <v>19</v>
      </c>
      <c r="AT801">
        <v>12.05</v>
      </c>
      <c r="AU801" t="s">
        <v>48</v>
      </c>
    </row>
    <row r="802" spans="38:47">
      <c r="AL802" t="s">
        <v>46</v>
      </c>
      <c r="AM802" t="s">
        <v>54</v>
      </c>
      <c r="AN802">
        <v>501</v>
      </c>
      <c r="AO802">
        <v>10</v>
      </c>
      <c r="AP802" t="s">
        <v>47</v>
      </c>
      <c r="AR802">
        <v>45</v>
      </c>
      <c r="AS802">
        <v>19</v>
      </c>
      <c r="AT802">
        <v>12.93</v>
      </c>
      <c r="AU802" t="s">
        <v>48</v>
      </c>
    </row>
    <row r="803" spans="38:47">
      <c r="AL803" t="s">
        <v>46</v>
      </c>
      <c r="AM803" t="s">
        <v>54</v>
      </c>
      <c r="AN803">
        <v>501</v>
      </c>
      <c r="AO803">
        <v>10</v>
      </c>
      <c r="AP803" t="s">
        <v>47</v>
      </c>
      <c r="AR803">
        <v>46</v>
      </c>
      <c r="AS803">
        <v>19</v>
      </c>
      <c r="AT803">
        <v>13.87</v>
      </c>
      <c r="AU803" t="s">
        <v>48</v>
      </c>
    </row>
    <row r="804" spans="38:47">
      <c r="AL804" t="s">
        <v>46</v>
      </c>
      <c r="AM804" t="s">
        <v>54</v>
      </c>
      <c r="AN804">
        <v>501</v>
      </c>
      <c r="AO804">
        <v>10</v>
      </c>
      <c r="AP804" t="s">
        <v>47</v>
      </c>
      <c r="AR804">
        <v>47</v>
      </c>
      <c r="AS804">
        <v>19</v>
      </c>
      <c r="AT804">
        <v>14.91</v>
      </c>
      <c r="AU804" t="s">
        <v>48</v>
      </c>
    </row>
    <row r="805" spans="38:47">
      <c r="AL805" t="s">
        <v>46</v>
      </c>
      <c r="AM805" t="s">
        <v>54</v>
      </c>
      <c r="AN805">
        <v>501</v>
      </c>
      <c r="AO805">
        <v>10</v>
      </c>
      <c r="AP805" t="s">
        <v>47</v>
      </c>
      <c r="AR805">
        <v>48</v>
      </c>
      <c r="AS805">
        <v>19</v>
      </c>
      <c r="AT805">
        <v>16.02</v>
      </c>
      <c r="AU805" t="s">
        <v>48</v>
      </c>
    </row>
    <row r="806" spans="38:47">
      <c r="AL806" t="s">
        <v>46</v>
      </c>
      <c r="AM806" t="s">
        <v>54</v>
      </c>
      <c r="AN806">
        <v>501</v>
      </c>
      <c r="AO806">
        <v>10</v>
      </c>
      <c r="AP806" t="s">
        <v>47</v>
      </c>
      <c r="AR806">
        <v>49</v>
      </c>
      <c r="AS806">
        <v>19</v>
      </c>
      <c r="AT806">
        <v>17.239999999999998</v>
      </c>
      <c r="AU806" t="s">
        <v>48</v>
      </c>
    </row>
    <row r="807" spans="38:47">
      <c r="AL807" t="s">
        <v>46</v>
      </c>
      <c r="AM807" t="s">
        <v>54</v>
      </c>
      <c r="AN807">
        <v>501</v>
      </c>
      <c r="AO807">
        <v>10</v>
      </c>
      <c r="AP807" t="s">
        <v>47</v>
      </c>
      <c r="AR807">
        <v>50</v>
      </c>
      <c r="AS807">
        <v>19</v>
      </c>
      <c r="AT807">
        <v>18.559999999999999</v>
      </c>
      <c r="AU807" t="s">
        <v>48</v>
      </c>
    </row>
    <row r="808" spans="38:47">
      <c r="AL808" t="s">
        <v>46</v>
      </c>
      <c r="AM808" t="s">
        <v>54</v>
      </c>
      <c r="AN808">
        <v>501</v>
      </c>
      <c r="AO808">
        <v>10</v>
      </c>
      <c r="AP808" t="s">
        <v>47</v>
      </c>
      <c r="AR808">
        <v>51</v>
      </c>
      <c r="AS808">
        <v>19</v>
      </c>
      <c r="AT808">
        <v>20</v>
      </c>
      <c r="AU808" t="s">
        <v>48</v>
      </c>
    </row>
    <row r="809" spans="38:47">
      <c r="AL809" t="s">
        <v>46</v>
      </c>
      <c r="AM809" t="s">
        <v>54</v>
      </c>
      <c r="AN809">
        <v>501</v>
      </c>
      <c r="AO809">
        <v>10</v>
      </c>
      <c r="AP809" t="s">
        <v>47</v>
      </c>
      <c r="AR809">
        <v>18</v>
      </c>
      <c r="AS809">
        <v>20</v>
      </c>
      <c r="AT809">
        <v>3.62</v>
      </c>
      <c r="AU809" t="s">
        <v>48</v>
      </c>
    </row>
    <row r="810" spans="38:47">
      <c r="AL810" t="s">
        <v>46</v>
      </c>
      <c r="AM810" t="s">
        <v>54</v>
      </c>
      <c r="AN810">
        <v>501</v>
      </c>
      <c r="AO810">
        <v>10</v>
      </c>
      <c r="AP810" t="s">
        <v>47</v>
      </c>
      <c r="AR810">
        <v>19</v>
      </c>
      <c r="AS810">
        <v>20</v>
      </c>
      <c r="AT810">
        <v>3.73</v>
      </c>
      <c r="AU810" t="s">
        <v>48</v>
      </c>
    </row>
    <row r="811" spans="38:47">
      <c r="AL811" t="s">
        <v>46</v>
      </c>
      <c r="AM811" t="s">
        <v>54</v>
      </c>
      <c r="AN811">
        <v>501</v>
      </c>
      <c r="AO811">
        <v>10</v>
      </c>
      <c r="AP811" t="s">
        <v>47</v>
      </c>
      <c r="AR811">
        <v>20</v>
      </c>
      <c r="AS811">
        <v>20</v>
      </c>
      <c r="AT811">
        <v>3.84</v>
      </c>
      <c r="AU811" t="s">
        <v>48</v>
      </c>
    </row>
    <row r="812" spans="38:47">
      <c r="AL812" t="s">
        <v>46</v>
      </c>
      <c r="AM812" t="s">
        <v>54</v>
      </c>
      <c r="AN812">
        <v>501</v>
      </c>
      <c r="AO812">
        <v>10</v>
      </c>
      <c r="AP812" t="s">
        <v>47</v>
      </c>
      <c r="AR812">
        <v>21</v>
      </c>
      <c r="AS812">
        <v>20</v>
      </c>
      <c r="AT812">
        <v>3.94</v>
      </c>
      <c r="AU812" t="s">
        <v>48</v>
      </c>
    </row>
    <row r="813" spans="38:47">
      <c r="AL813" t="s">
        <v>46</v>
      </c>
      <c r="AM813" t="s">
        <v>54</v>
      </c>
      <c r="AN813">
        <v>501</v>
      </c>
      <c r="AO813">
        <v>10</v>
      </c>
      <c r="AP813" t="s">
        <v>47</v>
      </c>
      <c r="AR813">
        <v>22</v>
      </c>
      <c r="AS813">
        <v>20</v>
      </c>
      <c r="AT813">
        <v>4.0599999999999996</v>
      </c>
      <c r="AU813" t="s">
        <v>48</v>
      </c>
    </row>
    <row r="814" spans="38:47">
      <c r="AL814" t="s">
        <v>46</v>
      </c>
      <c r="AM814" t="s">
        <v>54</v>
      </c>
      <c r="AN814">
        <v>501</v>
      </c>
      <c r="AO814">
        <v>10</v>
      </c>
      <c r="AP814" t="s">
        <v>47</v>
      </c>
      <c r="AR814">
        <v>23</v>
      </c>
      <c r="AS814">
        <v>20</v>
      </c>
      <c r="AT814">
        <v>4.17</v>
      </c>
      <c r="AU814" t="s">
        <v>48</v>
      </c>
    </row>
    <row r="815" spans="38:47">
      <c r="AL815" t="s">
        <v>46</v>
      </c>
      <c r="AM815" t="s">
        <v>54</v>
      </c>
      <c r="AN815">
        <v>501</v>
      </c>
      <c r="AO815">
        <v>10</v>
      </c>
      <c r="AP815" t="s">
        <v>47</v>
      </c>
      <c r="AR815">
        <v>24</v>
      </c>
      <c r="AS815">
        <v>20</v>
      </c>
      <c r="AT815">
        <v>4.3</v>
      </c>
      <c r="AU815" t="s">
        <v>48</v>
      </c>
    </row>
    <row r="816" spans="38:47">
      <c r="AL816" t="s">
        <v>46</v>
      </c>
      <c r="AM816" t="s">
        <v>54</v>
      </c>
      <c r="AN816">
        <v>501</v>
      </c>
      <c r="AO816">
        <v>10</v>
      </c>
      <c r="AP816" t="s">
        <v>47</v>
      </c>
      <c r="AR816">
        <v>25</v>
      </c>
      <c r="AS816">
        <v>20</v>
      </c>
      <c r="AT816">
        <v>4.45</v>
      </c>
      <c r="AU816" t="s">
        <v>48</v>
      </c>
    </row>
    <row r="817" spans="38:47">
      <c r="AL817" t="s">
        <v>46</v>
      </c>
      <c r="AM817" t="s">
        <v>54</v>
      </c>
      <c r="AN817">
        <v>501</v>
      </c>
      <c r="AO817">
        <v>10</v>
      </c>
      <c r="AP817" t="s">
        <v>47</v>
      </c>
      <c r="AR817">
        <v>26</v>
      </c>
      <c r="AS817">
        <v>20</v>
      </c>
      <c r="AT817">
        <v>4.6100000000000003</v>
      </c>
      <c r="AU817" t="s">
        <v>48</v>
      </c>
    </row>
    <row r="818" spans="38:47">
      <c r="AL818" t="s">
        <v>46</v>
      </c>
      <c r="AM818" t="s">
        <v>54</v>
      </c>
      <c r="AN818">
        <v>501</v>
      </c>
      <c r="AO818">
        <v>10</v>
      </c>
      <c r="AP818" t="s">
        <v>47</v>
      </c>
      <c r="AR818">
        <v>27</v>
      </c>
      <c r="AS818">
        <v>20</v>
      </c>
      <c r="AT818">
        <v>4.8</v>
      </c>
      <c r="AU818" t="s">
        <v>48</v>
      </c>
    </row>
    <row r="819" spans="38:47">
      <c r="AL819" t="s">
        <v>46</v>
      </c>
      <c r="AM819" t="s">
        <v>54</v>
      </c>
      <c r="AN819">
        <v>501</v>
      </c>
      <c r="AO819">
        <v>10</v>
      </c>
      <c r="AP819" t="s">
        <v>47</v>
      </c>
      <c r="AR819">
        <v>28</v>
      </c>
      <c r="AS819">
        <v>20</v>
      </c>
      <c r="AT819">
        <v>5.0199999999999996</v>
      </c>
      <c r="AU819" t="s">
        <v>48</v>
      </c>
    </row>
    <row r="820" spans="38:47">
      <c r="AL820" t="s">
        <v>46</v>
      </c>
      <c r="AM820" t="s">
        <v>54</v>
      </c>
      <c r="AN820">
        <v>501</v>
      </c>
      <c r="AO820">
        <v>10</v>
      </c>
      <c r="AP820" t="s">
        <v>47</v>
      </c>
      <c r="AR820">
        <v>29</v>
      </c>
      <c r="AS820">
        <v>20</v>
      </c>
      <c r="AT820">
        <v>5.25</v>
      </c>
      <c r="AU820" t="s">
        <v>48</v>
      </c>
    </row>
    <row r="821" spans="38:47">
      <c r="AL821" t="s">
        <v>46</v>
      </c>
      <c r="AM821" t="s">
        <v>54</v>
      </c>
      <c r="AN821">
        <v>501</v>
      </c>
      <c r="AO821">
        <v>10</v>
      </c>
      <c r="AP821" t="s">
        <v>47</v>
      </c>
      <c r="AR821">
        <v>30</v>
      </c>
      <c r="AS821">
        <v>20</v>
      </c>
      <c r="AT821">
        <v>5.52</v>
      </c>
      <c r="AU821" t="s">
        <v>48</v>
      </c>
    </row>
    <row r="822" spans="38:47">
      <c r="AL822" t="s">
        <v>46</v>
      </c>
      <c r="AM822" t="s">
        <v>54</v>
      </c>
      <c r="AN822">
        <v>501</v>
      </c>
      <c r="AO822">
        <v>10</v>
      </c>
      <c r="AP822" t="s">
        <v>47</v>
      </c>
      <c r="AR822">
        <v>31</v>
      </c>
      <c r="AS822">
        <v>20</v>
      </c>
      <c r="AT822">
        <v>5.82</v>
      </c>
      <c r="AU822" t="s">
        <v>48</v>
      </c>
    </row>
    <row r="823" spans="38:47">
      <c r="AL823" t="s">
        <v>46</v>
      </c>
      <c r="AM823" t="s">
        <v>54</v>
      </c>
      <c r="AN823">
        <v>501</v>
      </c>
      <c r="AO823">
        <v>10</v>
      </c>
      <c r="AP823" t="s">
        <v>47</v>
      </c>
      <c r="AR823">
        <v>32</v>
      </c>
      <c r="AS823">
        <v>20</v>
      </c>
      <c r="AT823">
        <v>6.15</v>
      </c>
      <c r="AU823" t="s">
        <v>48</v>
      </c>
    </row>
    <row r="824" spans="38:47">
      <c r="AL824" t="s">
        <v>46</v>
      </c>
      <c r="AM824" t="s">
        <v>54</v>
      </c>
      <c r="AN824">
        <v>501</v>
      </c>
      <c r="AO824">
        <v>10</v>
      </c>
      <c r="AP824" t="s">
        <v>47</v>
      </c>
      <c r="AR824">
        <v>33</v>
      </c>
      <c r="AS824">
        <v>20</v>
      </c>
      <c r="AT824">
        <v>6.5</v>
      </c>
      <c r="AU824" t="s">
        <v>48</v>
      </c>
    </row>
    <row r="825" spans="38:47">
      <c r="AL825" t="s">
        <v>46</v>
      </c>
      <c r="AM825" t="s">
        <v>54</v>
      </c>
      <c r="AN825">
        <v>501</v>
      </c>
      <c r="AO825">
        <v>10</v>
      </c>
      <c r="AP825" t="s">
        <v>47</v>
      </c>
      <c r="AR825">
        <v>34</v>
      </c>
      <c r="AS825">
        <v>20</v>
      </c>
      <c r="AT825">
        <v>6.89</v>
      </c>
      <c r="AU825" t="s">
        <v>48</v>
      </c>
    </row>
    <row r="826" spans="38:47">
      <c r="AL826" t="s">
        <v>46</v>
      </c>
      <c r="AM826" t="s">
        <v>54</v>
      </c>
      <c r="AN826">
        <v>501</v>
      </c>
      <c r="AO826">
        <v>10</v>
      </c>
      <c r="AP826" t="s">
        <v>47</v>
      </c>
      <c r="AR826">
        <v>35</v>
      </c>
      <c r="AS826">
        <v>20</v>
      </c>
      <c r="AT826">
        <v>7.31</v>
      </c>
      <c r="AU826" t="s">
        <v>48</v>
      </c>
    </row>
    <row r="827" spans="38:47">
      <c r="AL827" t="s">
        <v>46</v>
      </c>
      <c r="AM827" t="s">
        <v>54</v>
      </c>
      <c r="AN827">
        <v>501</v>
      </c>
      <c r="AO827">
        <v>10</v>
      </c>
      <c r="AP827" t="s">
        <v>47</v>
      </c>
      <c r="AR827">
        <v>36</v>
      </c>
      <c r="AS827">
        <v>20</v>
      </c>
      <c r="AT827">
        <v>7.75</v>
      </c>
      <c r="AU827" t="s">
        <v>48</v>
      </c>
    </row>
    <row r="828" spans="38:47">
      <c r="AL828" t="s">
        <v>46</v>
      </c>
      <c r="AM828" t="s">
        <v>54</v>
      </c>
      <c r="AN828">
        <v>501</v>
      </c>
      <c r="AO828">
        <v>10</v>
      </c>
      <c r="AP828" t="s">
        <v>47</v>
      </c>
      <c r="AR828">
        <v>37</v>
      </c>
      <c r="AS828">
        <v>20</v>
      </c>
      <c r="AT828">
        <v>8.25</v>
      </c>
      <c r="AU828" t="s">
        <v>48</v>
      </c>
    </row>
    <row r="829" spans="38:47">
      <c r="AL829" t="s">
        <v>46</v>
      </c>
      <c r="AM829" t="s">
        <v>54</v>
      </c>
      <c r="AN829">
        <v>501</v>
      </c>
      <c r="AO829">
        <v>10</v>
      </c>
      <c r="AP829" t="s">
        <v>47</v>
      </c>
      <c r="AR829">
        <v>38</v>
      </c>
      <c r="AS829">
        <v>20</v>
      </c>
      <c r="AT829">
        <v>8.7799999999999994</v>
      </c>
      <c r="AU829" t="s">
        <v>48</v>
      </c>
    </row>
    <row r="830" spans="38:47">
      <c r="AL830" t="s">
        <v>46</v>
      </c>
      <c r="AM830" t="s">
        <v>54</v>
      </c>
      <c r="AN830">
        <v>501</v>
      </c>
      <c r="AO830">
        <v>10</v>
      </c>
      <c r="AP830" t="s">
        <v>47</v>
      </c>
      <c r="AR830">
        <v>39</v>
      </c>
      <c r="AS830">
        <v>20</v>
      </c>
      <c r="AT830">
        <v>9.36</v>
      </c>
      <c r="AU830" t="s">
        <v>48</v>
      </c>
    </row>
    <row r="831" spans="38:47">
      <c r="AL831" t="s">
        <v>46</v>
      </c>
      <c r="AM831" t="s">
        <v>54</v>
      </c>
      <c r="AN831">
        <v>501</v>
      </c>
      <c r="AO831">
        <v>10</v>
      </c>
      <c r="AP831" t="s">
        <v>47</v>
      </c>
      <c r="AR831">
        <v>40</v>
      </c>
      <c r="AS831">
        <v>20</v>
      </c>
      <c r="AT831">
        <v>9.98</v>
      </c>
      <c r="AU831" t="s">
        <v>48</v>
      </c>
    </row>
    <row r="832" spans="38:47">
      <c r="AL832" t="s">
        <v>46</v>
      </c>
      <c r="AM832" t="s">
        <v>54</v>
      </c>
      <c r="AN832">
        <v>501</v>
      </c>
      <c r="AO832">
        <v>10</v>
      </c>
      <c r="AP832" t="s">
        <v>47</v>
      </c>
      <c r="AR832">
        <v>41</v>
      </c>
      <c r="AS832">
        <v>20</v>
      </c>
      <c r="AT832">
        <v>10.67</v>
      </c>
      <c r="AU832" t="s">
        <v>48</v>
      </c>
    </row>
    <row r="833" spans="38:47">
      <c r="AL833" t="s">
        <v>46</v>
      </c>
      <c r="AM833" t="s">
        <v>54</v>
      </c>
      <c r="AN833">
        <v>501</v>
      </c>
      <c r="AO833">
        <v>10</v>
      </c>
      <c r="AP833" t="s">
        <v>47</v>
      </c>
      <c r="AR833">
        <v>42</v>
      </c>
      <c r="AS833">
        <v>20</v>
      </c>
      <c r="AT833">
        <v>11.41</v>
      </c>
      <c r="AU833" t="s">
        <v>48</v>
      </c>
    </row>
    <row r="834" spans="38:47">
      <c r="AL834" t="s">
        <v>46</v>
      </c>
      <c r="AM834" t="s">
        <v>54</v>
      </c>
      <c r="AN834">
        <v>501</v>
      </c>
      <c r="AO834">
        <v>10</v>
      </c>
      <c r="AP834" t="s">
        <v>47</v>
      </c>
      <c r="AR834">
        <v>43</v>
      </c>
      <c r="AS834">
        <v>20</v>
      </c>
      <c r="AT834">
        <v>12.21</v>
      </c>
      <c r="AU834" t="s">
        <v>48</v>
      </c>
    </row>
    <row r="835" spans="38:47">
      <c r="AL835" t="s">
        <v>46</v>
      </c>
      <c r="AM835" t="s">
        <v>54</v>
      </c>
      <c r="AN835">
        <v>501</v>
      </c>
      <c r="AO835">
        <v>10</v>
      </c>
      <c r="AP835" t="s">
        <v>47</v>
      </c>
      <c r="AR835">
        <v>44</v>
      </c>
      <c r="AS835">
        <v>20</v>
      </c>
      <c r="AT835">
        <v>13.08</v>
      </c>
      <c r="AU835" t="s">
        <v>48</v>
      </c>
    </row>
    <row r="836" spans="38:47">
      <c r="AL836" t="s">
        <v>46</v>
      </c>
      <c r="AM836" t="s">
        <v>54</v>
      </c>
      <c r="AN836">
        <v>501</v>
      </c>
      <c r="AO836">
        <v>10</v>
      </c>
      <c r="AP836" t="s">
        <v>47</v>
      </c>
      <c r="AR836">
        <v>45</v>
      </c>
      <c r="AS836">
        <v>20</v>
      </c>
      <c r="AT836">
        <v>14.03</v>
      </c>
      <c r="AU836" t="s">
        <v>48</v>
      </c>
    </row>
    <row r="837" spans="38:47">
      <c r="AL837" t="s">
        <v>46</v>
      </c>
      <c r="AM837" t="s">
        <v>54</v>
      </c>
      <c r="AN837">
        <v>501</v>
      </c>
      <c r="AO837">
        <v>10</v>
      </c>
      <c r="AP837" t="s">
        <v>47</v>
      </c>
      <c r="AR837">
        <v>46</v>
      </c>
      <c r="AS837">
        <v>20</v>
      </c>
      <c r="AT837">
        <v>15.06</v>
      </c>
      <c r="AU837" t="s">
        <v>48</v>
      </c>
    </row>
    <row r="838" spans="38:47">
      <c r="AL838" t="s">
        <v>46</v>
      </c>
      <c r="AM838" t="s">
        <v>54</v>
      </c>
      <c r="AN838">
        <v>501</v>
      </c>
      <c r="AO838">
        <v>10</v>
      </c>
      <c r="AP838" t="s">
        <v>47</v>
      </c>
      <c r="AR838">
        <v>47</v>
      </c>
      <c r="AS838">
        <v>20</v>
      </c>
      <c r="AT838">
        <v>16.18</v>
      </c>
      <c r="AU838" t="s">
        <v>48</v>
      </c>
    </row>
    <row r="839" spans="38:47">
      <c r="AL839" t="s">
        <v>46</v>
      </c>
      <c r="AM839" t="s">
        <v>54</v>
      </c>
      <c r="AN839">
        <v>501</v>
      </c>
      <c r="AO839">
        <v>10</v>
      </c>
      <c r="AP839" t="s">
        <v>47</v>
      </c>
      <c r="AR839">
        <v>48</v>
      </c>
      <c r="AS839">
        <v>20</v>
      </c>
      <c r="AT839">
        <v>17.399999999999999</v>
      </c>
      <c r="AU839" t="s">
        <v>48</v>
      </c>
    </row>
    <row r="840" spans="38:47">
      <c r="AL840" t="s">
        <v>46</v>
      </c>
      <c r="AM840" t="s">
        <v>54</v>
      </c>
      <c r="AN840">
        <v>501</v>
      </c>
      <c r="AO840">
        <v>10</v>
      </c>
      <c r="AP840" t="s">
        <v>47</v>
      </c>
      <c r="AR840">
        <v>49</v>
      </c>
      <c r="AS840">
        <v>20</v>
      </c>
      <c r="AT840">
        <v>18.71</v>
      </c>
      <c r="AU840" t="s">
        <v>48</v>
      </c>
    </row>
    <row r="841" spans="38:47">
      <c r="AL841" t="s">
        <v>46</v>
      </c>
      <c r="AM841" t="s">
        <v>54</v>
      </c>
      <c r="AN841">
        <v>501</v>
      </c>
      <c r="AO841">
        <v>10</v>
      </c>
      <c r="AP841" t="s">
        <v>47</v>
      </c>
      <c r="AR841">
        <v>50</v>
      </c>
      <c r="AS841">
        <v>20</v>
      </c>
      <c r="AT841">
        <v>20.14</v>
      </c>
      <c r="AU841" t="s">
        <v>48</v>
      </c>
    </row>
    <row r="842" spans="38:47">
      <c r="AL842" t="s">
        <v>46</v>
      </c>
      <c r="AM842" t="s">
        <v>54</v>
      </c>
      <c r="AN842">
        <v>501</v>
      </c>
      <c r="AO842">
        <v>10</v>
      </c>
      <c r="AP842" t="s">
        <v>47</v>
      </c>
      <c r="AR842">
        <v>18</v>
      </c>
      <c r="AS842">
        <v>21</v>
      </c>
      <c r="AT842">
        <v>3.85</v>
      </c>
      <c r="AU842" t="s">
        <v>48</v>
      </c>
    </row>
    <row r="843" spans="38:47">
      <c r="AL843" t="s">
        <v>46</v>
      </c>
      <c r="AM843" t="s">
        <v>54</v>
      </c>
      <c r="AN843">
        <v>501</v>
      </c>
      <c r="AO843">
        <v>10</v>
      </c>
      <c r="AP843" t="s">
        <v>47</v>
      </c>
      <c r="AR843">
        <v>19</v>
      </c>
      <c r="AS843">
        <v>21</v>
      </c>
      <c r="AT843">
        <v>3.97</v>
      </c>
      <c r="AU843" t="s">
        <v>48</v>
      </c>
    </row>
    <row r="844" spans="38:47">
      <c r="AL844" t="s">
        <v>46</v>
      </c>
      <c r="AM844" t="s">
        <v>54</v>
      </c>
      <c r="AN844">
        <v>501</v>
      </c>
      <c r="AO844">
        <v>10</v>
      </c>
      <c r="AP844" t="s">
        <v>47</v>
      </c>
      <c r="AR844">
        <v>20</v>
      </c>
      <c r="AS844">
        <v>21</v>
      </c>
      <c r="AT844">
        <v>4.09</v>
      </c>
      <c r="AU844" t="s">
        <v>48</v>
      </c>
    </row>
    <row r="845" spans="38:47">
      <c r="AL845" t="s">
        <v>46</v>
      </c>
      <c r="AM845" t="s">
        <v>54</v>
      </c>
      <c r="AN845">
        <v>501</v>
      </c>
      <c r="AO845">
        <v>10</v>
      </c>
      <c r="AP845" t="s">
        <v>47</v>
      </c>
      <c r="AR845">
        <v>21</v>
      </c>
      <c r="AS845">
        <v>21</v>
      </c>
      <c r="AT845">
        <v>4.2</v>
      </c>
      <c r="AU845" t="s">
        <v>48</v>
      </c>
    </row>
    <row r="846" spans="38:47">
      <c r="AL846" t="s">
        <v>46</v>
      </c>
      <c r="AM846" t="s">
        <v>54</v>
      </c>
      <c r="AN846">
        <v>501</v>
      </c>
      <c r="AO846">
        <v>10</v>
      </c>
      <c r="AP846" t="s">
        <v>47</v>
      </c>
      <c r="AR846">
        <v>22</v>
      </c>
      <c r="AS846">
        <v>21</v>
      </c>
      <c r="AT846">
        <v>4.33</v>
      </c>
      <c r="AU846" t="s">
        <v>48</v>
      </c>
    </row>
    <row r="847" spans="38:47">
      <c r="AL847" t="s">
        <v>46</v>
      </c>
      <c r="AM847" t="s">
        <v>54</v>
      </c>
      <c r="AN847">
        <v>501</v>
      </c>
      <c r="AO847">
        <v>10</v>
      </c>
      <c r="AP847" t="s">
        <v>47</v>
      </c>
      <c r="AR847">
        <v>23</v>
      </c>
      <c r="AS847">
        <v>21</v>
      </c>
      <c r="AT847">
        <v>4.45</v>
      </c>
      <c r="AU847" t="s">
        <v>48</v>
      </c>
    </row>
    <row r="848" spans="38:47">
      <c r="AL848" t="s">
        <v>46</v>
      </c>
      <c r="AM848" t="s">
        <v>54</v>
      </c>
      <c r="AN848">
        <v>501</v>
      </c>
      <c r="AO848">
        <v>10</v>
      </c>
      <c r="AP848" t="s">
        <v>47</v>
      </c>
      <c r="AR848">
        <v>24</v>
      </c>
      <c r="AS848">
        <v>21</v>
      </c>
      <c r="AT848">
        <v>4.5999999999999996</v>
      </c>
      <c r="AU848" t="s">
        <v>48</v>
      </c>
    </row>
    <row r="849" spans="38:47">
      <c r="AL849" t="s">
        <v>46</v>
      </c>
      <c r="AM849" t="s">
        <v>54</v>
      </c>
      <c r="AN849">
        <v>501</v>
      </c>
      <c r="AO849">
        <v>10</v>
      </c>
      <c r="AP849" t="s">
        <v>47</v>
      </c>
      <c r="AR849">
        <v>25</v>
      </c>
      <c r="AS849">
        <v>21</v>
      </c>
      <c r="AT849">
        <v>4.76</v>
      </c>
      <c r="AU849" t="s">
        <v>48</v>
      </c>
    </row>
    <row r="850" spans="38:47">
      <c r="AL850" t="s">
        <v>46</v>
      </c>
      <c r="AM850" t="s">
        <v>54</v>
      </c>
      <c r="AN850">
        <v>501</v>
      </c>
      <c r="AO850">
        <v>10</v>
      </c>
      <c r="AP850" t="s">
        <v>47</v>
      </c>
      <c r="AR850">
        <v>26</v>
      </c>
      <c r="AS850">
        <v>21</v>
      </c>
      <c r="AT850">
        <v>4.95</v>
      </c>
      <c r="AU850" t="s">
        <v>48</v>
      </c>
    </row>
    <row r="851" spans="38:47">
      <c r="AL851" t="s">
        <v>46</v>
      </c>
      <c r="AM851" t="s">
        <v>54</v>
      </c>
      <c r="AN851">
        <v>501</v>
      </c>
      <c r="AO851">
        <v>10</v>
      </c>
      <c r="AP851" t="s">
        <v>47</v>
      </c>
      <c r="AR851">
        <v>27</v>
      </c>
      <c r="AS851">
        <v>21</v>
      </c>
      <c r="AT851">
        <v>5.15</v>
      </c>
      <c r="AU851" t="s">
        <v>48</v>
      </c>
    </row>
    <row r="852" spans="38:47">
      <c r="AL852" t="s">
        <v>46</v>
      </c>
      <c r="AM852" t="s">
        <v>54</v>
      </c>
      <c r="AN852">
        <v>501</v>
      </c>
      <c r="AO852">
        <v>10</v>
      </c>
      <c r="AP852" t="s">
        <v>47</v>
      </c>
      <c r="AR852">
        <v>28</v>
      </c>
      <c r="AS852">
        <v>21</v>
      </c>
      <c r="AT852">
        <v>5.39</v>
      </c>
      <c r="AU852" t="s">
        <v>48</v>
      </c>
    </row>
    <row r="853" spans="38:47">
      <c r="AL853" t="s">
        <v>46</v>
      </c>
      <c r="AM853" t="s">
        <v>54</v>
      </c>
      <c r="AN853">
        <v>501</v>
      </c>
      <c r="AO853">
        <v>10</v>
      </c>
      <c r="AP853" t="s">
        <v>47</v>
      </c>
      <c r="AR853">
        <v>29</v>
      </c>
      <c r="AS853">
        <v>21</v>
      </c>
      <c r="AT853">
        <v>5.65</v>
      </c>
      <c r="AU853" t="s">
        <v>48</v>
      </c>
    </row>
    <row r="854" spans="38:47">
      <c r="AL854" t="s">
        <v>46</v>
      </c>
      <c r="AM854" t="s">
        <v>54</v>
      </c>
      <c r="AN854">
        <v>501</v>
      </c>
      <c r="AO854">
        <v>10</v>
      </c>
      <c r="AP854" t="s">
        <v>47</v>
      </c>
      <c r="AR854">
        <v>30</v>
      </c>
      <c r="AS854">
        <v>21</v>
      </c>
      <c r="AT854">
        <v>5.95</v>
      </c>
      <c r="AU854" t="s">
        <v>48</v>
      </c>
    </row>
    <row r="855" spans="38:47">
      <c r="AL855" t="s">
        <v>46</v>
      </c>
      <c r="AM855" t="s">
        <v>54</v>
      </c>
      <c r="AN855">
        <v>501</v>
      </c>
      <c r="AO855">
        <v>10</v>
      </c>
      <c r="AP855" t="s">
        <v>47</v>
      </c>
      <c r="AR855">
        <v>31</v>
      </c>
      <c r="AS855">
        <v>21</v>
      </c>
      <c r="AT855">
        <v>6.27</v>
      </c>
      <c r="AU855" t="s">
        <v>48</v>
      </c>
    </row>
    <row r="856" spans="38:47">
      <c r="AL856" t="s">
        <v>46</v>
      </c>
      <c r="AM856" t="s">
        <v>54</v>
      </c>
      <c r="AN856">
        <v>501</v>
      </c>
      <c r="AO856">
        <v>10</v>
      </c>
      <c r="AP856" t="s">
        <v>47</v>
      </c>
      <c r="AR856">
        <v>32</v>
      </c>
      <c r="AS856">
        <v>21</v>
      </c>
      <c r="AT856">
        <v>6.62</v>
      </c>
      <c r="AU856" t="s">
        <v>48</v>
      </c>
    </row>
    <row r="857" spans="38:47">
      <c r="AL857" t="s">
        <v>46</v>
      </c>
      <c r="AM857" t="s">
        <v>54</v>
      </c>
      <c r="AN857">
        <v>501</v>
      </c>
      <c r="AO857">
        <v>10</v>
      </c>
      <c r="AP857" t="s">
        <v>47</v>
      </c>
      <c r="AR857">
        <v>33</v>
      </c>
      <c r="AS857">
        <v>21</v>
      </c>
      <c r="AT857">
        <v>7.01</v>
      </c>
      <c r="AU857" t="s">
        <v>48</v>
      </c>
    </row>
    <row r="858" spans="38:47">
      <c r="AL858" t="s">
        <v>46</v>
      </c>
      <c r="AM858" t="s">
        <v>54</v>
      </c>
      <c r="AN858">
        <v>501</v>
      </c>
      <c r="AO858">
        <v>10</v>
      </c>
      <c r="AP858" t="s">
        <v>47</v>
      </c>
      <c r="AR858">
        <v>34</v>
      </c>
      <c r="AS858">
        <v>21</v>
      </c>
      <c r="AT858">
        <v>7.43</v>
      </c>
      <c r="AU858" t="s">
        <v>48</v>
      </c>
    </row>
    <row r="859" spans="38:47">
      <c r="AL859" t="s">
        <v>46</v>
      </c>
      <c r="AM859" t="s">
        <v>54</v>
      </c>
      <c r="AN859">
        <v>501</v>
      </c>
      <c r="AO859">
        <v>10</v>
      </c>
      <c r="AP859" t="s">
        <v>47</v>
      </c>
      <c r="AR859">
        <v>35</v>
      </c>
      <c r="AS859">
        <v>21</v>
      </c>
      <c r="AT859">
        <v>7.89</v>
      </c>
      <c r="AU859" t="s">
        <v>48</v>
      </c>
    </row>
    <row r="860" spans="38:47">
      <c r="AL860" t="s">
        <v>46</v>
      </c>
      <c r="AM860" t="s">
        <v>54</v>
      </c>
      <c r="AN860">
        <v>501</v>
      </c>
      <c r="AO860">
        <v>10</v>
      </c>
      <c r="AP860" t="s">
        <v>47</v>
      </c>
      <c r="AR860">
        <v>36</v>
      </c>
      <c r="AS860">
        <v>21</v>
      </c>
      <c r="AT860">
        <v>8.3800000000000008</v>
      </c>
      <c r="AU860" t="s">
        <v>48</v>
      </c>
    </row>
    <row r="861" spans="38:47">
      <c r="AL861" t="s">
        <v>46</v>
      </c>
      <c r="AM861" t="s">
        <v>54</v>
      </c>
      <c r="AN861">
        <v>501</v>
      </c>
      <c r="AO861">
        <v>10</v>
      </c>
      <c r="AP861" t="s">
        <v>47</v>
      </c>
      <c r="AR861">
        <v>37</v>
      </c>
      <c r="AS861">
        <v>21</v>
      </c>
      <c r="AT861">
        <v>8.92</v>
      </c>
      <c r="AU861" t="s">
        <v>48</v>
      </c>
    </row>
    <row r="862" spans="38:47">
      <c r="AL862" t="s">
        <v>46</v>
      </c>
      <c r="AM862" t="s">
        <v>54</v>
      </c>
      <c r="AN862">
        <v>501</v>
      </c>
      <c r="AO862">
        <v>10</v>
      </c>
      <c r="AP862" t="s">
        <v>47</v>
      </c>
      <c r="AR862">
        <v>38</v>
      </c>
      <c r="AS862">
        <v>21</v>
      </c>
      <c r="AT862">
        <v>9.49</v>
      </c>
      <c r="AU862" t="s">
        <v>48</v>
      </c>
    </row>
    <row r="863" spans="38:47">
      <c r="AL863" t="s">
        <v>46</v>
      </c>
      <c r="AM863" t="s">
        <v>54</v>
      </c>
      <c r="AN863">
        <v>501</v>
      </c>
      <c r="AO863">
        <v>10</v>
      </c>
      <c r="AP863" t="s">
        <v>47</v>
      </c>
      <c r="AR863">
        <v>39</v>
      </c>
      <c r="AS863">
        <v>21</v>
      </c>
      <c r="AT863">
        <v>10.11</v>
      </c>
      <c r="AU863" t="s">
        <v>48</v>
      </c>
    </row>
    <row r="864" spans="38:47">
      <c r="AL864" t="s">
        <v>46</v>
      </c>
      <c r="AM864" t="s">
        <v>54</v>
      </c>
      <c r="AN864">
        <v>501</v>
      </c>
      <c r="AO864">
        <v>10</v>
      </c>
      <c r="AP864" t="s">
        <v>47</v>
      </c>
      <c r="AR864">
        <v>40</v>
      </c>
      <c r="AS864">
        <v>21</v>
      </c>
      <c r="AT864">
        <v>10.8</v>
      </c>
      <c r="AU864" t="s">
        <v>48</v>
      </c>
    </row>
    <row r="865" spans="38:47">
      <c r="AL865" t="s">
        <v>46</v>
      </c>
      <c r="AM865" t="s">
        <v>54</v>
      </c>
      <c r="AN865">
        <v>501</v>
      </c>
      <c r="AO865">
        <v>10</v>
      </c>
      <c r="AP865" t="s">
        <v>47</v>
      </c>
      <c r="AR865">
        <v>41</v>
      </c>
      <c r="AS865">
        <v>21</v>
      </c>
      <c r="AT865">
        <v>11.54</v>
      </c>
      <c r="AU865" t="s">
        <v>48</v>
      </c>
    </row>
    <row r="866" spans="38:47">
      <c r="AL866" t="s">
        <v>46</v>
      </c>
      <c r="AM866" t="s">
        <v>54</v>
      </c>
      <c r="AN866">
        <v>501</v>
      </c>
      <c r="AO866">
        <v>10</v>
      </c>
      <c r="AP866" t="s">
        <v>47</v>
      </c>
      <c r="AR866">
        <v>42</v>
      </c>
      <c r="AS866">
        <v>21</v>
      </c>
      <c r="AT866">
        <v>12.34</v>
      </c>
      <c r="AU866" t="s">
        <v>48</v>
      </c>
    </row>
    <row r="867" spans="38:47">
      <c r="AL867" t="s">
        <v>46</v>
      </c>
      <c r="AM867" t="s">
        <v>54</v>
      </c>
      <c r="AN867">
        <v>501</v>
      </c>
      <c r="AO867">
        <v>10</v>
      </c>
      <c r="AP867" t="s">
        <v>47</v>
      </c>
      <c r="AR867">
        <v>43</v>
      </c>
      <c r="AS867">
        <v>21</v>
      </c>
      <c r="AT867">
        <v>13.21</v>
      </c>
      <c r="AU867" t="s">
        <v>48</v>
      </c>
    </row>
    <row r="868" spans="38:47">
      <c r="AL868" t="s">
        <v>46</v>
      </c>
      <c r="AM868" t="s">
        <v>54</v>
      </c>
      <c r="AN868">
        <v>501</v>
      </c>
      <c r="AO868">
        <v>10</v>
      </c>
      <c r="AP868" t="s">
        <v>47</v>
      </c>
      <c r="AR868">
        <v>44</v>
      </c>
      <c r="AS868">
        <v>21</v>
      </c>
      <c r="AT868">
        <v>14.16</v>
      </c>
      <c r="AU868" t="s">
        <v>48</v>
      </c>
    </row>
    <row r="869" spans="38:47">
      <c r="AL869" t="s">
        <v>46</v>
      </c>
      <c r="AM869" t="s">
        <v>54</v>
      </c>
      <c r="AN869">
        <v>501</v>
      </c>
      <c r="AO869">
        <v>10</v>
      </c>
      <c r="AP869" t="s">
        <v>47</v>
      </c>
      <c r="AR869">
        <v>45</v>
      </c>
      <c r="AS869">
        <v>21</v>
      </c>
      <c r="AT869">
        <v>15.19</v>
      </c>
      <c r="AU869" t="s">
        <v>48</v>
      </c>
    </row>
    <row r="870" spans="38:47">
      <c r="AL870" t="s">
        <v>46</v>
      </c>
      <c r="AM870" t="s">
        <v>54</v>
      </c>
      <c r="AN870">
        <v>501</v>
      </c>
      <c r="AO870">
        <v>10</v>
      </c>
      <c r="AP870" t="s">
        <v>47</v>
      </c>
      <c r="AR870">
        <v>46</v>
      </c>
      <c r="AS870">
        <v>21</v>
      </c>
      <c r="AT870">
        <v>16.3</v>
      </c>
      <c r="AU870" t="s">
        <v>48</v>
      </c>
    </row>
    <row r="871" spans="38:47">
      <c r="AL871" t="s">
        <v>46</v>
      </c>
      <c r="AM871" t="s">
        <v>54</v>
      </c>
      <c r="AN871">
        <v>501</v>
      </c>
      <c r="AO871">
        <v>10</v>
      </c>
      <c r="AP871" t="s">
        <v>47</v>
      </c>
      <c r="AR871">
        <v>47</v>
      </c>
      <c r="AS871">
        <v>21</v>
      </c>
      <c r="AT871">
        <v>17.52</v>
      </c>
      <c r="AU871" t="s">
        <v>48</v>
      </c>
    </row>
    <row r="872" spans="38:47">
      <c r="AL872" t="s">
        <v>46</v>
      </c>
      <c r="AM872" t="s">
        <v>54</v>
      </c>
      <c r="AN872">
        <v>501</v>
      </c>
      <c r="AO872">
        <v>10</v>
      </c>
      <c r="AP872" t="s">
        <v>47</v>
      </c>
      <c r="AR872">
        <v>48</v>
      </c>
      <c r="AS872">
        <v>21</v>
      </c>
      <c r="AT872">
        <v>18.829999999999998</v>
      </c>
      <c r="AU872" t="s">
        <v>48</v>
      </c>
    </row>
    <row r="873" spans="38:47">
      <c r="AL873" t="s">
        <v>46</v>
      </c>
      <c r="AM873" t="s">
        <v>54</v>
      </c>
      <c r="AN873">
        <v>501</v>
      </c>
      <c r="AO873">
        <v>10</v>
      </c>
      <c r="AP873" t="s">
        <v>47</v>
      </c>
      <c r="AR873">
        <v>49</v>
      </c>
      <c r="AS873">
        <v>21</v>
      </c>
      <c r="AT873">
        <v>20.25</v>
      </c>
      <c r="AU873" t="s">
        <v>48</v>
      </c>
    </row>
    <row r="874" spans="38:47">
      <c r="AL874" t="s">
        <v>46</v>
      </c>
      <c r="AM874" t="s">
        <v>54</v>
      </c>
      <c r="AN874">
        <v>501</v>
      </c>
      <c r="AO874">
        <v>10</v>
      </c>
      <c r="AP874" t="s">
        <v>47</v>
      </c>
      <c r="AR874">
        <v>18</v>
      </c>
      <c r="AS874">
        <v>22</v>
      </c>
      <c r="AT874">
        <v>4.08</v>
      </c>
      <c r="AU874" t="s">
        <v>48</v>
      </c>
    </row>
    <row r="875" spans="38:47">
      <c r="AL875" t="s">
        <v>46</v>
      </c>
      <c r="AM875" t="s">
        <v>54</v>
      </c>
      <c r="AN875">
        <v>501</v>
      </c>
      <c r="AO875">
        <v>10</v>
      </c>
      <c r="AP875" t="s">
        <v>47</v>
      </c>
      <c r="AR875">
        <v>19</v>
      </c>
      <c r="AS875">
        <v>22</v>
      </c>
      <c r="AT875">
        <v>4.21</v>
      </c>
      <c r="AU875" t="s">
        <v>48</v>
      </c>
    </row>
    <row r="876" spans="38:47">
      <c r="AL876" t="s">
        <v>46</v>
      </c>
      <c r="AM876" t="s">
        <v>54</v>
      </c>
      <c r="AN876">
        <v>501</v>
      </c>
      <c r="AO876">
        <v>10</v>
      </c>
      <c r="AP876" t="s">
        <v>47</v>
      </c>
      <c r="AR876">
        <v>20</v>
      </c>
      <c r="AS876">
        <v>22</v>
      </c>
      <c r="AT876">
        <v>4.34</v>
      </c>
      <c r="AU876" t="s">
        <v>48</v>
      </c>
    </row>
    <row r="877" spans="38:47">
      <c r="AL877" t="s">
        <v>46</v>
      </c>
      <c r="AM877" t="s">
        <v>54</v>
      </c>
      <c r="AN877">
        <v>501</v>
      </c>
      <c r="AO877">
        <v>10</v>
      </c>
      <c r="AP877" t="s">
        <v>47</v>
      </c>
      <c r="AR877">
        <v>21</v>
      </c>
      <c r="AS877">
        <v>22</v>
      </c>
      <c r="AT877">
        <v>4.47</v>
      </c>
      <c r="AU877" t="s">
        <v>48</v>
      </c>
    </row>
    <row r="878" spans="38:47">
      <c r="AL878" t="s">
        <v>46</v>
      </c>
      <c r="AM878" t="s">
        <v>54</v>
      </c>
      <c r="AN878">
        <v>501</v>
      </c>
      <c r="AO878">
        <v>10</v>
      </c>
      <c r="AP878" t="s">
        <v>47</v>
      </c>
      <c r="AR878">
        <v>22</v>
      </c>
      <c r="AS878">
        <v>22</v>
      </c>
      <c r="AT878">
        <v>4.6100000000000003</v>
      </c>
      <c r="AU878" t="s">
        <v>48</v>
      </c>
    </row>
    <row r="879" spans="38:47">
      <c r="AL879" t="s">
        <v>46</v>
      </c>
      <c r="AM879" t="s">
        <v>54</v>
      </c>
      <c r="AN879">
        <v>501</v>
      </c>
      <c r="AO879">
        <v>10</v>
      </c>
      <c r="AP879" t="s">
        <v>47</v>
      </c>
      <c r="AR879">
        <v>23</v>
      </c>
      <c r="AS879">
        <v>22</v>
      </c>
      <c r="AT879">
        <v>4.75</v>
      </c>
      <c r="AU879" t="s">
        <v>48</v>
      </c>
    </row>
    <row r="880" spans="38:47">
      <c r="AL880" t="s">
        <v>46</v>
      </c>
      <c r="AM880" t="s">
        <v>54</v>
      </c>
      <c r="AN880">
        <v>501</v>
      </c>
      <c r="AO880">
        <v>10</v>
      </c>
      <c r="AP880" t="s">
        <v>47</v>
      </c>
      <c r="AR880">
        <v>24</v>
      </c>
      <c r="AS880">
        <v>22</v>
      </c>
      <c r="AT880">
        <v>4.91</v>
      </c>
      <c r="AU880" t="s">
        <v>48</v>
      </c>
    </row>
    <row r="881" spans="38:47">
      <c r="AL881" t="s">
        <v>46</v>
      </c>
      <c r="AM881" t="s">
        <v>54</v>
      </c>
      <c r="AN881">
        <v>501</v>
      </c>
      <c r="AO881">
        <v>10</v>
      </c>
      <c r="AP881" t="s">
        <v>47</v>
      </c>
      <c r="AR881">
        <v>25</v>
      </c>
      <c r="AS881">
        <v>22</v>
      </c>
      <c r="AT881">
        <v>5.0999999999999996</v>
      </c>
      <c r="AU881" t="s">
        <v>48</v>
      </c>
    </row>
    <row r="882" spans="38:47">
      <c r="AL882" t="s">
        <v>46</v>
      </c>
      <c r="AM882" t="s">
        <v>54</v>
      </c>
      <c r="AN882">
        <v>501</v>
      </c>
      <c r="AO882">
        <v>10</v>
      </c>
      <c r="AP882" t="s">
        <v>47</v>
      </c>
      <c r="AR882">
        <v>26</v>
      </c>
      <c r="AS882">
        <v>22</v>
      </c>
      <c r="AT882">
        <v>5.3</v>
      </c>
      <c r="AU882" t="s">
        <v>48</v>
      </c>
    </row>
    <row r="883" spans="38:47">
      <c r="AL883" t="s">
        <v>46</v>
      </c>
      <c r="AM883" t="s">
        <v>54</v>
      </c>
      <c r="AN883">
        <v>501</v>
      </c>
      <c r="AO883">
        <v>10</v>
      </c>
      <c r="AP883" t="s">
        <v>47</v>
      </c>
      <c r="AR883">
        <v>27</v>
      </c>
      <c r="AS883">
        <v>22</v>
      </c>
      <c r="AT883">
        <v>5.53</v>
      </c>
      <c r="AU883" t="s">
        <v>48</v>
      </c>
    </row>
    <row r="884" spans="38:47">
      <c r="AL884" t="s">
        <v>46</v>
      </c>
      <c r="AM884" t="s">
        <v>54</v>
      </c>
      <c r="AN884">
        <v>501</v>
      </c>
      <c r="AO884">
        <v>10</v>
      </c>
      <c r="AP884" t="s">
        <v>47</v>
      </c>
      <c r="AR884">
        <v>28</v>
      </c>
      <c r="AS884">
        <v>22</v>
      </c>
      <c r="AT884">
        <v>5.78</v>
      </c>
      <c r="AU884" t="s">
        <v>48</v>
      </c>
    </row>
    <row r="885" spans="38:47">
      <c r="AL885" t="s">
        <v>46</v>
      </c>
      <c r="AM885" t="s">
        <v>54</v>
      </c>
      <c r="AN885">
        <v>501</v>
      </c>
      <c r="AO885">
        <v>10</v>
      </c>
      <c r="AP885" t="s">
        <v>47</v>
      </c>
      <c r="AR885">
        <v>29</v>
      </c>
      <c r="AS885">
        <v>22</v>
      </c>
      <c r="AT885">
        <v>6.07</v>
      </c>
      <c r="AU885" t="s">
        <v>48</v>
      </c>
    </row>
    <row r="886" spans="38:47">
      <c r="AL886" t="s">
        <v>46</v>
      </c>
      <c r="AM886" t="s">
        <v>54</v>
      </c>
      <c r="AN886">
        <v>501</v>
      </c>
      <c r="AO886">
        <v>10</v>
      </c>
      <c r="AP886" t="s">
        <v>47</v>
      </c>
      <c r="AR886">
        <v>30</v>
      </c>
      <c r="AS886">
        <v>22</v>
      </c>
      <c r="AT886">
        <v>6.4</v>
      </c>
      <c r="AU886" t="s">
        <v>48</v>
      </c>
    </row>
    <row r="887" spans="38:47">
      <c r="AL887" t="s">
        <v>46</v>
      </c>
      <c r="AM887" t="s">
        <v>54</v>
      </c>
      <c r="AN887">
        <v>501</v>
      </c>
      <c r="AO887">
        <v>10</v>
      </c>
      <c r="AP887" t="s">
        <v>47</v>
      </c>
      <c r="AR887">
        <v>31</v>
      </c>
      <c r="AS887">
        <v>22</v>
      </c>
      <c r="AT887">
        <v>6.75</v>
      </c>
      <c r="AU887" t="s">
        <v>48</v>
      </c>
    </row>
    <row r="888" spans="38:47">
      <c r="AL888" t="s">
        <v>46</v>
      </c>
      <c r="AM888" t="s">
        <v>54</v>
      </c>
      <c r="AN888">
        <v>501</v>
      </c>
      <c r="AO888">
        <v>10</v>
      </c>
      <c r="AP888" t="s">
        <v>47</v>
      </c>
      <c r="AR888">
        <v>32</v>
      </c>
      <c r="AS888">
        <v>22</v>
      </c>
      <c r="AT888">
        <v>7.13</v>
      </c>
      <c r="AU888" t="s">
        <v>48</v>
      </c>
    </row>
    <row r="889" spans="38:47">
      <c r="AL889" t="s">
        <v>46</v>
      </c>
      <c r="AM889" t="s">
        <v>54</v>
      </c>
      <c r="AN889">
        <v>501</v>
      </c>
      <c r="AO889">
        <v>10</v>
      </c>
      <c r="AP889" t="s">
        <v>47</v>
      </c>
      <c r="AR889">
        <v>33</v>
      </c>
      <c r="AS889">
        <v>22</v>
      </c>
      <c r="AT889">
        <v>7.55</v>
      </c>
      <c r="AU889" t="s">
        <v>48</v>
      </c>
    </row>
    <row r="890" spans="38:47">
      <c r="AL890" t="s">
        <v>46</v>
      </c>
      <c r="AM890" t="s">
        <v>54</v>
      </c>
      <c r="AN890">
        <v>501</v>
      </c>
      <c r="AO890">
        <v>10</v>
      </c>
      <c r="AP890" t="s">
        <v>47</v>
      </c>
      <c r="AR890">
        <v>34</v>
      </c>
      <c r="AS890">
        <v>22</v>
      </c>
      <c r="AT890">
        <v>8.01</v>
      </c>
      <c r="AU890" t="s">
        <v>48</v>
      </c>
    </row>
    <row r="891" spans="38:47">
      <c r="AL891" t="s">
        <v>46</v>
      </c>
      <c r="AM891" t="s">
        <v>54</v>
      </c>
      <c r="AN891">
        <v>501</v>
      </c>
      <c r="AO891">
        <v>10</v>
      </c>
      <c r="AP891" t="s">
        <v>47</v>
      </c>
      <c r="AR891">
        <v>35</v>
      </c>
      <c r="AS891">
        <v>22</v>
      </c>
      <c r="AT891">
        <v>8.5</v>
      </c>
      <c r="AU891" t="s">
        <v>48</v>
      </c>
    </row>
    <row r="892" spans="38:47">
      <c r="AL892" t="s">
        <v>46</v>
      </c>
      <c r="AM892" t="s">
        <v>54</v>
      </c>
      <c r="AN892">
        <v>501</v>
      </c>
      <c r="AO892">
        <v>10</v>
      </c>
      <c r="AP892" t="s">
        <v>47</v>
      </c>
      <c r="AR892">
        <v>36</v>
      </c>
      <c r="AS892">
        <v>22</v>
      </c>
      <c r="AT892">
        <v>9.0399999999999991</v>
      </c>
      <c r="AU892" t="s">
        <v>48</v>
      </c>
    </row>
    <row r="893" spans="38:47">
      <c r="AL893" t="s">
        <v>46</v>
      </c>
      <c r="AM893" t="s">
        <v>54</v>
      </c>
      <c r="AN893">
        <v>501</v>
      </c>
      <c r="AO893">
        <v>10</v>
      </c>
      <c r="AP893" t="s">
        <v>47</v>
      </c>
      <c r="AR893">
        <v>37</v>
      </c>
      <c r="AS893">
        <v>22</v>
      </c>
      <c r="AT893">
        <v>9.61</v>
      </c>
      <c r="AU893" t="s">
        <v>48</v>
      </c>
    </row>
    <row r="894" spans="38:47">
      <c r="AL894" t="s">
        <v>46</v>
      </c>
      <c r="AM894" t="s">
        <v>54</v>
      </c>
      <c r="AN894">
        <v>501</v>
      </c>
      <c r="AO894">
        <v>10</v>
      </c>
      <c r="AP894" t="s">
        <v>47</v>
      </c>
      <c r="AR894">
        <v>38</v>
      </c>
      <c r="AS894">
        <v>22</v>
      </c>
      <c r="AT894">
        <v>10.24</v>
      </c>
      <c r="AU894" t="s">
        <v>48</v>
      </c>
    </row>
    <row r="895" spans="38:47">
      <c r="AL895" t="s">
        <v>46</v>
      </c>
      <c r="AM895" t="s">
        <v>54</v>
      </c>
      <c r="AN895">
        <v>501</v>
      </c>
      <c r="AO895">
        <v>10</v>
      </c>
      <c r="AP895" t="s">
        <v>47</v>
      </c>
      <c r="AR895">
        <v>39</v>
      </c>
      <c r="AS895">
        <v>22</v>
      </c>
      <c r="AT895">
        <v>10.91</v>
      </c>
      <c r="AU895" t="s">
        <v>48</v>
      </c>
    </row>
    <row r="896" spans="38:47">
      <c r="AL896" t="s">
        <v>46</v>
      </c>
      <c r="AM896" t="s">
        <v>54</v>
      </c>
      <c r="AN896">
        <v>501</v>
      </c>
      <c r="AO896">
        <v>10</v>
      </c>
      <c r="AP896" t="s">
        <v>47</v>
      </c>
      <c r="AR896">
        <v>40</v>
      </c>
      <c r="AS896">
        <v>22</v>
      </c>
      <c r="AT896">
        <v>11.66</v>
      </c>
      <c r="AU896" t="s">
        <v>48</v>
      </c>
    </row>
    <row r="897" spans="38:47">
      <c r="AL897" t="s">
        <v>46</v>
      </c>
      <c r="AM897" t="s">
        <v>54</v>
      </c>
      <c r="AN897">
        <v>501</v>
      </c>
      <c r="AO897">
        <v>10</v>
      </c>
      <c r="AP897" t="s">
        <v>47</v>
      </c>
      <c r="AR897">
        <v>41</v>
      </c>
      <c r="AS897">
        <v>22</v>
      </c>
      <c r="AT897">
        <v>12.46</v>
      </c>
      <c r="AU897" t="s">
        <v>48</v>
      </c>
    </row>
    <row r="898" spans="38:47">
      <c r="AL898" t="s">
        <v>46</v>
      </c>
      <c r="AM898" t="s">
        <v>54</v>
      </c>
      <c r="AN898">
        <v>501</v>
      </c>
      <c r="AO898">
        <v>10</v>
      </c>
      <c r="AP898" t="s">
        <v>47</v>
      </c>
      <c r="AR898">
        <v>42</v>
      </c>
      <c r="AS898">
        <v>22</v>
      </c>
      <c r="AT898">
        <v>13.33</v>
      </c>
      <c r="AU898" t="s">
        <v>48</v>
      </c>
    </row>
    <row r="899" spans="38:47">
      <c r="AL899" t="s">
        <v>46</v>
      </c>
      <c r="AM899" t="s">
        <v>54</v>
      </c>
      <c r="AN899">
        <v>501</v>
      </c>
      <c r="AO899">
        <v>10</v>
      </c>
      <c r="AP899" t="s">
        <v>47</v>
      </c>
      <c r="AR899">
        <v>43</v>
      </c>
      <c r="AS899">
        <v>22</v>
      </c>
      <c r="AT899">
        <v>14.27</v>
      </c>
      <c r="AU899" t="s">
        <v>48</v>
      </c>
    </row>
    <row r="900" spans="38:47">
      <c r="AL900" t="s">
        <v>46</v>
      </c>
      <c r="AM900" t="s">
        <v>54</v>
      </c>
      <c r="AN900">
        <v>501</v>
      </c>
      <c r="AO900">
        <v>10</v>
      </c>
      <c r="AP900" t="s">
        <v>47</v>
      </c>
      <c r="AR900">
        <v>44</v>
      </c>
      <c r="AS900">
        <v>22</v>
      </c>
      <c r="AT900">
        <v>15.3</v>
      </c>
      <c r="AU900" t="s">
        <v>48</v>
      </c>
    </row>
    <row r="901" spans="38:47">
      <c r="AL901" t="s">
        <v>46</v>
      </c>
      <c r="AM901" t="s">
        <v>54</v>
      </c>
      <c r="AN901">
        <v>501</v>
      </c>
      <c r="AO901">
        <v>10</v>
      </c>
      <c r="AP901" t="s">
        <v>47</v>
      </c>
      <c r="AR901">
        <v>45</v>
      </c>
      <c r="AS901">
        <v>22</v>
      </c>
      <c r="AT901">
        <v>16.41</v>
      </c>
      <c r="AU901" t="s">
        <v>48</v>
      </c>
    </row>
    <row r="902" spans="38:47">
      <c r="AL902" t="s">
        <v>46</v>
      </c>
      <c r="AM902" t="s">
        <v>54</v>
      </c>
      <c r="AN902">
        <v>501</v>
      </c>
      <c r="AO902">
        <v>10</v>
      </c>
      <c r="AP902" t="s">
        <v>47</v>
      </c>
      <c r="AR902">
        <v>46</v>
      </c>
      <c r="AS902">
        <v>22</v>
      </c>
      <c r="AT902">
        <v>17.62</v>
      </c>
      <c r="AU902" t="s">
        <v>48</v>
      </c>
    </row>
    <row r="903" spans="38:47">
      <c r="AL903" t="s">
        <v>46</v>
      </c>
      <c r="AM903" t="s">
        <v>54</v>
      </c>
      <c r="AN903">
        <v>501</v>
      </c>
      <c r="AO903">
        <v>10</v>
      </c>
      <c r="AP903" t="s">
        <v>47</v>
      </c>
      <c r="AR903">
        <v>47</v>
      </c>
      <c r="AS903">
        <v>22</v>
      </c>
      <c r="AT903">
        <v>18.920000000000002</v>
      </c>
      <c r="AU903" t="s">
        <v>48</v>
      </c>
    </row>
    <row r="904" spans="38:47">
      <c r="AL904" t="s">
        <v>46</v>
      </c>
      <c r="AM904" t="s">
        <v>54</v>
      </c>
      <c r="AN904">
        <v>501</v>
      </c>
      <c r="AO904">
        <v>10</v>
      </c>
      <c r="AP904" t="s">
        <v>47</v>
      </c>
      <c r="AR904">
        <v>48</v>
      </c>
      <c r="AS904">
        <v>22</v>
      </c>
      <c r="AT904">
        <v>20.329999999999998</v>
      </c>
      <c r="AU904" t="s">
        <v>48</v>
      </c>
    </row>
    <row r="905" spans="38:47">
      <c r="AL905" t="s">
        <v>46</v>
      </c>
      <c r="AM905" t="s">
        <v>54</v>
      </c>
      <c r="AN905">
        <v>501</v>
      </c>
      <c r="AO905">
        <v>10</v>
      </c>
      <c r="AP905" t="s">
        <v>47</v>
      </c>
      <c r="AR905">
        <v>18</v>
      </c>
      <c r="AS905">
        <v>23</v>
      </c>
      <c r="AT905">
        <v>4.32</v>
      </c>
      <c r="AU905" t="s">
        <v>48</v>
      </c>
    </row>
    <row r="906" spans="38:47">
      <c r="AL906" t="s">
        <v>46</v>
      </c>
      <c r="AM906" t="s">
        <v>54</v>
      </c>
      <c r="AN906">
        <v>501</v>
      </c>
      <c r="AO906">
        <v>10</v>
      </c>
      <c r="AP906" t="s">
        <v>47</v>
      </c>
      <c r="AR906">
        <v>19</v>
      </c>
      <c r="AS906">
        <v>23</v>
      </c>
      <c r="AT906">
        <v>4.47</v>
      </c>
      <c r="AU906" t="s">
        <v>48</v>
      </c>
    </row>
    <row r="907" spans="38:47">
      <c r="AL907" t="s">
        <v>46</v>
      </c>
      <c r="AM907" t="s">
        <v>54</v>
      </c>
      <c r="AN907">
        <v>501</v>
      </c>
      <c r="AO907">
        <v>10</v>
      </c>
      <c r="AP907" t="s">
        <v>47</v>
      </c>
      <c r="AR907">
        <v>20</v>
      </c>
      <c r="AS907">
        <v>23</v>
      </c>
      <c r="AT907">
        <v>4.6100000000000003</v>
      </c>
      <c r="AU907" t="s">
        <v>48</v>
      </c>
    </row>
    <row r="908" spans="38:47">
      <c r="AL908" t="s">
        <v>46</v>
      </c>
      <c r="AM908" t="s">
        <v>54</v>
      </c>
      <c r="AN908">
        <v>501</v>
      </c>
      <c r="AO908">
        <v>10</v>
      </c>
      <c r="AP908" t="s">
        <v>47</v>
      </c>
      <c r="AR908">
        <v>21</v>
      </c>
      <c r="AS908">
        <v>23</v>
      </c>
      <c r="AT908">
        <v>4.74</v>
      </c>
      <c r="AU908" t="s">
        <v>48</v>
      </c>
    </row>
    <row r="909" spans="38:47">
      <c r="AL909" t="s">
        <v>46</v>
      </c>
      <c r="AM909" t="s">
        <v>54</v>
      </c>
      <c r="AN909">
        <v>501</v>
      </c>
      <c r="AO909">
        <v>10</v>
      </c>
      <c r="AP909" t="s">
        <v>47</v>
      </c>
      <c r="AR909">
        <v>22</v>
      </c>
      <c r="AS909">
        <v>23</v>
      </c>
      <c r="AT909">
        <v>4.9000000000000004</v>
      </c>
      <c r="AU909" t="s">
        <v>48</v>
      </c>
    </row>
    <row r="910" spans="38:47">
      <c r="AL910" t="s">
        <v>46</v>
      </c>
      <c r="AM910" t="s">
        <v>54</v>
      </c>
      <c r="AN910">
        <v>501</v>
      </c>
      <c r="AO910">
        <v>10</v>
      </c>
      <c r="AP910" t="s">
        <v>47</v>
      </c>
      <c r="AR910">
        <v>23</v>
      </c>
      <c r="AS910">
        <v>23</v>
      </c>
      <c r="AT910">
        <v>5.0599999999999996</v>
      </c>
      <c r="AU910" t="s">
        <v>48</v>
      </c>
    </row>
    <row r="911" spans="38:47">
      <c r="AL911" t="s">
        <v>46</v>
      </c>
      <c r="AM911" t="s">
        <v>54</v>
      </c>
      <c r="AN911">
        <v>501</v>
      </c>
      <c r="AO911">
        <v>10</v>
      </c>
      <c r="AP911" t="s">
        <v>47</v>
      </c>
      <c r="AR911">
        <v>24</v>
      </c>
      <c r="AS911">
        <v>23</v>
      </c>
      <c r="AT911">
        <v>5.24</v>
      </c>
      <c r="AU911" t="s">
        <v>48</v>
      </c>
    </row>
    <row r="912" spans="38:47">
      <c r="AL912" t="s">
        <v>46</v>
      </c>
      <c r="AM912" t="s">
        <v>54</v>
      </c>
      <c r="AN912">
        <v>501</v>
      </c>
      <c r="AO912">
        <v>10</v>
      </c>
      <c r="AP912" t="s">
        <v>47</v>
      </c>
      <c r="AR912">
        <v>25</v>
      </c>
      <c r="AS912">
        <v>23</v>
      </c>
      <c r="AT912">
        <v>5.44</v>
      </c>
      <c r="AU912" t="s">
        <v>48</v>
      </c>
    </row>
    <row r="913" spans="38:47">
      <c r="AL913" t="s">
        <v>46</v>
      </c>
      <c r="AM913" t="s">
        <v>54</v>
      </c>
      <c r="AN913">
        <v>501</v>
      </c>
      <c r="AO913">
        <v>10</v>
      </c>
      <c r="AP913" t="s">
        <v>47</v>
      </c>
      <c r="AR913">
        <v>26</v>
      </c>
      <c r="AS913">
        <v>23</v>
      </c>
      <c r="AT913">
        <v>5.66</v>
      </c>
      <c r="AU913" t="s">
        <v>48</v>
      </c>
    </row>
    <row r="914" spans="38:47">
      <c r="AL914" t="s">
        <v>46</v>
      </c>
      <c r="AM914" t="s">
        <v>54</v>
      </c>
      <c r="AN914">
        <v>501</v>
      </c>
      <c r="AO914">
        <v>10</v>
      </c>
      <c r="AP914" t="s">
        <v>47</v>
      </c>
      <c r="AR914">
        <v>27</v>
      </c>
      <c r="AS914">
        <v>23</v>
      </c>
      <c r="AT914">
        <v>5.92</v>
      </c>
      <c r="AU914" t="s">
        <v>48</v>
      </c>
    </row>
    <row r="915" spans="38:47">
      <c r="AL915" t="s">
        <v>46</v>
      </c>
      <c r="AM915" t="s">
        <v>54</v>
      </c>
      <c r="AN915">
        <v>501</v>
      </c>
      <c r="AO915">
        <v>10</v>
      </c>
      <c r="AP915" t="s">
        <v>47</v>
      </c>
      <c r="AR915">
        <v>28</v>
      </c>
      <c r="AS915">
        <v>23</v>
      </c>
      <c r="AT915">
        <v>6.2</v>
      </c>
      <c r="AU915" t="s">
        <v>48</v>
      </c>
    </row>
    <row r="916" spans="38:47">
      <c r="AL916" t="s">
        <v>46</v>
      </c>
      <c r="AM916" t="s">
        <v>54</v>
      </c>
      <c r="AN916">
        <v>501</v>
      </c>
      <c r="AO916">
        <v>10</v>
      </c>
      <c r="AP916" t="s">
        <v>47</v>
      </c>
      <c r="AR916">
        <v>29</v>
      </c>
      <c r="AS916">
        <v>23</v>
      </c>
      <c r="AT916">
        <v>6.51</v>
      </c>
      <c r="AU916" t="s">
        <v>48</v>
      </c>
    </row>
    <row r="917" spans="38:47">
      <c r="AL917" t="s">
        <v>46</v>
      </c>
      <c r="AM917" t="s">
        <v>54</v>
      </c>
      <c r="AN917">
        <v>501</v>
      </c>
      <c r="AO917">
        <v>10</v>
      </c>
      <c r="AP917" t="s">
        <v>47</v>
      </c>
      <c r="AR917">
        <v>30</v>
      </c>
      <c r="AS917">
        <v>23</v>
      </c>
      <c r="AT917">
        <v>6.86</v>
      </c>
      <c r="AU917" t="s">
        <v>48</v>
      </c>
    </row>
    <row r="918" spans="38:47">
      <c r="AL918" t="s">
        <v>46</v>
      </c>
      <c r="AM918" t="s">
        <v>54</v>
      </c>
      <c r="AN918">
        <v>501</v>
      </c>
      <c r="AO918">
        <v>10</v>
      </c>
      <c r="AP918" t="s">
        <v>47</v>
      </c>
      <c r="AR918">
        <v>31</v>
      </c>
      <c r="AS918">
        <v>23</v>
      </c>
      <c r="AT918">
        <v>7.24</v>
      </c>
      <c r="AU918" t="s">
        <v>48</v>
      </c>
    </row>
    <row r="919" spans="38:47">
      <c r="AL919" t="s">
        <v>46</v>
      </c>
      <c r="AM919" t="s">
        <v>54</v>
      </c>
      <c r="AN919">
        <v>501</v>
      </c>
      <c r="AO919">
        <v>10</v>
      </c>
      <c r="AP919" t="s">
        <v>47</v>
      </c>
      <c r="AR919">
        <v>32</v>
      </c>
      <c r="AS919">
        <v>23</v>
      </c>
      <c r="AT919">
        <v>7.66</v>
      </c>
      <c r="AU919" t="s">
        <v>48</v>
      </c>
    </row>
    <row r="920" spans="38:47">
      <c r="AL920" t="s">
        <v>46</v>
      </c>
      <c r="AM920" t="s">
        <v>54</v>
      </c>
      <c r="AN920">
        <v>501</v>
      </c>
      <c r="AO920">
        <v>10</v>
      </c>
      <c r="AP920" t="s">
        <v>47</v>
      </c>
      <c r="AR920">
        <v>33</v>
      </c>
      <c r="AS920">
        <v>23</v>
      </c>
      <c r="AT920">
        <v>8.1199999999999992</v>
      </c>
      <c r="AU920" t="s">
        <v>48</v>
      </c>
    </row>
    <row r="921" spans="38:47">
      <c r="AL921" t="s">
        <v>46</v>
      </c>
      <c r="AM921" t="s">
        <v>54</v>
      </c>
      <c r="AN921">
        <v>501</v>
      </c>
      <c r="AO921">
        <v>10</v>
      </c>
      <c r="AP921" t="s">
        <v>47</v>
      </c>
      <c r="AR921">
        <v>34</v>
      </c>
      <c r="AS921">
        <v>23</v>
      </c>
      <c r="AT921">
        <v>8.61</v>
      </c>
      <c r="AU921" t="s">
        <v>48</v>
      </c>
    </row>
    <row r="922" spans="38:47">
      <c r="AL922" t="s">
        <v>46</v>
      </c>
      <c r="AM922" t="s">
        <v>54</v>
      </c>
      <c r="AN922">
        <v>501</v>
      </c>
      <c r="AO922">
        <v>10</v>
      </c>
      <c r="AP922" t="s">
        <v>47</v>
      </c>
      <c r="AR922">
        <v>35</v>
      </c>
      <c r="AS922">
        <v>23</v>
      </c>
      <c r="AT922">
        <v>9.14</v>
      </c>
      <c r="AU922" t="s">
        <v>48</v>
      </c>
    </row>
    <row r="923" spans="38:47">
      <c r="AL923" t="s">
        <v>46</v>
      </c>
      <c r="AM923" t="s">
        <v>54</v>
      </c>
      <c r="AN923">
        <v>501</v>
      </c>
      <c r="AO923">
        <v>10</v>
      </c>
      <c r="AP923" t="s">
        <v>47</v>
      </c>
      <c r="AR923">
        <v>36</v>
      </c>
      <c r="AS923">
        <v>23</v>
      </c>
      <c r="AT923">
        <v>9.7200000000000006</v>
      </c>
      <c r="AU923" t="s">
        <v>48</v>
      </c>
    </row>
    <row r="924" spans="38:47">
      <c r="AL924" t="s">
        <v>46</v>
      </c>
      <c r="AM924" t="s">
        <v>54</v>
      </c>
      <c r="AN924">
        <v>501</v>
      </c>
      <c r="AO924">
        <v>10</v>
      </c>
      <c r="AP924" t="s">
        <v>47</v>
      </c>
      <c r="AR924">
        <v>37</v>
      </c>
      <c r="AS924">
        <v>23</v>
      </c>
      <c r="AT924">
        <v>10.34</v>
      </c>
      <c r="AU924" t="s">
        <v>48</v>
      </c>
    </row>
    <row r="925" spans="38:47">
      <c r="AL925" t="s">
        <v>46</v>
      </c>
      <c r="AM925" t="s">
        <v>54</v>
      </c>
      <c r="AN925">
        <v>501</v>
      </c>
      <c r="AO925">
        <v>10</v>
      </c>
      <c r="AP925" t="s">
        <v>47</v>
      </c>
      <c r="AR925">
        <v>38</v>
      </c>
      <c r="AS925">
        <v>23</v>
      </c>
      <c r="AT925">
        <v>11.02</v>
      </c>
      <c r="AU925" t="s">
        <v>48</v>
      </c>
    </row>
    <row r="926" spans="38:47">
      <c r="AL926" t="s">
        <v>46</v>
      </c>
      <c r="AM926" t="s">
        <v>54</v>
      </c>
      <c r="AN926">
        <v>501</v>
      </c>
      <c r="AO926">
        <v>10</v>
      </c>
      <c r="AP926" t="s">
        <v>47</v>
      </c>
      <c r="AR926">
        <v>39</v>
      </c>
      <c r="AS926">
        <v>23</v>
      </c>
      <c r="AT926">
        <v>11.76</v>
      </c>
      <c r="AU926" t="s">
        <v>48</v>
      </c>
    </row>
    <row r="927" spans="38:47">
      <c r="AL927" t="s">
        <v>46</v>
      </c>
      <c r="AM927" t="s">
        <v>54</v>
      </c>
      <c r="AN927">
        <v>501</v>
      </c>
      <c r="AO927">
        <v>10</v>
      </c>
      <c r="AP927" t="s">
        <v>47</v>
      </c>
      <c r="AR927">
        <v>40</v>
      </c>
      <c r="AS927">
        <v>23</v>
      </c>
      <c r="AT927">
        <v>12.55</v>
      </c>
      <c r="AU927" t="s">
        <v>48</v>
      </c>
    </row>
    <row r="928" spans="38:47">
      <c r="AL928" t="s">
        <v>46</v>
      </c>
      <c r="AM928" t="s">
        <v>54</v>
      </c>
      <c r="AN928">
        <v>501</v>
      </c>
      <c r="AO928">
        <v>10</v>
      </c>
      <c r="AP928" t="s">
        <v>47</v>
      </c>
      <c r="AR928">
        <v>41</v>
      </c>
      <c r="AS928">
        <v>23</v>
      </c>
      <c r="AT928">
        <v>13.41</v>
      </c>
      <c r="AU928" t="s">
        <v>48</v>
      </c>
    </row>
    <row r="929" spans="38:47">
      <c r="AL929" t="s">
        <v>46</v>
      </c>
      <c r="AM929" t="s">
        <v>54</v>
      </c>
      <c r="AN929">
        <v>501</v>
      </c>
      <c r="AO929">
        <v>10</v>
      </c>
      <c r="AP929" t="s">
        <v>47</v>
      </c>
      <c r="AR929">
        <v>42</v>
      </c>
      <c r="AS929">
        <v>23</v>
      </c>
      <c r="AT929">
        <v>14.36</v>
      </c>
      <c r="AU929" t="s">
        <v>48</v>
      </c>
    </row>
    <row r="930" spans="38:47">
      <c r="AL930" t="s">
        <v>46</v>
      </c>
      <c r="AM930" t="s">
        <v>54</v>
      </c>
      <c r="AN930">
        <v>501</v>
      </c>
      <c r="AO930">
        <v>10</v>
      </c>
      <c r="AP930" t="s">
        <v>47</v>
      </c>
      <c r="AR930">
        <v>43</v>
      </c>
      <c r="AS930">
        <v>23</v>
      </c>
      <c r="AT930">
        <v>15.38</v>
      </c>
      <c r="AU930" t="s">
        <v>48</v>
      </c>
    </row>
    <row r="931" spans="38:47">
      <c r="AL931" t="s">
        <v>46</v>
      </c>
      <c r="AM931" t="s">
        <v>54</v>
      </c>
      <c r="AN931">
        <v>501</v>
      </c>
      <c r="AO931">
        <v>10</v>
      </c>
      <c r="AP931" t="s">
        <v>47</v>
      </c>
      <c r="AR931">
        <v>44</v>
      </c>
      <c r="AS931">
        <v>23</v>
      </c>
      <c r="AT931">
        <v>16.489999999999998</v>
      </c>
      <c r="AU931" t="s">
        <v>48</v>
      </c>
    </row>
    <row r="932" spans="38:47">
      <c r="AL932" t="s">
        <v>46</v>
      </c>
      <c r="AM932" t="s">
        <v>54</v>
      </c>
      <c r="AN932">
        <v>501</v>
      </c>
      <c r="AO932">
        <v>10</v>
      </c>
      <c r="AP932" t="s">
        <v>47</v>
      </c>
      <c r="AR932">
        <v>45</v>
      </c>
      <c r="AS932">
        <v>23</v>
      </c>
      <c r="AT932">
        <v>17.690000000000001</v>
      </c>
      <c r="AU932" t="s">
        <v>48</v>
      </c>
    </row>
    <row r="933" spans="38:47">
      <c r="AL933" t="s">
        <v>46</v>
      </c>
      <c r="AM933" t="s">
        <v>54</v>
      </c>
      <c r="AN933">
        <v>501</v>
      </c>
      <c r="AO933">
        <v>10</v>
      </c>
      <c r="AP933" t="s">
        <v>47</v>
      </c>
      <c r="AR933">
        <v>46</v>
      </c>
      <c r="AS933">
        <v>23</v>
      </c>
      <c r="AT933">
        <v>18.989999999999998</v>
      </c>
      <c r="AU933" t="s">
        <v>48</v>
      </c>
    </row>
    <row r="934" spans="38:47">
      <c r="AL934" t="s">
        <v>46</v>
      </c>
      <c r="AM934" t="s">
        <v>54</v>
      </c>
      <c r="AN934">
        <v>501</v>
      </c>
      <c r="AO934">
        <v>10</v>
      </c>
      <c r="AP934" t="s">
        <v>47</v>
      </c>
      <c r="AR934">
        <v>47</v>
      </c>
      <c r="AS934">
        <v>23</v>
      </c>
      <c r="AT934">
        <v>20.38</v>
      </c>
      <c r="AU934" t="s">
        <v>48</v>
      </c>
    </row>
    <row r="935" spans="38:47">
      <c r="AL935" t="s">
        <v>46</v>
      </c>
      <c r="AM935" t="s">
        <v>54</v>
      </c>
      <c r="AN935">
        <v>501</v>
      </c>
      <c r="AO935">
        <v>10</v>
      </c>
      <c r="AP935" t="s">
        <v>47</v>
      </c>
      <c r="AR935">
        <v>18</v>
      </c>
      <c r="AS935">
        <v>24</v>
      </c>
      <c r="AT935">
        <v>4.58</v>
      </c>
      <c r="AU935" t="s">
        <v>48</v>
      </c>
    </row>
    <row r="936" spans="38:47">
      <c r="AL936" t="s">
        <v>46</v>
      </c>
      <c r="AM936" t="s">
        <v>54</v>
      </c>
      <c r="AN936">
        <v>501</v>
      </c>
      <c r="AO936">
        <v>10</v>
      </c>
      <c r="AP936" t="s">
        <v>47</v>
      </c>
      <c r="AR936">
        <v>19</v>
      </c>
      <c r="AS936">
        <v>24</v>
      </c>
      <c r="AT936">
        <v>4.7300000000000004</v>
      </c>
      <c r="AU936" t="s">
        <v>48</v>
      </c>
    </row>
    <row r="937" spans="38:47">
      <c r="AL937" t="s">
        <v>46</v>
      </c>
      <c r="AM937" t="s">
        <v>54</v>
      </c>
      <c r="AN937">
        <v>501</v>
      </c>
      <c r="AO937">
        <v>10</v>
      </c>
      <c r="AP937" t="s">
        <v>47</v>
      </c>
      <c r="AR937">
        <v>20</v>
      </c>
      <c r="AS937">
        <v>24</v>
      </c>
      <c r="AT937">
        <v>4.88</v>
      </c>
      <c r="AU937" t="s">
        <v>48</v>
      </c>
    </row>
    <row r="938" spans="38:47">
      <c r="AL938" t="s">
        <v>46</v>
      </c>
      <c r="AM938" t="s">
        <v>54</v>
      </c>
      <c r="AN938">
        <v>501</v>
      </c>
      <c r="AO938">
        <v>10</v>
      </c>
      <c r="AP938" t="s">
        <v>47</v>
      </c>
      <c r="AR938">
        <v>21</v>
      </c>
      <c r="AS938">
        <v>24</v>
      </c>
      <c r="AT938">
        <v>5.04</v>
      </c>
      <c r="AU938" t="s">
        <v>48</v>
      </c>
    </row>
    <row r="939" spans="38:47">
      <c r="AL939" t="s">
        <v>46</v>
      </c>
      <c r="AM939" t="s">
        <v>54</v>
      </c>
      <c r="AN939">
        <v>501</v>
      </c>
      <c r="AO939">
        <v>10</v>
      </c>
      <c r="AP939" t="s">
        <v>47</v>
      </c>
      <c r="AR939">
        <v>22</v>
      </c>
      <c r="AS939">
        <v>24</v>
      </c>
      <c r="AT939">
        <v>5.2</v>
      </c>
      <c r="AU939" t="s">
        <v>48</v>
      </c>
    </row>
    <row r="940" spans="38:47">
      <c r="AL940" t="s">
        <v>46</v>
      </c>
      <c r="AM940" t="s">
        <v>54</v>
      </c>
      <c r="AN940">
        <v>501</v>
      </c>
      <c r="AO940">
        <v>10</v>
      </c>
      <c r="AP940" t="s">
        <v>47</v>
      </c>
      <c r="AR940">
        <v>23</v>
      </c>
      <c r="AS940">
        <v>24</v>
      </c>
      <c r="AT940">
        <v>5.38</v>
      </c>
      <c r="AU940" t="s">
        <v>48</v>
      </c>
    </row>
    <row r="941" spans="38:47">
      <c r="AL941" t="s">
        <v>46</v>
      </c>
      <c r="AM941" t="s">
        <v>54</v>
      </c>
      <c r="AN941">
        <v>501</v>
      </c>
      <c r="AO941">
        <v>10</v>
      </c>
      <c r="AP941" t="s">
        <v>47</v>
      </c>
      <c r="AR941">
        <v>24</v>
      </c>
      <c r="AS941">
        <v>24</v>
      </c>
      <c r="AT941">
        <v>5.58</v>
      </c>
      <c r="AU941" t="s">
        <v>48</v>
      </c>
    </row>
    <row r="942" spans="38:47">
      <c r="AL942" t="s">
        <v>46</v>
      </c>
      <c r="AM942" t="s">
        <v>54</v>
      </c>
      <c r="AN942">
        <v>501</v>
      </c>
      <c r="AO942">
        <v>10</v>
      </c>
      <c r="AP942" t="s">
        <v>47</v>
      </c>
      <c r="AR942">
        <v>25</v>
      </c>
      <c r="AS942">
        <v>24</v>
      </c>
      <c r="AT942">
        <v>5.8</v>
      </c>
      <c r="AU942" t="s">
        <v>48</v>
      </c>
    </row>
    <row r="943" spans="38:47">
      <c r="AL943" t="s">
        <v>46</v>
      </c>
      <c r="AM943" t="s">
        <v>54</v>
      </c>
      <c r="AN943">
        <v>501</v>
      </c>
      <c r="AO943">
        <v>10</v>
      </c>
      <c r="AP943" t="s">
        <v>47</v>
      </c>
      <c r="AR943">
        <v>26</v>
      </c>
      <c r="AS943">
        <v>24</v>
      </c>
      <c r="AT943">
        <v>6.04</v>
      </c>
      <c r="AU943" t="s">
        <v>48</v>
      </c>
    </row>
    <row r="944" spans="38:47">
      <c r="AL944" t="s">
        <v>46</v>
      </c>
      <c r="AM944" t="s">
        <v>54</v>
      </c>
      <c r="AN944">
        <v>501</v>
      </c>
      <c r="AO944">
        <v>10</v>
      </c>
      <c r="AP944" t="s">
        <v>47</v>
      </c>
      <c r="AR944">
        <v>27</v>
      </c>
      <c r="AS944">
        <v>24</v>
      </c>
      <c r="AT944">
        <v>6.32</v>
      </c>
      <c r="AU944" t="s">
        <v>48</v>
      </c>
    </row>
    <row r="945" spans="38:47">
      <c r="AL945" t="s">
        <v>46</v>
      </c>
      <c r="AM945" t="s">
        <v>54</v>
      </c>
      <c r="AN945">
        <v>501</v>
      </c>
      <c r="AO945">
        <v>10</v>
      </c>
      <c r="AP945" t="s">
        <v>47</v>
      </c>
      <c r="AR945">
        <v>28</v>
      </c>
      <c r="AS945">
        <v>24</v>
      </c>
      <c r="AT945">
        <v>6.63</v>
      </c>
      <c r="AU945" t="s">
        <v>48</v>
      </c>
    </row>
    <row r="946" spans="38:47">
      <c r="AL946" t="s">
        <v>46</v>
      </c>
      <c r="AM946" t="s">
        <v>54</v>
      </c>
      <c r="AN946">
        <v>501</v>
      </c>
      <c r="AO946">
        <v>10</v>
      </c>
      <c r="AP946" t="s">
        <v>47</v>
      </c>
      <c r="AR946">
        <v>29</v>
      </c>
      <c r="AS946">
        <v>24</v>
      </c>
      <c r="AT946">
        <v>6.97</v>
      </c>
      <c r="AU946" t="s">
        <v>48</v>
      </c>
    </row>
    <row r="947" spans="38:47">
      <c r="AL947" t="s">
        <v>46</v>
      </c>
      <c r="AM947" t="s">
        <v>54</v>
      </c>
      <c r="AN947">
        <v>501</v>
      </c>
      <c r="AO947">
        <v>10</v>
      </c>
      <c r="AP947" t="s">
        <v>47</v>
      </c>
      <c r="AR947">
        <v>30</v>
      </c>
      <c r="AS947">
        <v>24</v>
      </c>
      <c r="AT947">
        <v>7.35</v>
      </c>
      <c r="AU947" t="s">
        <v>48</v>
      </c>
    </row>
    <row r="948" spans="38:47">
      <c r="AL948" t="s">
        <v>46</v>
      </c>
      <c r="AM948" t="s">
        <v>54</v>
      </c>
      <c r="AN948">
        <v>501</v>
      </c>
      <c r="AO948">
        <v>10</v>
      </c>
      <c r="AP948" t="s">
        <v>47</v>
      </c>
      <c r="AR948">
        <v>31</v>
      </c>
      <c r="AS948">
        <v>24</v>
      </c>
      <c r="AT948">
        <v>7.77</v>
      </c>
      <c r="AU948" t="s">
        <v>48</v>
      </c>
    </row>
    <row r="949" spans="38:47">
      <c r="AL949" t="s">
        <v>46</v>
      </c>
      <c r="AM949" t="s">
        <v>54</v>
      </c>
      <c r="AN949">
        <v>501</v>
      </c>
      <c r="AO949">
        <v>10</v>
      </c>
      <c r="AP949" t="s">
        <v>47</v>
      </c>
      <c r="AR949">
        <v>32</v>
      </c>
      <c r="AS949">
        <v>24</v>
      </c>
      <c r="AT949">
        <v>8.2100000000000009</v>
      </c>
      <c r="AU949" t="s">
        <v>48</v>
      </c>
    </row>
    <row r="950" spans="38:47">
      <c r="AL950" t="s">
        <v>46</v>
      </c>
      <c r="AM950" t="s">
        <v>54</v>
      </c>
      <c r="AN950">
        <v>501</v>
      </c>
      <c r="AO950">
        <v>10</v>
      </c>
      <c r="AP950" t="s">
        <v>47</v>
      </c>
      <c r="AR950">
        <v>33</v>
      </c>
      <c r="AS950">
        <v>24</v>
      </c>
      <c r="AT950">
        <v>8.7100000000000009</v>
      </c>
      <c r="AU950" t="s">
        <v>48</v>
      </c>
    </row>
    <row r="951" spans="38:47">
      <c r="AL951" t="s">
        <v>46</v>
      </c>
      <c r="AM951" t="s">
        <v>54</v>
      </c>
      <c r="AN951">
        <v>501</v>
      </c>
      <c r="AO951">
        <v>10</v>
      </c>
      <c r="AP951" t="s">
        <v>47</v>
      </c>
      <c r="AR951">
        <v>34</v>
      </c>
      <c r="AS951">
        <v>24</v>
      </c>
      <c r="AT951">
        <v>9.23</v>
      </c>
      <c r="AU951" t="s">
        <v>48</v>
      </c>
    </row>
    <row r="952" spans="38:47">
      <c r="AL952" t="s">
        <v>46</v>
      </c>
      <c r="AM952" t="s">
        <v>54</v>
      </c>
      <c r="AN952">
        <v>501</v>
      </c>
      <c r="AO952">
        <v>10</v>
      </c>
      <c r="AP952" t="s">
        <v>47</v>
      </c>
      <c r="AR952">
        <v>35</v>
      </c>
      <c r="AS952">
        <v>24</v>
      </c>
      <c r="AT952">
        <v>9.81</v>
      </c>
      <c r="AU952" t="s">
        <v>48</v>
      </c>
    </row>
    <row r="953" spans="38:47">
      <c r="AL953" t="s">
        <v>46</v>
      </c>
      <c r="AM953" t="s">
        <v>54</v>
      </c>
      <c r="AN953">
        <v>501</v>
      </c>
      <c r="AO953">
        <v>10</v>
      </c>
      <c r="AP953" t="s">
        <v>47</v>
      </c>
      <c r="AR953">
        <v>36</v>
      </c>
      <c r="AS953">
        <v>24</v>
      </c>
      <c r="AT953">
        <v>10.43</v>
      </c>
      <c r="AU953" t="s">
        <v>48</v>
      </c>
    </row>
    <row r="954" spans="38:47">
      <c r="AL954" t="s">
        <v>46</v>
      </c>
      <c r="AM954" t="s">
        <v>54</v>
      </c>
      <c r="AN954">
        <v>501</v>
      </c>
      <c r="AO954">
        <v>10</v>
      </c>
      <c r="AP954" t="s">
        <v>47</v>
      </c>
      <c r="AR954">
        <v>37</v>
      </c>
      <c r="AS954">
        <v>24</v>
      </c>
      <c r="AT954">
        <v>11.11</v>
      </c>
      <c r="AU954" t="s">
        <v>48</v>
      </c>
    </row>
    <row r="955" spans="38:47">
      <c r="AL955" t="s">
        <v>46</v>
      </c>
      <c r="AM955" t="s">
        <v>54</v>
      </c>
      <c r="AN955">
        <v>501</v>
      </c>
      <c r="AO955">
        <v>10</v>
      </c>
      <c r="AP955" t="s">
        <v>47</v>
      </c>
      <c r="AR955">
        <v>38</v>
      </c>
      <c r="AS955">
        <v>24</v>
      </c>
      <c r="AT955">
        <v>11.84</v>
      </c>
      <c r="AU955" t="s">
        <v>48</v>
      </c>
    </row>
    <row r="956" spans="38:47">
      <c r="AL956" t="s">
        <v>46</v>
      </c>
      <c r="AM956" t="s">
        <v>54</v>
      </c>
      <c r="AN956">
        <v>501</v>
      </c>
      <c r="AO956">
        <v>10</v>
      </c>
      <c r="AP956" t="s">
        <v>47</v>
      </c>
      <c r="AR956">
        <v>39</v>
      </c>
      <c r="AS956">
        <v>24</v>
      </c>
      <c r="AT956">
        <v>12.64</v>
      </c>
      <c r="AU956" t="s">
        <v>48</v>
      </c>
    </row>
    <row r="957" spans="38:47">
      <c r="AL957" t="s">
        <v>46</v>
      </c>
      <c r="AM957" t="s">
        <v>54</v>
      </c>
      <c r="AN957">
        <v>501</v>
      </c>
      <c r="AO957">
        <v>10</v>
      </c>
      <c r="AP957" t="s">
        <v>47</v>
      </c>
      <c r="AR957">
        <v>40</v>
      </c>
      <c r="AS957">
        <v>24</v>
      </c>
      <c r="AT957">
        <v>13.5</v>
      </c>
      <c r="AU957" t="s">
        <v>48</v>
      </c>
    </row>
    <row r="958" spans="38:47">
      <c r="AL958" t="s">
        <v>46</v>
      </c>
      <c r="AM958" t="s">
        <v>54</v>
      </c>
      <c r="AN958">
        <v>501</v>
      </c>
      <c r="AO958">
        <v>10</v>
      </c>
      <c r="AP958" t="s">
        <v>47</v>
      </c>
      <c r="AR958">
        <v>41</v>
      </c>
      <c r="AS958">
        <v>24</v>
      </c>
      <c r="AT958">
        <v>14.43</v>
      </c>
      <c r="AU958" t="s">
        <v>48</v>
      </c>
    </row>
    <row r="959" spans="38:47">
      <c r="AL959" t="s">
        <v>46</v>
      </c>
      <c r="AM959" t="s">
        <v>54</v>
      </c>
      <c r="AN959">
        <v>501</v>
      </c>
      <c r="AO959">
        <v>10</v>
      </c>
      <c r="AP959" t="s">
        <v>47</v>
      </c>
      <c r="AR959">
        <v>42</v>
      </c>
      <c r="AS959">
        <v>24</v>
      </c>
      <c r="AT959">
        <v>15.45</v>
      </c>
      <c r="AU959" t="s">
        <v>48</v>
      </c>
    </row>
    <row r="960" spans="38:47">
      <c r="AL960" t="s">
        <v>46</v>
      </c>
      <c r="AM960" t="s">
        <v>54</v>
      </c>
      <c r="AN960">
        <v>501</v>
      </c>
      <c r="AO960">
        <v>10</v>
      </c>
      <c r="AP960" t="s">
        <v>47</v>
      </c>
      <c r="AR960">
        <v>43</v>
      </c>
      <c r="AS960">
        <v>24</v>
      </c>
      <c r="AT960">
        <v>16.54</v>
      </c>
      <c r="AU960" t="s">
        <v>48</v>
      </c>
    </row>
    <row r="961" spans="38:47">
      <c r="AL961" t="s">
        <v>46</v>
      </c>
      <c r="AM961" t="s">
        <v>54</v>
      </c>
      <c r="AN961">
        <v>501</v>
      </c>
      <c r="AO961">
        <v>10</v>
      </c>
      <c r="AP961" t="s">
        <v>47</v>
      </c>
      <c r="AR961">
        <v>44</v>
      </c>
      <c r="AS961">
        <v>24</v>
      </c>
      <c r="AT961">
        <v>17.739999999999998</v>
      </c>
      <c r="AU961" t="s">
        <v>48</v>
      </c>
    </row>
    <row r="962" spans="38:47">
      <c r="AL962" t="s">
        <v>46</v>
      </c>
      <c r="AM962" t="s">
        <v>54</v>
      </c>
      <c r="AN962">
        <v>501</v>
      </c>
      <c r="AO962">
        <v>10</v>
      </c>
      <c r="AP962" t="s">
        <v>47</v>
      </c>
      <c r="AR962">
        <v>45</v>
      </c>
      <c r="AS962">
        <v>24</v>
      </c>
      <c r="AT962">
        <v>19.02</v>
      </c>
      <c r="AU962" t="s">
        <v>48</v>
      </c>
    </row>
    <row r="963" spans="38:47">
      <c r="AL963" t="s">
        <v>46</v>
      </c>
      <c r="AM963" t="s">
        <v>54</v>
      </c>
      <c r="AN963">
        <v>501</v>
      </c>
      <c r="AO963">
        <v>10</v>
      </c>
      <c r="AP963" t="s">
        <v>47</v>
      </c>
      <c r="AR963">
        <v>46</v>
      </c>
      <c r="AS963">
        <v>24</v>
      </c>
      <c r="AT963">
        <v>20.41</v>
      </c>
      <c r="AU963" t="s">
        <v>48</v>
      </c>
    </row>
    <row r="964" spans="38:47">
      <c r="AL964" t="s">
        <v>46</v>
      </c>
      <c r="AM964" t="s">
        <v>54</v>
      </c>
      <c r="AN964">
        <v>501</v>
      </c>
      <c r="AO964">
        <v>10</v>
      </c>
      <c r="AP964" t="s">
        <v>47</v>
      </c>
      <c r="AR964">
        <v>18</v>
      </c>
      <c r="AS964">
        <v>25</v>
      </c>
      <c r="AT964">
        <v>4.83</v>
      </c>
      <c r="AU964" t="s">
        <v>48</v>
      </c>
    </row>
    <row r="965" spans="38:47">
      <c r="AL965" t="s">
        <v>46</v>
      </c>
      <c r="AM965" t="s">
        <v>54</v>
      </c>
      <c r="AN965">
        <v>501</v>
      </c>
      <c r="AO965">
        <v>10</v>
      </c>
      <c r="AP965" t="s">
        <v>47</v>
      </c>
      <c r="AR965">
        <v>19</v>
      </c>
      <c r="AS965">
        <v>25</v>
      </c>
      <c r="AT965">
        <v>5</v>
      </c>
      <c r="AU965" t="s">
        <v>48</v>
      </c>
    </row>
    <row r="966" spans="38:47">
      <c r="AL966" t="s">
        <v>46</v>
      </c>
      <c r="AM966" t="s">
        <v>54</v>
      </c>
      <c r="AN966">
        <v>501</v>
      </c>
      <c r="AO966">
        <v>10</v>
      </c>
      <c r="AP966" t="s">
        <v>47</v>
      </c>
      <c r="AR966">
        <v>20</v>
      </c>
      <c r="AS966">
        <v>25</v>
      </c>
      <c r="AT966">
        <v>5.16</v>
      </c>
      <c r="AU966" t="s">
        <v>48</v>
      </c>
    </row>
    <row r="967" spans="38:47">
      <c r="AL967" t="s">
        <v>46</v>
      </c>
      <c r="AM967" t="s">
        <v>54</v>
      </c>
      <c r="AN967">
        <v>501</v>
      </c>
      <c r="AO967">
        <v>10</v>
      </c>
      <c r="AP967" t="s">
        <v>47</v>
      </c>
      <c r="AR967">
        <v>21</v>
      </c>
      <c r="AS967">
        <v>25</v>
      </c>
      <c r="AT967">
        <v>5.34</v>
      </c>
      <c r="AU967" t="s">
        <v>48</v>
      </c>
    </row>
    <row r="968" spans="38:47">
      <c r="AL968" t="s">
        <v>46</v>
      </c>
      <c r="AM968" t="s">
        <v>54</v>
      </c>
      <c r="AN968">
        <v>501</v>
      </c>
      <c r="AO968">
        <v>10</v>
      </c>
      <c r="AP968" t="s">
        <v>47</v>
      </c>
      <c r="AR968">
        <v>22</v>
      </c>
      <c r="AS968">
        <v>25</v>
      </c>
      <c r="AT968">
        <v>5.51</v>
      </c>
      <c r="AU968" t="s">
        <v>48</v>
      </c>
    </row>
    <row r="969" spans="38:47">
      <c r="AL969" t="s">
        <v>46</v>
      </c>
      <c r="AM969" t="s">
        <v>54</v>
      </c>
      <c r="AN969">
        <v>501</v>
      </c>
      <c r="AO969">
        <v>10</v>
      </c>
      <c r="AP969" t="s">
        <v>47</v>
      </c>
      <c r="AR969">
        <v>23</v>
      </c>
      <c r="AS969">
        <v>25</v>
      </c>
      <c r="AT969">
        <v>5.72</v>
      </c>
      <c r="AU969" t="s">
        <v>48</v>
      </c>
    </row>
    <row r="970" spans="38:47">
      <c r="AL970" t="s">
        <v>46</v>
      </c>
      <c r="AM970" t="s">
        <v>54</v>
      </c>
      <c r="AN970">
        <v>501</v>
      </c>
      <c r="AO970">
        <v>10</v>
      </c>
      <c r="AP970" t="s">
        <v>47</v>
      </c>
      <c r="AR970">
        <v>24</v>
      </c>
      <c r="AS970">
        <v>25</v>
      </c>
      <c r="AT970">
        <v>5.93</v>
      </c>
      <c r="AU970" t="s">
        <v>48</v>
      </c>
    </row>
    <row r="971" spans="38:47">
      <c r="AL971" t="s">
        <v>46</v>
      </c>
      <c r="AM971" t="s">
        <v>54</v>
      </c>
      <c r="AN971">
        <v>501</v>
      </c>
      <c r="AO971">
        <v>10</v>
      </c>
      <c r="AP971" t="s">
        <v>47</v>
      </c>
      <c r="AR971">
        <v>25</v>
      </c>
      <c r="AS971">
        <v>25</v>
      </c>
      <c r="AT971">
        <v>6.18</v>
      </c>
      <c r="AU971" t="s">
        <v>48</v>
      </c>
    </row>
    <row r="972" spans="38:47">
      <c r="AL972" t="s">
        <v>46</v>
      </c>
      <c r="AM972" t="s">
        <v>54</v>
      </c>
      <c r="AN972">
        <v>501</v>
      </c>
      <c r="AO972">
        <v>10</v>
      </c>
      <c r="AP972" t="s">
        <v>47</v>
      </c>
      <c r="AR972">
        <v>26</v>
      </c>
      <c r="AS972">
        <v>25</v>
      </c>
      <c r="AT972">
        <v>6.45</v>
      </c>
      <c r="AU972" t="s">
        <v>48</v>
      </c>
    </row>
    <row r="973" spans="38:47">
      <c r="AL973" t="s">
        <v>46</v>
      </c>
      <c r="AM973" t="s">
        <v>54</v>
      </c>
      <c r="AN973">
        <v>501</v>
      </c>
      <c r="AO973">
        <v>10</v>
      </c>
      <c r="AP973" t="s">
        <v>47</v>
      </c>
      <c r="AR973">
        <v>27</v>
      </c>
      <c r="AS973">
        <v>25</v>
      </c>
      <c r="AT973">
        <v>6.75</v>
      </c>
      <c r="AU973" t="s">
        <v>48</v>
      </c>
    </row>
    <row r="974" spans="38:47">
      <c r="AL974" t="s">
        <v>46</v>
      </c>
      <c r="AM974" t="s">
        <v>54</v>
      </c>
      <c r="AN974">
        <v>501</v>
      </c>
      <c r="AO974">
        <v>10</v>
      </c>
      <c r="AP974" t="s">
        <v>47</v>
      </c>
      <c r="AR974">
        <v>28</v>
      </c>
      <c r="AS974">
        <v>25</v>
      </c>
      <c r="AT974">
        <v>7.07</v>
      </c>
      <c r="AU974" t="s">
        <v>48</v>
      </c>
    </row>
    <row r="975" spans="38:47">
      <c r="AL975" t="s">
        <v>46</v>
      </c>
      <c r="AM975" t="s">
        <v>54</v>
      </c>
      <c r="AN975">
        <v>501</v>
      </c>
      <c r="AO975">
        <v>10</v>
      </c>
      <c r="AP975" t="s">
        <v>47</v>
      </c>
      <c r="AR975">
        <v>29</v>
      </c>
      <c r="AS975">
        <v>25</v>
      </c>
      <c r="AT975">
        <v>7.45</v>
      </c>
      <c r="AU975" t="s">
        <v>48</v>
      </c>
    </row>
    <row r="976" spans="38:47">
      <c r="AL976" t="s">
        <v>46</v>
      </c>
      <c r="AM976" t="s">
        <v>54</v>
      </c>
      <c r="AN976">
        <v>501</v>
      </c>
      <c r="AO976">
        <v>10</v>
      </c>
      <c r="AP976" t="s">
        <v>47</v>
      </c>
      <c r="AR976">
        <v>30</v>
      </c>
      <c r="AS976">
        <v>25</v>
      </c>
      <c r="AT976">
        <v>7.86</v>
      </c>
      <c r="AU976" t="s">
        <v>48</v>
      </c>
    </row>
    <row r="977" spans="38:47">
      <c r="AL977" t="s">
        <v>46</v>
      </c>
      <c r="AM977" t="s">
        <v>54</v>
      </c>
      <c r="AN977">
        <v>501</v>
      </c>
      <c r="AO977">
        <v>10</v>
      </c>
      <c r="AP977" t="s">
        <v>47</v>
      </c>
      <c r="AR977">
        <v>31</v>
      </c>
      <c r="AS977">
        <v>25</v>
      </c>
      <c r="AT977">
        <v>8.31</v>
      </c>
      <c r="AU977" t="s">
        <v>48</v>
      </c>
    </row>
    <row r="978" spans="38:47">
      <c r="AL978" t="s">
        <v>46</v>
      </c>
      <c r="AM978" t="s">
        <v>54</v>
      </c>
      <c r="AN978">
        <v>501</v>
      </c>
      <c r="AO978">
        <v>10</v>
      </c>
      <c r="AP978" t="s">
        <v>47</v>
      </c>
      <c r="AR978">
        <v>32</v>
      </c>
      <c r="AS978">
        <v>25</v>
      </c>
      <c r="AT978">
        <v>8.8000000000000007</v>
      </c>
      <c r="AU978" t="s">
        <v>48</v>
      </c>
    </row>
    <row r="979" spans="38:47">
      <c r="AL979" t="s">
        <v>46</v>
      </c>
      <c r="AM979" t="s">
        <v>54</v>
      </c>
      <c r="AN979">
        <v>501</v>
      </c>
      <c r="AO979">
        <v>10</v>
      </c>
      <c r="AP979" t="s">
        <v>47</v>
      </c>
      <c r="AR979">
        <v>33</v>
      </c>
      <c r="AS979">
        <v>25</v>
      </c>
      <c r="AT979">
        <v>9.32</v>
      </c>
      <c r="AU979" t="s">
        <v>48</v>
      </c>
    </row>
    <row r="980" spans="38:47">
      <c r="AL980" t="s">
        <v>46</v>
      </c>
      <c r="AM980" t="s">
        <v>54</v>
      </c>
      <c r="AN980">
        <v>501</v>
      </c>
      <c r="AO980">
        <v>10</v>
      </c>
      <c r="AP980" t="s">
        <v>47</v>
      </c>
      <c r="AR980">
        <v>34</v>
      </c>
      <c r="AS980">
        <v>25</v>
      </c>
      <c r="AT980">
        <v>9.9</v>
      </c>
      <c r="AU980" t="s">
        <v>48</v>
      </c>
    </row>
    <row r="981" spans="38:47">
      <c r="AL981" t="s">
        <v>46</v>
      </c>
      <c r="AM981" t="s">
        <v>54</v>
      </c>
      <c r="AN981">
        <v>501</v>
      </c>
      <c r="AO981">
        <v>10</v>
      </c>
      <c r="AP981" t="s">
        <v>47</v>
      </c>
      <c r="AR981">
        <v>35</v>
      </c>
      <c r="AS981">
        <v>25</v>
      </c>
      <c r="AT981">
        <v>10.52</v>
      </c>
      <c r="AU981" t="s">
        <v>48</v>
      </c>
    </row>
    <row r="982" spans="38:47">
      <c r="AL982" t="s">
        <v>46</v>
      </c>
      <c r="AM982" t="s">
        <v>54</v>
      </c>
      <c r="AN982">
        <v>501</v>
      </c>
      <c r="AO982">
        <v>10</v>
      </c>
      <c r="AP982" t="s">
        <v>47</v>
      </c>
      <c r="AR982">
        <v>36</v>
      </c>
      <c r="AS982">
        <v>25</v>
      </c>
      <c r="AT982">
        <v>11.19</v>
      </c>
      <c r="AU982" t="s">
        <v>48</v>
      </c>
    </row>
    <row r="983" spans="38:47">
      <c r="AL983" t="s">
        <v>46</v>
      </c>
      <c r="AM983" t="s">
        <v>54</v>
      </c>
      <c r="AN983">
        <v>501</v>
      </c>
      <c r="AO983">
        <v>10</v>
      </c>
      <c r="AP983" t="s">
        <v>47</v>
      </c>
      <c r="AR983">
        <v>37</v>
      </c>
      <c r="AS983">
        <v>25</v>
      </c>
      <c r="AT983">
        <v>11.92</v>
      </c>
      <c r="AU983" t="s">
        <v>48</v>
      </c>
    </row>
    <row r="984" spans="38:47">
      <c r="AL984" t="s">
        <v>46</v>
      </c>
      <c r="AM984" t="s">
        <v>54</v>
      </c>
      <c r="AN984">
        <v>501</v>
      </c>
      <c r="AO984">
        <v>10</v>
      </c>
      <c r="AP984" t="s">
        <v>47</v>
      </c>
      <c r="AR984">
        <v>38</v>
      </c>
      <c r="AS984">
        <v>25</v>
      </c>
      <c r="AT984">
        <v>12.71</v>
      </c>
      <c r="AU984" t="s">
        <v>48</v>
      </c>
    </row>
    <row r="985" spans="38:47">
      <c r="AL985" t="s">
        <v>46</v>
      </c>
      <c r="AM985" t="s">
        <v>54</v>
      </c>
      <c r="AN985">
        <v>501</v>
      </c>
      <c r="AO985">
        <v>10</v>
      </c>
      <c r="AP985" t="s">
        <v>47</v>
      </c>
      <c r="AR985">
        <v>39</v>
      </c>
      <c r="AS985">
        <v>25</v>
      </c>
      <c r="AT985">
        <v>13.57</v>
      </c>
      <c r="AU985" t="s">
        <v>48</v>
      </c>
    </row>
    <row r="986" spans="38:47">
      <c r="AL986" t="s">
        <v>46</v>
      </c>
      <c r="AM986" t="s">
        <v>54</v>
      </c>
      <c r="AN986">
        <v>501</v>
      </c>
      <c r="AO986">
        <v>10</v>
      </c>
      <c r="AP986" t="s">
        <v>47</v>
      </c>
      <c r="AR986">
        <v>40</v>
      </c>
      <c r="AS986">
        <v>25</v>
      </c>
      <c r="AT986">
        <v>14.49</v>
      </c>
      <c r="AU986" t="s">
        <v>48</v>
      </c>
    </row>
    <row r="987" spans="38:47">
      <c r="AL987" t="s">
        <v>46</v>
      </c>
      <c r="AM987" t="s">
        <v>54</v>
      </c>
      <c r="AN987">
        <v>501</v>
      </c>
      <c r="AO987">
        <v>10</v>
      </c>
      <c r="AP987" t="s">
        <v>47</v>
      </c>
      <c r="AR987">
        <v>41</v>
      </c>
      <c r="AS987">
        <v>25</v>
      </c>
      <c r="AT987">
        <v>15.5</v>
      </c>
      <c r="AU987" t="s">
        <v>48</v>
      </c>
    </row>
    <row r="988" spans="38:47">
      <c r="AL988" t="s">
        <v>46</v>
      </c>
      <c r="AM988" t="s">
        <v>54</v>
      </c>
      <c r="AN988">
        <v>501</v>
      </c>
      <c r="AO988">
        <v>10</v>
      </c>
      <c r="AP988" t="s">
        <v>47</v>
      </c>
      <c r="AR988">
        <v>42</v>
      </c>
      <c r="AS988">
        <v>25</v>
      </c>
      <c r="AT988">
        <v>16.59</v>
      </c>
      <c r="AU988" t="s">
        <v>48</v>
      </c>
    </row>
    <row r="989" spans="38:47">
      <c r="AL989" t="s">
        <v>46</v>
      </c>
      <c r="AM989" t="s">
        <v>54</v>
      </c>
      <c r="AN989">
        <v>501</v>
      </c>
      <c r="AO989">
        <v>10</v>
      </c>
      <c r="AP989" t="s">
        <v>47</v>
      </c>
      <c r="AR989">
        <v>43</v>
      </c>
      <c r="AS989">
        <v>25</v>
      </c>
      <c r="AT989">
        <v>17.77</v>
      </c>
      <c r="AU989" t="s">
        <v>48</v>
      </c>
    </row>
    <row r="990" spans="38:47">
      <c r="AL990" t="s">
        <v>46</v>
      </c>
      <c r="AM990" t="s">
        <v>54</v>
      </c>
      <c r="AN990">
        <v>501</v>
      </c>
      <c r="AO990">
        <v>10</v>
      </c>
      <c r="AP990" t="s">
        <v>47</v>
      </c>
      <c r="AR990">
        <v>44</v>
      </c>
      <c r="AS990">
        <v>25</v>
      </c>
      <c r="AT990">
        <v>19.05</v>
      </c>
      <c r="AU990" t="s">
        <v>48</v>
      </c>
    </row>
    <row r="991" spans="38:47">
      <c r="AL991" t="s">
        <v>46</v>
      </c>
      <c r="AM991" t="s">
        <v>54</v>
      </c>
      <c r="AN991">
        <v>501</v>
      </c>
      <c r="AO991">
        <v>10</v>
      </c>
      <c r="AP991" t="s">
        <v>47</v>
      </c>
      <c r="AR991">
        <v>45</v>
      </c>
      <c r="AS991">
        <v>25</v>
      </c>
      <c r="AT991">
        <v>20.43</v>
      </c>
      <c r="AU991" t="s">
        <v>48</v>
      </c>
    </row>
    <row r="992" spans="38:47">
      <c r="AL992" t="s">
        <v>46</v>
      </c>
      <c r="AM992" t="s">
        <v>54</v>
      </c>
      <c r="AN992">
        <v>501</v>
      </c>
      <c r="AO992">
        <v>10</v>
      </c>
      <c r="AP992" t="s">
        <v>49</v>
      </c>
      <c r="AR992">
        <v>18</v>
      </c>
      <c r="AS992">
        <v>1</v>
      </c>
      <c r="AT992">
        <v>7.0000000000000007E-2</v>
      </c>
      <c r="AU992" t="s">
        <v>48</v>
      </c>
    </row>
    <row r="993" spans="38:47">
      <c r="AL993" t="s">
        <v>46</v>
      </c>
      <c r="AM993" t="s">
        <v>54</v>
      </c>
      <c r="AN993">
        <v>501</v>
      </c>
      <c r="AO993">
        <v>10</v>
      </c>
      <c r="AP993" t="s">
        <v>49</v>
      </c>
      <c r="AR993">
        <v>19</v>
      </c>
      <c r="AS993">
        <v>1</v>
      </c>
      <c r="AT993">
        <v>7.0000000000000007E-2</v>
      </c>
      <c r="AU993" t="s">
        <v>48</v>
      </c>
    </row>
    <row r="994" spans="38:47">
      <c r="AL994" t="s">
        <v>46</v>
      </c>
      <c r="AM994" t="s">
        <v>54</v>
      </c>
      <c r="AN994">
        <v>501</v>
      </c>
      <c r="AO994">
        <v>10</v>
      </c>
      <c r="AP994" t="s">
        <v>49</v>
      </c>
      <c r="AR994">
        <v>20</v>
      </c>
      <c r="AS994">
        <v>1</v>
      </c>
      <c r="AT994">
        <v>7.0000000000000007E-2</v>
      </c>
      <c r="AU994" t="s">
        <v>48</v>
      </c>
    </row>
    <row r="995" spans="38:47">
      <c r="AL995" t="s">
        <v>46</v>
      </c>
      <c r="AM995" t="s">
        <v>54</v>
      </c>
      <c r="AN995">
        <v>501</v>
      </c>
      <c r="AO995">
        <v>10</v>
      </c>
      <c r="AP995" t="s">
        <v>49</v>
      </c>
      <c r="AR995">
        <v>21</v>
      </c>
      <c r="AS995">
        <v>1</v>
      </c>
      <c r="AT995">
        <v>7.0000000000000007E-2</v>
      </c>
      <c r="AU995" t="s">
        <v>48</v>
      </c>
    </row>
    <row r="996" spans="38:47">
      <c r="AL996" t="s">
        <v>46</v>
      </c>
      <c r="AM996" t="s">
        <v>54</v>
      </c>
      <c r="AN996">
        <v>501</v>
      </c>
      <c r="AO996">
        <v>10</v>
      </c>
      <c r="AP996" t="s">
        <v>49</v>
      </c>
      <c r="AR996">
        <v>22</v>
      </c>
      <c r="AS996">
        <v>1</v>
      </c>
      <c r="AT996">
        <v>0.08</v>
      </c>
      <c r="AU996" t="s">
        <v>48</v>
      </c>
    </row>
    <row r="997" spans="38:47">
      <c r="AL997" t="s">
        <v>46</v>
      </c>
      <c r="AM997" t="s">
        <v>54</v>
      </c>
      <c r="AN997">
        <v>501</v>
      </c>
      <c r="AO997">
        <v>10</v>
      </c>
      <c r="AP997" t="s">
        <v>49</v>
      </c>
      <c r="AR997">
        <v>23</v>
      </c>
      <c r="AS997">
        <v>1</v>
      </c>
      <c r="AT997">
        <v>7.0000000000000007E-2</v>
      </c>
      <c r="AU997" t="s">
        <v>48</v>
      </c>
    </row>
    <row r="998" spans="38:47">
      <c r="AL998" t="s">
        <v>46</v>
      </c>
      <c r="AM998" t="s">
        <v>54</v>
      </c>
      <c r="AN998">
        <v>501</v>
      </c>
      <c r="AO998">
        <v>10</v>
      </c>
      <c r="AP998" t="s">
        <v>49</v>
      </c>
      <c r="AR998">
        <v>24</v>
      </c>
      <c r="AS998">
        <v>1</v>
      </c>
      <c r="AT998">
        <v>0.08</v>
      </c>
      <c r="AU998" t="s">
        <v>48</v>
      </c>
    </row>
    <row r="999" spans="38:47">
      <c r="AL999" t="s">
        <v>46</v>
      </c>
      <c r="AM999" t="s">
        <v>54</v>
      </c>
      <c r="AN999">
        <v>501</v>
      </c>
      <c r="AO999">
        <v>10</v>
      </c>
      <c r="AP999" t="s">
        <v>49</v>
      </c>
      <c r="AR999">
        <v>25</v>
      </c>
      <c r="AS999">
        <v>1</v>
      </c>
      <c r="AT999">
        <v>0.08</v>
      </c>
      <c r="AU999" t="s">
        <v>48</v>
      </c>
    </row>
    <row r="1000" spans="38:47">
      <c r="AL1000" t="s">
        <v>46</v>
      </c>
      <c r="AM1000" t="s">
        <v>54</v>
      </c>
      <c r="AN1000">
        <v>501</v>
      </c>
      <c r="AO1000">
        <v>10</v>
      </c>
      <c r="AP1000" t="s">
        <v>49</v>
      </c>
      <c r="AR1000">
        <v>26</v>
      </c>
      <c r="AS1000">
        <v>1</v>
      </c>
      <c r="AT1000">
        <v>0.09</v>
      </c>
      <c r="AU1000" t="s">
        <v>48</v>
      </c>
    </row>
    <row r="1001" spans="38:47">
      <c r="AL1001" t="s">
        <v>46</v>
      </c>
      <c r="AM1001" t="s">
        <v>54</v>
      </c>
      <c r="AN1001">
        <v>501</v>
      </c>
      <c r="AO1001">
        <v>10</v>
      </c>
      <c r="AP1001" t="s">
        <v>49</v>
      </c>
      <c r="AR1001">
        <v>27</v>
      </c>
      <c r="AS1001">
        <v>1</v>
      </c>
      <c r="AT1001">
        <v>0.08</v>
      </c>
      <c r="AU1001" t="s">
        <v>48</v>
      </c>
    </row>
    <row r="1002" spans="38:47">
      <c r="AL1002" t="s">
        <v>46</v>
      </c>
      <c r="AM1002" t="s">
        <v>54</v>
      </c>
      <c r="AN1002">
        <v>501</v>
      </c>
      <c r="AO1002">
        <v>10</v>
      </c>
      <c r="AP1002" t="s">
        <v>49</v>
      </c>
      <c r="AR1002">
        <v>28</v>
      </c>
      <c r="AS1002">
        <v>1</v>
      </c>
      <c r="AT1002">
        <v>0.09</v>
      </c>
      <c r="AU1002" t="s">
        <v>48</v>
      </c>
    </row>
    <row r="1003" spans="38:47">
      <c r="AL1003" t="s">
        <v>46</v>
      </c>
      <c r="AM1003" t="s">
        <v>54</v>
      </c>
      <c r="AN1003">
        <v>501</v>
      </c>
      <c r="AO1003">
        <v>10</v>
      </c>
      <c r="AP1003" t="s">
        <v>49</v>
      </c>
      <c r="AR1003">
        <v>29</v>
      </c>
      <c r="AS1003">
        <v>1</v>
      </c>
      <c r="AT1003">
        <v>0.09</v>
      </c>
      <c r="AU1003" t="s">
        <v>48</v>
      </c>
    </row>
    <row r="1004" spans="38:47">
      <c r="AL1004" t="s">
        <v>46</v>
      </c>
      <c r="AM1004" t="s">
        <v>54</v>
      </c>
      <c r="AN1004">
        <v>501</v>
      </c>
      <c r="AO1004">
        <v>10</v>
      </c>
      <c r="AP1004" t="s">
        <v>49</v>
      </c>
      <c r="AR1004">
        <v>30</v>
      </c>
      <c r="AS1004">
        <v>1</v>
      </c>
      <c r="AT1004">
        <v>0.09</v>
      </c>
      <c r="AU1004" t="s">
        <v>48</v>
      </c>
    </row>
    <row r="1005" spans="38:47">
      <c r="AL1005" t="s">
        <v>46</v>
      </c>
      <c r="AM1005" t="s">
        <v>54</v>
      </c>
      <c r="AN1005">
        <v>501</v>
      </c>
      <c r="AO1005">
        <v>10</v>
      </c>
      <c r="AP1005" t="s">
        <v>49</v>
      </c>
      <c r="AR1005">
        <v>31</v>
      </c>
      <c r="AS1005">
        <v>1</v>
      </c>
      <c r="AT1005">
        <v>0.09</v>
      </c>
      <c r="AU1005" t="s">
        <v>48</v>
      </c>
    </row>
    <row r="1006" spans="38:47">
      <c r="AL1006" t="s">
        <v>46</v>
      </c>
      <c r="AM1006" t="s">
        <v>54</v>
      </c>
      <c r="AN1006">
        <v>501</v>
      </c>
      <c r="AO1006">
        <v>10</v>
      </c>
      <c r="AP1006" t="s">
        <v>49</v>
      </c>
      <c r="AR1006">
        <v>32</v>
      </c>
      <c r="AS1006">
        <v>1</v>
      </c>
      <c r="AT1006">
        <v>0.1</v>
      </c>
      <c r="AU1006" t="s">
        <v>48</v>
      </c>
    </row>
    <row r="1007" spans="38:47">
      <c r="AL1007" t="s">
        <v>46</v>
      </c>
      <c r="AM1007" t="s">
        <v>54</v>
      </c>
      <c r="AN1007">
        <v>501</v>
      </c>
      <c r="AO1007">
        <v>10</v>
      </c>
      <c r="AP1007" t="s">
        <v>49</v>
      </c>
      <c r="AR1007">
        <v>33</v>
      </c>
      <c r="AS1007">
        <v>1</v>
      </c>
      <c r="AT1007">
        <v>0.1</v>
      </c>
      <c r="AU1007" t="s">
        <v>48</v>
      </c>
    </row>
    <row r="1008" spans="38:47">
      <c r="AL1008" t="s">
        <v>46</v>
      </c>
      <c r="AM1008" t="s">
        <v>54</v>
      </c>
      <c r="AN1008">
        <v>501</v>
      </c>
      <c r="AO1008">
        <v>10</v>
      </c>
      <c r="AP1008" t="s">
        <v>49</v>
      </c>
      <c r="AR1008">
        <v>34</v>
      </c>
      <c r="AS1008">
        <v>1</v>
      </c>
      <c r="AT1008">
        <v>0.11</v>
      </c>
      <c r="AU1008" t="s">
        <v>48</v>
      </c>
    </row>
    <row r="1009" spans="38:47">
      <c r="AL1009" t="s">
        <v>46</v>
      </c>
      <c r="AM1009" t="s">
        <v>54</v>
      </c>
      <c r="AN1009">
        <v>501</v>
      </c>
      <c r="AO1009">
        <v>10</v>
      </c>
      <c r="AP1009" t="s">
        <v>49</v>
      </c>
      <c r="AR1009">
        <v>35</v>
      </c>
      <c r="AS1009">
        <v>1</v>
      </c>
      <c r="AT1009">
        <v>0.11</v>
      </c>
      <c r="AU1009" t="s">
        <v>48</v>
      </c>
    </row>
    <row r="1010" spans="38:47">
      <c r="AL1010" t="s">
        <v>46</v>
      </c>
      <c r="AM1010" t="s">
        <v>54</v>
      </c>
      <c r="AN1010">
        <v>501</v>
      </c>
      <c r="AO1010">
        <v>10</v>
      </c>
      <c r="AP1010" t="s">
        <v>49</v>
      </c>
      <c r="AR1010">
        <v>36</v>
      </c>
      <c r="AS1010">
        <v>1</v>
      </c>
      <c r="AT1010">
        <v>0.12</v>
      </c>
      <c r="AU1010" t="s">
        <v>48</v>
      </c>
    </row>
    <row r="1011" spans="38:47">
      <c r="AL1011" t="s">
        <v>46</v>
      </c>
      <c r="AM1011" t="s">
        <v>54</v>
      </c>
      <c r="AN1011">
        <v>501</v>
      </c>
      <c r="AO1011">
        <v>10</v>
      </c>
      <c r="AP1011" t="s">
        <v>49</v>
      </c>
      <c r="AR1011">
        <v>37</v>
      </c>
      <c r="AS1011">
        <v>1</v>
      </c>
      <c r="AT1011">
        <v>0.13</v>
      </c>
      <c r="AU1011" t="s">
        <v>48</v>
      </c>
    </row>
    <row r="1012" spans="38:47">
      <c r="AL1012" t="s">
        <v>46</v>
      </c>
      <c r="AM1012" t="s">
        <v>54</v>
      </c>
      <c r="AN1012">
        <v>501</v>
      </c>
      <c r="AO1012">
        <v>10</v>
      </c>
      <c r="AP1012" t="s">
        <v>49</v>
      </c>
      <c r="AR1012">
        <v>38</v>
      </c>
      <c r="AS1012">
        <v>1</v>
      </c>
      <c r="AT1012">
        <v>0.14000000000000001</v>
      </c>
      <c r="AU1012" t="s">
        <v>48</v>
      </c>
    </row>
    <row r="1013" spans="38:47">
      <c r="AL1013" t="s">
        <v>46</v>
      </c>
      <c r="AM1013" t="s">
        <v>54</v>
      </c>
      <c r="AN1013">
        <v>501</v>
      </c>
      <c r="AO1013">
        <v>10</v>
      </c>
      <c r="AP1013" t="s">
        <v>49</v>
      </c>
      <c r="AR1013">
        <v>39</v>
      </c>
      <c r="AS1013">
        <v>1</v>
      </c>
      <c r="AT1013">
        <v>0.15</v>
      </c>
      <c r="AU1013" t="s">
        <v>48</v>
      </c>
    </row>
    <row r="1014" spans="38:47">
      <c r="AL1014" t="s">
        <v>46</v>
      </c>
      <c r="AM1014" t="s">
        <v>54</v>
      </c>
      <c r="AN1014">
        <v>501</v>
      </c>
      <c r="AO1014">
        <v>10</v>
      </c>
      <c r="AP1014" t="s">
        <v>49</v>
      </c>
      <c r="AR1014">
        <v>40</v>
      </c>
      <c r="AS1014">
        <v>1</v>
      </c>
      <c r="AT1014">
        <v>0.16</v>
      </c>
      <c r="AU1014" t="s">
        <v>48</v>
      </c>
    </row>
    <row r="1015" spans="38:47">
      <c r="AL1015" t="s">
        <v>46</v>
      </c>
      <c r="AM1015" t="s">
        <v>54</v>
      </c>
      <c r="AN1015">
        <v>501</v>
      </c>
      <c r="AO1015">
        <v>10</v>
      </c>
      <c r="AP1015" t="s">
        <v>49</v>
      </c>
      <c r="AR1015">
        <v>41</v>
      </c>
      <c r="AS1015">
        <v>1</v>
      </c>
      <c r="AT1015">
        <v>0.18</v>
      </c>
      <c r="AU1015" t="s">
        <v>48</v>
      </c>
    </row>
    <row r="1016" spans="38:47">
      <c r="AL1016" t="s">
        <v>46</v>
      </c>
      <c r="AM1016" t="s">
        <v>54</v>
      </c>
      <c r="AN1016">
        <v>501</v>
      </c>
      <c r="AO1016">
        <v>10</v>
      </c>
      <c r="AP1016" t="s">
        <v>49</v>
      </c>
      <c r="AR1016">
        <v>42</v>
      </c>
      <c r="AS1016">
        <v>1</v>
      </c>
      <c r="AT1016">
        <v>0.19</v>
      </c>
      <c r="AU1016" t="s">
        <v>48</v>
      </c>
    </row>
    <row r="1017" spans="38:47">
      <c r="AL1017" t="s">
        <v>46</v>
      </c>
      <c r="AM1017" t="s">
        <v>54</v>
      </c>
      <c r="AN1017">
        <v>501</v>
      </c>
      <c r="AO1017">
        <v>10</v>
      </c>
      <c r="AP1017" t="s">
        <v>49</v>
      </c>
      <c r="AR1017">
        <v>43</v>
      </c>
      <c r="AS1017">
        <v>1</v>
      </c>
      <c r="AT1017">
        <v>0.21</v>
      </c>
      <c r="AU1017" t="s">
        <v>48</v>
      </c>
    </row>
    <row r="1018" spans="38:47">
      <c r="AL1018" t="s">
        <v>46</v>
      </c>
      <c r="AM1018" t="s">
        <v>54</v>
      </c>
      <c r="AN1018">
        <v>501</v>
      </c>
      <c r="AO1018">
        <v>10</v>
      </c>
      <c r="AP1018" t="s">
        <v>49</v>
      </c>
      <c r="AR1018">
        <v>44</v>
      </c>
      <c r="AS1018">
        <v>1</v>
      </c>
      <c r="AT1018">
        <v>0.22</v>
      </c>
      <c r="AU1018" t="s">
        <v>48</v>
      </c>
    </row>
    <row r="1019" spans="38:47">
      <c r="AL1019" t="s">
        <v>46</v>
      </c>
      <c r="AM1019" t="s">
        <v>54</v>
      </c>
      <c r="AN1019">
        <v>501</v>
      </c>
      <c r="AO1019">
        <v>10</v>
      </c>
      <c r="AP1019" t="s">
        <v>49</v>
      </c>
      <c r="AR1019">
        <v>45</v>
      </c>
      <c r="AS1019">
        <v>1</v>
      </c>
      <c r="AT1019">
        <v>0.24</v>
      </c>
      <c r="AU1019" t="s">
        <v>48</v>
      </c>
    </row>
    <row r="1020" spans="38:47">
      <c r="AL1020" t="s">
        <v>46</v>
      </c>
      <c r="AM1020" t="s">
        <v>54</v>
      </c>
      <c r="AN1020">
        <v>501</v>
      </c>
      <c r="AO1020">
        <v>10</v>
      </c>
      <c r="AP1020" t="s">
        <v>49</v>
      </c>
      <c r="AR1020">
        <v>46</v>
      </c>
      <c r="AS1020">
        <v>1</v>
      </c>
      <c r="AT1020">
        <v>0.26</v>
      </c>
      <c r="AU1020" t="s">
        <v>48</v>
      </c>
    </row>
    <row r="1021" spans="38:47">
      <c r="AL1021" t="s">
        <v>46</v>
      </c>
      <c r="AM1021" t="s">
        <v>54</v>
      </c>
      <c r="AN1021">
        <v>501</v>
      </c>
      <c r="AO1021">
        <v>10</v>
      </c>
      <c r="AP1021" t="s">
        <v>49</v>
      </c>
      <c r="AR1021">
        <v>47</v>
      </c>
      <c r="AS1021">
        <v>1</v>
      </c>
      <c r="AT1021">
        <v>0.28000000000000003</v>
      </c>
      <c r="AU1021" t="s">
        <v>48</v>
      </c>
    </row>
    <row r="1022" spans="38:47">
      <c r="AL1022" t="s">
        <v>46</v>
      </c>
      <c r="AM1022" t="s">
        <v>54</v>
      </c>
      <c r="AN1022">
        <v>501</v>
      </c>
      <c r="AO1022">
        <v>10</v>
      </c>
      <c r="AP1022" t="s">
        <v>49</v>
      </c>
      <c r="AR1022">
        <v>48</v>
      </c>
      <c r="AS1022">
        <v>1</v>
      </c>
      <c r="AT1022">
        <v>0.3</v>
      </c>
      <c r="AU1022" t="s">
        <v>48</v>
      </c>
    </row>
    <row r="1023" spans="38:47">
      <c r="AL1023" t="s">
        <v>46</v>
      </c>
      <c r="AM1023" t="s">
        <v>54</v>
      </c>
      <c r="AN1023">
        <v>501</v>
      </c>
      <c r="AO1023">
        <v>10</v>
      </c>
      <c r="AP1023" t="s">
        <v>49</v>
      </c>
      <c r="AR1023">
        <v>49</v>
      </c>
      <c r="AS1023">
        <v>1</v>
      </c>
      <c r="AT1023">
        <v>0.33</v>
      </c>
      <c r="AU1023" t="s">
        <v>48</v>
      </c>
    </row>
    <row r="1024" spans="38:47">
      <c r="AL1024" t="s">
        <v>46</v>
      </c>
      <c r="AM1024" t="s">
        <v>54</v>
      </c>
      <c r="AN1024">
        <v>501</v>
      </c>
      <c r="AO1024">
        <v>10</v>
      </c>
      <c r="AP1024" t="s">
        <v>49</v>
      </c>
      <c r="AR1024">
        <v>50</v>
      </c>
      <c r="AS1024">
        <v>1</v>
      </c>
      <c r="AT1024">
        <v>0.35</v>
      </c>
      <c r="AU1024" t="s">
        <v>48</v>
      </c>
    </row>
    <row r="1025" spans="38:47">
      <c r="AL1025" t="s">
        <v>46</v>
      </c>
      <c r="AM1025" t="s">
        <v>54</v>
      </c>
      <c r="AN1025">
        <v>501</v>
      </c>
      <c r="AO1025">
        <v>10</v>
      </c>
      <c r="AP1025" t="s">
        <v>49</v>
      </c>
      <c r="AR1025">
        <v>51</v>
      </c>
      <c r="AS1025">
        <v>1</v>
      </c>
      <c r="AT1025">
        <v>0.38</v>
      </c>
      <c r="AU1025" t="s">
        <v>48</v>
      </c>
    </row>
    <row r="1026" spans="38:47">
      <c r="AL1026" t="s">
        <v>46</v>
      </c>
      <c r="AM1026" t="s">
        <v>54</v>
      </c>
      <c r="AN1026">
        <v>501</v>
      </c>
      <c r="AO1026">
        <v>10</v>
      </c>
      <c r="AP1026" t="s">
        <v>49</v>
      </c>
      <c r="AR1026">
        <v>52</v>
      </c>
      <c r="AS1026">
        <v>1</v>
      </c>
      <c r="AT1026">
        <v>0.42</v>
      </c>
      <c r="AU1026" t="s">
        <v>48</v>
      </c>
    </row>
    <row r="1027" spans="38:47">
      <c r="AL1027" t="s">
        <v>46</v>
      </c>
      <c r="AM1027" t="s">
        <v>54</v>
      </c>
      <c r="AN1027">
        <v>501</v>
      </c>
      <c r="AO1027">
        <v>10</v>
      </c>
      <c r="AP1027" t="s">
        <v>49</v>
      </c>
      <c r="AR1027">
        <v>53</v>
      </c>
      <c r="AS1027">
        <v>1</v>
      </c>
      <c r="AT1027">
        <v>0.46</v>
      </c>
      <c r="AU1027" t="s">
        <v>48</v>
      </c>
    </row>
    <row r="1028" spans="38:47">
      <c r="AL1028" t="s">
        <v>46</v>
      </c>
      <c r="AM1028" t="s">
        <v>54</v>
      </c>
      <c r="AN1028">
        <v>501</v>
      </c>
      <c r="AO1028">
        <v>10</v>
      </c>
      <c r="AP1028" t="s">
        <v>49</v>
      </c>
      <c r="AR1028">
        <v>54</v>
      </c>
      <c r="AS1028">
        <v>1</v>
      </c>
      <c r="AT1028">
        <v>0.51</v>
      </c>
      <c r="AU1028" t="s">
        <v>48</v>
      </c>
    </row>
    <row r="1029" spans="38:47">
      <c r="AL1029" t="s">
        <v>46</v>
      </c>
      <c r="AM1029" t="s">
        <v>54</v>
      </c>
      <c r="AN1029">
        <v>501</v>
      </c>
      <c r="AO1029">
        <v>10</v>
      </c>
      <c r="AP1029" t="s">
        <v>49</v>
      </c>
      <c r="AR1029">
        <v>55</v>
      </c>
      <c r="AS1029">
        <v>1</v>
      </c>
      <c r="AT1029">
        <v>0.56000000000000005</v>
      </c>
      <c r="AU1029" t="s">
        <v>48</v>
      </c>
    </row>
    <row r="1030" spans="38:47">
      <c r="AL1030" t="s">
        <v>46</v>
      </c>
      <c r="AM1030" t="s">
        <v>54</v>
      </c>
      <c r="AN1030">
        <v>501</v>
      </c>
      <c r="AO1030">
        <v>10</v>
      </c>
      <c r="AP1030" t="s">
        <v>49</v>
      </c>
      <c r="AR1030">
        <v>56</v>
      </c>
      <c r="AS1030">
        <v>1</v>
      </c>
      <c r="AT1030">
        <v>0.62</v>
      </c>
      <c r="AU1030" t="s">
        <v>48</v>
      </c>
    </row>
    <row r="1031" spans="38:47">
      <c r="AL1031" t="s">
        <v>46</v>
      </c>
      <c r="AM1031" t="s">
        <v>54</v>
      </c>
      <c r="AN1031">
        <v>501</v>
      </c>
      <c r="AO1031">
        <v>10</v>
      </c>
      <c r="AP1031" t="s">
        <v>49</v>
      </c>
      <c r="AR1031">
        <v>57</v>
      </c>
      <c r="AS1031">
        <v>1</v>
      </c>
      <c r="AT1031">
        <v>0.69</v>
      </c>
      <c r="AU1031" t="s">
        <v>48</v>
      </c>
    </row>
    <row r="1032" spans="38:47">
      <c r="AL1032" t="s">
        <v>46</v>
      </c>
      <c r="AM1032" t="s">
        <v>54</v>
      </c>
      <c r="AN1032">
        <v>501</v>
      </c>
      <c r="AO1032">
        <v>10</v>
      </c>
      <c r="AP1032" t="s">
        <v>49</v>
      </c>
      <c r="AR1032">
        <v>58</v>
      </c>
      <c r="AS1032">
        <v>1</v>
      </c>
      <c r="AT1032">
        <v>0.76</v>
      </c>
      <c r="AU1032" t="s">
        <v>48</v>
      </c>
    </row>
    <row r="1033" spans="38:47">
      <c r="AL1033" t="s">
        <v>46</v>
      </c>
      <c r="AM1033" t="s">
        <v>54</v>
      </c>
      <c r="AN1033">
        <v>501</v>
      </c>
      <c r="AO1033">
        <v>10</v>
      </c>
      <c r="AP1033" t="s">
        <v>49</v>
      </c>
      <c r="AR1033">
        <v>59</v>
      </c>
      <c r="AS1033">
        <v>1</v>
      </c>
      <c r="AT1033">
        <v>0.85</v>
      </c>
      <c r="AU1033" t="s">
        <v>48</v>
      </c>
    </row>
    <row r="1034" spans="38:47">
      <c r="AL1034" t="s">
        <v>46</v>
      </c>
      <c r="AM1034" t="s">
        <v>54</v>
      </c>
      <c r="AN1034">
        <v>501</v>
      </c>
      <c r="AO1034">
        <v>10</v>
      </c>
      <c r="AP1034" t="s">
        <v>49</v>
      </c>
      <c r="AR1034">
        <v>60</v>
      </c>
      <c r="AS1034">
        <v>1</v>
      </c>
      <c r="AT1034">
        <v>0.95</v>
      </c>
      <c r="AU1034" t="s">
        <v>48</v>
      </c>
    </row>
    <row r="1035" spans="38:47">
      <c r="AL1035" t="s">
        <v>46</v>
      </c>
      <c r="AM1035" t="s">
        <v>54</v>
      </c>
      <c r="AN1035">
        <v>501</v>
      </c>
      <c r="AO1035">
        <v>10</v>
      </c>
      <c r="AP1035" t="s">
        <v>49</v>
      </c>
      <c r="AR1035">
        <v>61</v>
      </c>
      <c r="AS1035">
        <v>1</v>
      </c>
      <c r="AT1035">
        <v>1.05</v>
      </c>
      <c r="AU1035" t="s">
        <v>48</v>
      </c>
    </row>
    <row r="1036" spans="38:47">
      <c r="AL1036" t="s">
        <v>46</v>
      </c>
      <c r="AM1036" t="s">
        <v>54</v>
      </c>
      <c r="AN1036">
        <v>501</v>
      </c>
      <c r="AO1036">
        <v>10</v>
      </c>
      <c r="AP1036" t="s">
        <v>49</v>
      </c>
      <c r="AR1036">
        <v>62</v>
      </c>
      <c r="AS1036">
        <v>1</v>
      </c>
      <c r="AT1036">
        <v>1.17</v>
      </c>
      <c r="AU1036" t="s">
        <v>48</v>
      </c>
    </row>
    <row r="1037" spans="38:47">
      <c r="AL1037" t="s">
        <v>46</v>
      </c>
      <c r="AM1037" t="s">
        <v>54</v>
      </c>
      <c r="AN1037">
        <v>501</v>
      </c>
      <c r="AO1037">
        <v>10</v>
      </c>
      <c r="AP1037" t="s">
        <v>49</v>
      </c>
      <c r="AR1037">
        <v>63</v>
      </c>
      <c r="AS1037">
        <v>1</v>
      </c>
      <c r="AT1037">
        <v>1.32</v>
      </c>
      <c r="AU1037" t="s">
        <v>48</v>
      </c>
    </row>
    <row r="1038" spans="38:47">
      <c r="AL1038" t="s">
        <v>46</v>
      </c>
      <c r="AM1038" t="s">
        <v>54</v>
      </c>
      <c r="AN1038">
        <v>501</v>
      </c>
      <c r="AO1038">
        <v>10</v>
      </c>
      <c r="AP1038" t="s">
        <v>49</v>
      </c>
      <c r="AR1038">
        <v>64</v>
      </c>
      <c r="AS1038">
        <v>1</v>
      </c>
      <c r="AT1038">
        <v>1.49</v>
      </c>
      <c r="AU1038" t="s">
        <v>48</v>
      </c>
    </row>
    <row r="1039" spans="38:47">
      <c r="AL1039" t="s">
        <v>46</v>
      </c>
      <c r="AM1039" t="s">
        <v>54</v>
      </c>
      <c r="AN1039">
        <v>501</v>
      </c>
      <c r="AO1039">
        <v>10</v>
      </c>
      <c r="AP1039" t="s">
        <v>49</v>
      </c>
      <c r="AR1039">
        <v>65</v>
      </c>
      <c r="AS1039">
        <v>1</v>
      </c>
      <c r="AT1039">
        <v>1.69</v>
      </c>
      <c r="AU1039" t="s">
        <v>48</v>
      </c>
    </row>
    <row r="1040" spans="38:47">
      <c r="AL1040" t="s">
        <v>46</v>
      </c>
      <c r="AM1040" t="s">
        <v>54</v>
      </c>
      <c r="AN1040">
        <v>501</v>
      </c>
      <c r="AO1040">
        <v>10</v>
      </c>
      <c r="AP1040" t="s">
        <v>49</v>
      </c>
      <c r="AR1040">
        <v>18</v>
      </c>
      <c r="AS1040">
        <v>2</v>
      </c>
      <c r="AT1040">
        <v>0.13</v>
      </c>
      <c r="AU1040" t="s">
        <v>48</v>
      </c>
    </row>
    <row r="1041" spans="38:47">
      <c r="AL1041" t="s">
        <v>46</v>
      </c>
      <c r="AM1041" t="s">
        <v>54</v>
      </c>
      <c r="AN1041">
        <v>501</v>
      </c>
      <c r="AO1041">
        <v>10</v>
      </c>
      <c r="AP1041" t="s">
        <v>49</v>
      </c>
      <c r="AR1041">
        <v>19</v>
      </c>
      <c r="AS1041">
        <v>2</v>
      </c>
      <c r="AT1041">
        <v>0.14000000000000001</v>
      </c>
      <c r="AU1041" t="s">
        <v>48</v>
      </c>
    </row>
    <row r="1042" spans="38:47">
      <c r="AL1042" t="s">
        <v>46</v>
      </c>
      <c r="AM1042" t="s">
        <v>54</v>
      </c>
      <c r="AN1042">
        <v>501</v>
      </c>
      <c r="AO1042">
        <v>10</v>
      </c>
      <c r="AP1042" t="s">
        <v>49</v>
      </c>
      <c r="AR1042">
        <v>20</v>
      </c>
      <c r="AS1042">
        <v>2</v>
      </c>
      <c r="AT1042">
        <v>0.14000000000000001</v>
      </c>
      <c r="AU1042" t="s">
        <v>48</v>
      </c>
    </row>
    <row r="1043" spans="38:47">
      <c r="AL1043" t="s">
        <v>46</v>
      </c>
      <c r="AM1043" t="s">
        <v>54</v>
      </c>
      <c r="AN1043">
        <v>501</v>
      </c>
      <c r="AO1043">
        <v>10</v>
      </c>
      <c r="AP1043" t="s">
        <v>49</v>
      </c>
      <c r="AR1043">
        <v>21</v>
      </c>
      <c r="AS1043">
        <v>2</v>
      </c>
      <c r="AT1043">
        <v>0.15</v>
      </c>
      <c r="AU1043" t="s">
        <v>48</v>
      </c>
    </row>
    <row r="1044" spans="38:47">
      <c r="AL1044" t="s">
        <v>46</v>
      </c>
      <c r="AM1044" t="s">
        <v>54</v>
      </c>
      <c r="AN1044">
        <v>501</v>
      </c>
      <c r="AO1044">
        <v>10</v>
      </c>
      <c r="AP1044" t="s">
        <v>49</v>
      </c>
      <c r="AR1044">
        <v>22</v>
      </c>
      <c r="AS1044">
        <v>2</v>
      </c>
      <c r="AT1044">
        <v>0.15</v>
      </c>
      <c r="AU1044" t="s">
        <v>48</v>
      </c>
    </row>
    <row r="1045" spans="38:47">
      <c r="AL1045" t="s">
        <v>46</v>
      </c>
      <c r="AM1045" t="s">
        <v>54</v>
      </c>
      <c r="AN1045">
        <v>501</v>
      </c>
      <c r="AO1045">
        <v>10</v>
      </c>
      <c r="AP1045" t="s">
        <v>49</v>
      </c>
      <c r="AR1045">
        <v>23</v>
      </c>
      <c r="AS1045">
        <v>2</v>
      </c>
      <c r="AT1045">
        <v>0.15</v>
      </c>
      <c r="AU1045" t="s">
        <v>48</v>
      </c>
    </row>
    <row r="1046" spans="38:47">
      <c r="AL1046" t="s">
        <v>46</v>
      </c>
      <c r="AM1046" t="s">
        <v>54</v>
      </c>
      <c r="AN1046">
        <v>501</v>
      </c>
      <c r="AO1046">
        <v>10</v>
      </c>
      <c r="AP1046" t="s">
        <v>49</v>
      </c>
      <c r="AR1046">
        <v>24</v>
      </c>
      <c r="AS1046">
        <v>2</v>
      </c>
      <c r="AT1046">
        <v>0.16</v>
      </c>
      <c r="AU1046" t="s">
        <v>48</v>
      </c>
    </row>
    <row r="1047" spans="38:47">
      <c r="AL1047" t="s">
        <v>46</v>
      </c>
      <c r="AM1047" t="s">
        <v>54</v>
      </c>
      <c r="AN1047">
        <v>501</v>
      </c>
      <c r="AO1047">
        <v>10</v>
      </c>
      <c r="AP1047" t="s">
        <v>49</v>
      </c>
      <c r="AR1047">
        <v>25</v>
      </c>
      <c r="AS1047">
        <v>2</v>
      </c>
      <c r="AT1047">
        <v>0.17</v>
      </c>
      <c r="AU1047" t="s">
        <v>48</v>
      </c>
    </row>
    <row r="1048" spans="38:47">
      <c r="AL1048" t="s">
        <v>46</v>
      </c>
      <c r="AM1048" t="s">
        <v>54</v>
      </c>
      <c r="AN1048">
        <v>501</v>
      </c>
      <c r="AO1048">
        <v>10</v>
      </c>
      <c r="AP1048" t="s">
        <v>49</v>
      </c>
      <c r="AR1048">
        <v>26</v>
      </c>
      <c r="AS1048">
        <v>2</v>
      </c>
      <c r="AT1048">
        <v>0.17</v>
      </c>
      <c r="AU1048" t="s">
        <v>48</v>
      </c>
    </row>
    <row r="1049" spans="38:47">
      <c r="AL1049" t="s">
        <v>46</v>
      </c>
      <c r="AM1049" t="s">
        <v>54</v>
      </c>
      <c r="AN1049">
        <v>501</v>
      </c>
      <c r="AO1049">
        <v>10</v>
      </c>
      <c r="AP1049" t="s">
        <v>49</v>
      </c>
      <c r="AR1049">
        <v>27</v>
      </c>
      <c r="AS1049">
        <v>2</v>
      </c>
      <c r="AT1049">
        <v>0.17</v>
      </c>
      <c r="AU1049" t="s">
        <v>48</v>
      </c>
    </row>
    <row r="1050" spans="38:47">
      <c r="AL1050" t="s">
        <v>46</v>
      </c>
      <c r="AM1050" t="s">
        <v>54</v>
      </c>
      <c r="AN1050">
        <v>501</v>
      </c>
      <c r="AO1050">
        <v>10</v>
      </c>
      <c r="AP1050" t="s">
        <v>49</v>
      </c>
      <c r="AR1050">
        <v>28</v>
      </c>
      <c r="AS1050">
        <v>2</v>
      </c>
      <c r="AT1050">
        <v>0.17</v>
      </c>
      <c r="AU1050" t="s">
        <v>48</v>
      </c>
    </row>
    <row r="1051" spans="38:47">
      <c r="AL1051" t="s">
        <v>46</v>
      </c>
      <c r="AM1051" t="s">
        <v>54</v>
      </c>
      <c r="AN1051">
        <v>501</v>
      </c>
      <c r="AO1051">
        <v>10</v>
      </c>
      <c r="AP1051" t="s">
        <v>49</v>
      </c>
      <c r="AR1051">
        <v>29</v>
      </c>
      <c r="AS1051">
        <v>2</v>
      </c>
      <c r="AT1051">
        <v>0.18</v>
      </c>
      <c r="AU1051" t="s">
        <v>48</v>
      </c>
    </row>
    <row r="1052" spans="38:47">
      <c r="AL1052" t="s">
        <v>46</v>
      </c>
      <c r="AM1052" t="s">
        <v>54</v>
      </c>
      <c r="AN1052">
        <v>501</v>
      </c>
      <c r="AO1052">
        <v>10</v>
      </c>
      <c r="AP1052" t="s">
        <v>49</v>
      </c>
      <c r="AR1052">
        <v>30</v>
      </c>
      <c r="AS1052">
        <v>2</v>
      </c>
      <c r="AT1052">
        <v>0.18</v>
      </c>
      <c r="AU1052" t="s">
        <v>48</v>
      </c>
    </row>
    <row r="1053" spans="38:47">
      <c r="AL1053" t="s">
        <v>46</v>
      </c>
      <c r="AM1053" t="s">
        <v>54</v>
      </c>
      <c r="AN1053">
        <v>501</v>
      </c>
      <c r="AO1053">
        <v>10</v>
      </c>
      <c r="AP1053" t="s">
        <v>49</v>
      </c>
      <c r="AR1053">
        <v>31</v>
      </c>
      <c r="AS1053">
        <v>2</v>
      </c>
      <c r="AT1053">
        <v>0.19</v>
      </c>
      <c r="AU1053" t="s">
        <v>48</v>
      </c>
    </row>
    <row r="1054" spans="38:47">
      <c r="AL1054" t="s">
        <v>46</v>
      </c>
      <c r="AM1054" t="s">
        <v>54</v>
      </c>
      <c r="AN1054">
        <v>501</v>
      </c>
      <c r="AO1054">
        <v>10</v>
      </c>
      <c r="AP1054" t="s">
        <v>49</v>
      </c>
      <c r="AR1054">
        <v>32</v>
      </c>
      <c r="AS1054">
        <v>2</v>
      </c>
      <c r="AT1054">
        <v>0.19</v>
      </c>
      <c r="AU1054" t="s">
        <v>48</v>
      </c>
    </row>
    <row r="1055" spans="38:47">
      <c r="AL1055" t="s">
        <v>46</v>
      </c>
      <c r="AM1055" t="s">
        <v>54</v>
      </c>
      <c r="AN1055">
        <v>501</v>
      </c>
      <c r="AO1055">
        <v>10</v>
      </c>
      <c r="AP1055" t="s">
        <v>49</v>
      </c>
      <c r="AR1055">
        <v>33</v>
      </c>
      <c r="AS1055">
        <v>2</v>
      </c>
      <c r="AT1055">
        <v>0.21</v>
      </c>
      <c r="AU1055" t="s">
        <v>48</v>
      </c>
    </row>
    <row r="1056" spans="38:47">
      <c r="AL1056" t="s">
        <v>46</v>
      </c>
      <c r="AM1056" t="s">
        <v>54</v>
      </c>
      <c r="AN1056">
        <v>501</v>
      </c>
      <c r="AO1056">
        <v>10</v>
      </c>
      <c r="AP1056" t="s">
        <v>49</v>
      </c>
      <c r="AR1056">
        <v>34</v>
      </c>
      <c r="AS1056">
        <v>2</v>
      </c>
      <c r="AT1056">
        <v>0.21</v>
      </c>
      <c r="AU1056" t="s">
        <v>48</v>
      </c>
    </row>
    <row r="1057" spans="38:47">
      <c r="AL1057" t="s">
        <v>46</v>
      </c>
      <c r="AM1057" t="s">
        <v>54</v>
      </c>
      <c r="AN1057">
        <v>501</v>
      </c>
      <c r="AO1057">
        <v>10</v>
      </c>
      <c r="AP1057" t="s">
        <v>49</v>
      </c>
      <c r="AR1057">
        <v>35</v>
      </c>
      <c r="AS1057">
        <v>2</v>
      </c>
      <c r="AT1057">
        <v>0.22</v>
      </c>
      <c r="AU1057" t="s">
        <v>48</v>
      </c>
    </row>
    <row r="1058" spans="38:47">
      <c r="AL1058" t="s">
        <v>46</v>
      </c>
      <c r="AM1058" t="s">
        <v>54</v>
      </c>
      <c r="AN1058">
        <v>501</v>
      </c>
      <c r="AO1058">
        <v>10</v>
      </c>
      <c r="AP1058" t="s">
        <v>49</v>
      </c>
      <c r="AR1058">
        <v>36</v>
      </c>
      <c r="AS1058">
        <v>2</v>
      </c>
      <c r="AT1058">
        <v>0.24</v>
      </c>
      <c r="AU1058" t="s">
        <v>48</v>
      </c>
    </row>
    <row r="1059" spans="38:47">
      <c r="AL1059" t="s">
        <v>46</v>
      </c>
      <c r="AM1059" t="s">
        <v>54</v>
      </c>
      <c r="AN1059">
        <v>501</v>
      </c>
      <c r="AO1059">
        <v>10</v>
      </c>
      <c r="AP1059" t="s">
        <v>49</v>
      </c>
      <c r="AR1059">
        <v>37</v>
      </c>
      <c r="AS1059">
        <v>2</v>
      </c>
      <c r="AT1059">
        <v>0.26</v>
      </c>
      <c r="AU1059" t="s">
        <v>48</v>
      </c>
    </row>
    <row r="1060" spans="38:47">
      <c r="AL1060" t="s">
        <v>46</v>
      </c>
      <c r="AM1060" t="s">
        <v>54</v>
      </c>
      <c r="AN1060">
        <v>501</v>
      </c>
      <c r="AO1060">
        <v>10</v>
      </c>
      <c r="AP1060" t="s">
        <v>49</v>
      </c>
      <c r="AR1060">
        <v>38</v>
      </c>
      <c r="AS1060">
        <v>2</v>
      </c>
      <c r="AT1060">
        <v>0.27</v>
      </c>
      <c r="AU1060" t="s">
        <v>48</v>
      </c>
    </row>
    <row r="1061" spans="38:47">
      <c r="AL1061" t="s">
        <v>46</v>
      </c>
      <c r="AM1061" t="s">
        <v>54</v>
      </c>
      <c r="AN1061">
        <v>501</v>
      </c>
      <c r="AO1061">
        <v>10</v>
      </c>
      <c r="AP1061" t="s">
        <v>49</v>
      </c>
      <c r="AR1061">
        <v>39</v>
      </c>
      <c r="AS1061">
        <v>2</v>
      </c>
      <c r="AT1061">
        <v>0.28999999999999998</v>
      </c>
      <c r="AU1061" t="s">
        <v>48</v>
      </c>
    </row>
    <row r="1062" spans="38:47">
      <c r="AL1062" t="s">
        <v>46</v>
      </c>
      <c r="AM1062" t="s">
        <v>54</v>
      </c>
      <c r="AN1062">
        <v>501</v>
      </c>
      <c r="AO1062">
        <v>10</v>
      </c>
      <c r="AP1062" t="s">
        <v>49</v>
      </c>
      <c r="AR1062">
        <v>40</v>
      </c>
      <c r="AS1062">
        <v>2</v>
      </c>
      <c r="AT1062">
        <v>0.32</v>
      </c>
      <c r="AU1062" t="s">
        <v>48</v>
      </c>
    </row>
    <row r="1063" spans="38:47">
      <c r="AL1063" t="s">
        <v>46</v>
      </c>
      <c r="AM1063" t="s">
        <v>54</v>
      </c>
      <c r="AN1063">
        <v>501</v>
      </c>
      <c r="AO1063">
        <v>10</v>
      </c>
      <c r="AP1063" t="s">
        <v>49</v>
      </c>
      <c r="AR1063">
        <v>41</v>
      </c>
      <c r="AS1063">
        <v>2</v>
      </c>
      <c r="AT1063">
        <v>0.34</v>
      </c>
      <c r="AU1063" t="s">
        <v>48</v>
      </c>
    </row>
    <row r="1064" spans="38:47">
      <c r="AL1064" t="s">
        <v>46</v>
      </c>
      <c r="AM1064" t="s">
        <v>54</v>
      </c>
      <c r="AN1064">
        <v>501</v>
      </c>
      <c r="AO1064">
        <v>10</v>
      </c>
      <c r="AP1064" t="s">
        <v>49</v>
      </c>
      <c r="AR1064">
        <v>42</v>
      </c>
      <c r="AS1064">
        <v>2</v>
      </c>
      <c r="AT1064">
        <v>0.37</v>
      </c>
      <c r="AU1064" t="s">
        <v>48</v>
      </c>
    </row>
    <row r="1065" spans="38:47">
      <c r="AL1065" t="s">
        <v>46</v>
      </c>
      <c r="AM1065" t="s">
        <v>54</v>
      </c>
      <c r="AN1065">
        <v>501</v>
      </c>
      <c r="AO1065">
        <v>10</v>
      </c>
      <c r="AP1065" t="s">
        <v>49</v>
      </c>
      <c r="AR1065">
        <v>43</v>
      </c>
      <c r="AS1065">
        <v>2</v>
      </c>
      <c r="AT1065">
        <v>0.41</v>
      </c>
      <c r="AU1065" t="s">
        <v>48</v>
      </c>
    </row>
    <row r="1066" spans="38:47">
      <c r="AL1066" t="s">
        <v>46</v>
      </c>
      <c r="AM1066" t="s">
        <v>54</v>
      </c>
      <c r="AN1066">
        <v>501</v>
      </c>
      <c r="AO1066">
        <v>10</v>
      </c>
      <c r="AP1066" t="s">
        <v>49</v>
      </c>
      <c r="AR1066">
        <v>44</v>
      </c>
      <c r="AS1066">
        <v>2</v>
      </c>
      <c r="AT1066">
        <v>0.43</v>
      </c>
      <c r="AU1066" t="s">
        <v>48</v>
      </c>
    </row>
    <row r="1067" spans="38:47">
      <c r="AL1067" t="s">
        <v>46</v>
      </c>
      <c r="AM1067" t="s">
        <v>54</v>
      </c>
      <c r="AN1067">
        <v>501</v>
      </c>
      <c r="AO1067">
        <v>10</v>
      </c>
      <c r="AP1067" t="s">
        <v>49</v>
      </c>
      <c r="AR1067">
        <v>45</v>
      </c>
      <c r="AS1067">
        <v>2</v>
      </c>
      <c r="AT1067">
        <v>0.47</v>
      </c>
      <c r="AU1067" t="s">
        <v>48</v>
      </c>
    </row>
    <row r="1068" spans="38:47">
      <c r="AL1068" t="s">
        <v>46</v>
      </c>
      <c r="AM1068" t="s">
        <v>54</v>
      </c>
      <c r="AN1068">
        <v>501</v>
      </c>
      <c r="AO1068">
        <v>10</v>
      </c>
      <c r="AP1068" t="s">
        <v>49</v>
      </c>
      <c r="AR1068">
        <v>46</v>
      </c>
      <c r="AS1068">
        <v>2</v>
      </c>
      <c r="AT1068">
        <v>0.52</v>
      </c>
      <c r="AU1068" t="s">
        <v>48</v>
      </c>
    </row>
    <row r="1069" spans="38:47">
      <c r="AL1069" t="s">
        <v>46</v>
      </c>
      <c r="AM1069" t="s">
        <v>54</v>
      </c>
      <c r="AN1069">
        <v>501</v>
      </c>
      <c r="AO1069">
        <v>10</v>
      </c>
      <c r="AP1069" t="s">
        <v>49</v>
      </c>
      <c r="AR1069">
        <v>47</v>
      </c>
      <c r="AS1069">
        <v>2</v>
      </c>
      <c r="AT1069">
        <v>0.56000000000000005</v>
      </c>
      <c r="AU1069" t="s">
        <v>48</v>
      </c>
    </row>
    <row r="1070" spans="38:47">
      <c r="AL1070" t="s">
        <v>46</v>
      </c>
      <c r="AM1070" t="s">
        <v>54</v>
      </c>
      <c r="AN1070">
        <v>501</v>
      </c>
      <c r="AO1070">
        <v>10</v>
      </c>
      <c r="AP1070" t="s">
        <v>49</v>
      </c>
      <c r="AR1070">
        <v>48</v>
      </c>
      <c r="AS1070">
        <v>2</v>
      </c>
      <c r="AT1070">
        <v>0.6</v>
      </c>
      <c r="AU1070" t="s">
        <v>48</v>
      </c>
    </row>
    <row r="1071" spans="38:47">
      <c r="AL1071" t="s">
        <v>46</v>
      </c>
      <c r="AM1071" t="s">
        <v>54</v>
      </c>
      <c r="AN1071">
        <v>501</v>
      </c>
      <c r="AO1071">
        <v>10</v>
      </c>
      <c r="AP1071" t="s">
        <v>49</v>
      </c>
      <c r="AR1071">
        <v>49</v>
      </c>
      <c r="AS1071">
        <v>2</v>
      </c>
      <c r="AT1071">
        <v>0.65</v>
      </c>
      <c r="AU1071" t="s">
        <v>48</v>
      </c>
    </row>
    <row r="1072" spans="38:47">
      <c r="AL1072" t="s">
        <v>46</v>
      </c>
      <c r="AM1072" t="s">
        <v>54</v>
      </c>
      <c r="AN1072">
        <v>501</v>
      </c>
      <c r="AO1072">
        <v>10</v>
      </c>
      <c r="AP1072" t="s">
        <v>49</v>
      </c>
      <c r="AR1072">
        <v>50</v>
      </c>
      <c r="AS1072">
        <v>2</v>
      </c>
      <c r="AT1072">
        <v>0.71</v>
      </c>
      <c r="AU1072" t="s">
        <v>48</v>
      </c>
    </row>
    <row r="1073" spans="38:47">
      <c r="AL1073" t="s">
        <v>46</v>
      </c>
      <c r="AM1073" t="s">
        <v>54</v>
      </c>
      <c r="AN1073">
        <v>501</v>
      </c>
      <c r="AO1073">
        <v>10</v>
      </c>
      <c r="AP1073" t="s">
        <v>49</v>
      </c>
      <c r="AR1073">
        <v>51</v>
      </c>
      <c r="AS1073">
        <v>2</v>
      </c>
      <c r="AT1073">
        <v>0.77</v>
      </c>
      <c r="AU1073" t="s">
        <v>48</v>
      </c>
    </row>
    <row r="1074" spans="38:47">
      <c r="AL1074" t="s">
        <v>46</v>
      </c>
      <c r="AM1074" t="s">
        <v>54</v>
      </c>
      <c r="AN1074">
        <v>501</v>
      </c>
      <c r="AO1074">
        <v>10</v>
      </c>
      <c r="AP1074" t="s">
        <v>49</v>
      </c>
      <c r="AR1074">
        <v>52</v>
      </c>
      <c r="AS1074">
        <v>2</v>
      </c>
      <c r="AT1074">
        <v>0.84</v>
      </c>
      <c r="AU1074" t="s">
        <v>48</v>
      </c>
    </row>
    <row r="1075" spans="38:47">
      <c r="AL1075" t="s">
        <v>46</v>
      </c>
      <c r="AM1075" t="s">
        <v>54</v>
      </c>
      <c r="AN1075">
        <v>501</v>
      </c>
      <c r="AO1075">
        <v>10</v>
      </c>
      <c r="AP1075" t="s">
        <v>49</v>
      </c>
      <c r="AR1075">
        <v>53</v>
      </c>
      <c r="AS1075">
        <v>2</v>
      </c>
      <c r="AT1075">
        <v>0.92</v>
      </c>
      <c r="AU1075" t="s">
        <v>48</v>
      </c>
    </row>
    <row r="1076" spans="38:47">
      <c r="AL1076" t="s">
        <v>46</v>
      </c>
      <c r="AM1076" t="s">
        <v>54</v>
      </c>
      <c r="AN1076">
        <v>501</v>
      </c>
      <c r="AO1076">
        <v>10</v>
      </c>
      <c r="AP1076" t="s">
        <v>49</v>
      </c>
      <c r="AR1076">
        <v>54</v>
      </c>
      <c r="AS1076">
        <v>2</v>
      </c>
      <c r="AT1076">
        <v>1.02</v>
      </c>
      <c r="AU1076" t="s">
        <v>48</v>
      </c>
    </row>
    <row r="1077" spans="38:47">
      <c r="AL1077" t="s">
        <v>46</v>
      </c>
      <c r="AM1077" t="s">
        <v>54</v>
      </c>
      <c r="AN1077">
        <v>501</v>
      </c>
      <c r="AO1077">
        <v>10</v>
      </c>
      <c r="AP1077" t="s">
        <v>49</v>
      </c>
      <c r="AR1077">
        <v>55</v>
      </c>
      <c r="AS1077">
        <v>2</v>
      </c>
      <c r="AT1077">
        <v>1.1200000000000001</v>
      </c>
      <c r="AU1077" t="s">
        <v>48</v>
      </c>
    </row>
    <row r="1078" spans="38:47">
      <c r="AL1078" t="s">
        <v>46</v>
      </c>
      <c r="AM1078" t="s">
        <v>54</v>
      </c>
      <c r="AN1078">
        <v>501</v>
      </c>
      <c r="AO1078">
        <v>10</v>
      </c>
      <c r="AP1078" t="s">
        <v>49</v>
      </c>
      <c r="AR1078">
        <v>56</v>
      </c>
      <c r="AS1078">
        <v>2</v>
      </c>
      <c r="AT1078">
        <v>1.25</v>
      </c>
      <c r="AU1078" t="s">
        <v>48</v>
      </c>
    </row>
    <row r="1079" spans="38:47">
      <c r="AL1079" t="s">
        <v>46</v>
      </c>
      <c r="AM1079" t="s">
        <v>54</v>
      </c>
      <c r="AN1079">
        <v>501</v>
      </c>
      <c r="AO1079">
        <v>10</v>
      </c>
      <c r="AP1079" t="s">
        <v>49</v>
      </c>
      <c r="AR1079">
        <v>57</v>
      </c>
      <c r="AS1079">
        <v>2</v>
      </c>
      <c r="AT1079">
        <v>1.38</v>
      </c>
      <c r="AU1079" t="s">
        <v>48</v>
      </c>
    </row>
    <row r="1080" spans="38:47">
      <c r="AL1080" t="s">
        <v>46</v>
      </c>
      <c r="AM1080" t="s">
        <v>54</v>
      </c>
      <c r="AN1080">
        <v>501</v>
      </c>
      <c r="AO1080">
        <v>10</v>
      </c>
      <c r="AP1080" t="s">
        <v>49</v>
      </c>
      <c r="AR1080">
        <v>58</v>
      </c>
      <c r="AS1080">
        <v>2</v>
      </c>
      <c r="AT1080">
        <v>1.53</v>
      </c>
      <c r="AU1080" t="s">
        <v>48</v>
      </c>
    </row>
    <row r="1081" spans="38:47">
      <c r="AL1081" t="s">
        <v>46</v>
      </c>
      <c r="AM1081" t="s">
        <v>54</v>
      </c>
      <c r="AN1081">
        <v>501</v>
      </c>
      <c r="AO1081">
        <v>10</v>
      </c>
      <c r="AP1081" t="s">
        <v>49</v>
      </c>
      <c r="AR1081">
        <v>59</v>
      </c>
      <c r="AS1081">
        <v>2</v>
      </c>
      <c r="AT1081">
        <v>1.71</v>
      </c>
      <c r="AU1081" t="s">
        <v>48</v>
      </c>
    </row>
    <row r="1082" spans="38:47">
      <c r="AL1082" t="s">
        <v>46</v>
      </c>
      <c r="AM1082" t="s">
        <v>54</v>
      </c>
      <c r="AN1082">
        <v>501</v>
      </c>
      <c r="AO1082">
        <v>10</v>
      </c>
      <c r="AP1082" t="s">
        <v>49</v>
      </c>
      <c r="AR1082">
        <v>60</v>
      </c>
      <c r="AS1082">
        <v>2</v>
      </c>
      <c r="AT1082">
        <v>1.9</v>
      </c>
      <c r="AU1082" t="s">
        <v>48</v>
      </c>
    </row>
    <row r="1083" spans="38:47">
      <c r="AL1083" t="s">
        <v>46</v>
      </c>
      <c r="AM1083" t="s">
        <v>54</v>
      </c>
      <c r="AN1083">
        <v>501</v>
      </c>
      <c r="AO1083">
        <v>10</v>
      </c>
      <c r="AP1083" t="s">
        <v>49</v>
      </c>
      <c r="AR1083">
        <v>61</v>
      </c>
      <c r="AS1083">
        <v>2</v>
      </c>
      <c r="AT1083">
        <v>2.12</v>
      </c>
      <c r="AU1083" t="s">
        <v>48</v>
      </c>
    </row>
    <row r="1084" spans="38:47">
      <c r="AL1084" t="s">
        <v>46</v>
      </c>
      <c r="AM1084" t="s">
        <v>54</v>
      </c>
      <c r="AN1084">
        <v>501</v>
      </c>
      <c r="AO1084">
        <v>10</v>
      </c>
      <c r="AP1084" t="s">
        <v>49</v>
      </c>
      <c r="AR1084">
        <v>62</v>
      </c>
      <c r="AS1084">
        <v>2</v>
      </c>
      <c r="AT1084">
        <v>2.37</v>
      </c>
      <c r="AU1084" t="s">
        <v>48</v>
      </c>
    </row>
    <row r="1085" spans="38:47">
      <c r="AL1085" t="s">
        <v>46</v>
      </c>
      <c r="AM1085" t="s">
        <v>54</v>
      </c>
      <c r="AN1085">
        <v>501</v>
      </c>
      <c r="AO1085">
        <v>10</v>
      </c>
      <c r="AP1085" t="s">
        <v>49</v>
      </c>
      <c r="AR1085">
        <v>63</v>
      </c>
      <c r="AS1085">
        <v>2</v>
      </c>
      <c r="AT1085">
        <v>2.66</v>
      </c>
      <c r="AU1085" t="s">
        <v>48</v>
      </c>
    </row>
    <row r="1086" spans="38:47">
      <c r="AL1086" t="s">
        <v>46</v>
      </c>
      <c r="AM1086" t="s">
        <v>54</v>
      </c>
      <c r="AN1086">
        <v>501</v>
      </c>
      <c r="AO1086">
        <v>10</v>
      </c>
      <c r="AP1086" t="s">
        <v>49</v>
      </c>
      <c r="AR1086">
        <v>64</v>
      </c>
      <c r="AS1086">
        <v>2</v>
      </c>
      <c r="AT1086">
        <v>2.99</v>
      </c>
      <c r="AU1086" t="s">
        <v>48</v>
      </c>
    </row>
    <row r="1087" spans="38:47">
      <c r="AL1087" t="s">
        <v>46</v>
      </c>
      <c r="AM1087" t="s">
        <v>54</v>
      </c>
      <c r="AN1087">
        <v>501</v>
      </c>
      <c r="AO1087">
        <v>10</v>
      </c>
      <c r="AP1087" t="s">
        <v>49</v>
      </c>
      <c r="AR1087">
        <v>65</v>
      </c>
      <c r="AS1087">
        <v>2</v>
      </c>
      <c r="AT1087">
        <v>3.39</v>
      </c>
      <c r="AU1087" t="s">
        <v>48</v>
      </c>
    </row>
    <row r="1088" spans="38:47">
      <c r="AL1088" t="s">
        <v>46</v>
      </c>
      <c r="AM1088" t="s">
        <v>54</v>
      </c>
      <c r="AN1088">
        <v>501</v>
      </c>
      <c r="AO1088">
        <v>10</v>
      </c>
      <c r="AP1088" t="s">
        <v>49</v>
      </c>
      <c r="AR1088">
        <v>18</v>
      </c>
      <c r="AS1088">
        <v>3</v>
      </c>
      <c r="AT1088">
        <v>0.21</v>
      </c>
      <c r="AU1088" t="s">
        <v>48</v>
      </c>
    </row>
    <row r="1089" spans="38:47">
      <c r="AL1089" t="s">
        <v>46</v>
      </c>
      <c r="AM1089" t="s">
        <v>54</v>
      </c>
      <c r="AN1089">
        <v>501</v>
      </c>
      <c r="AO1089">
        <v>10</v>
      </c>
      <c r="AP1089" t="s">
        <v>49</v>
      </c>
      <c r="AR1089">
        <v>19</v>
      </c>
      <c r="AS1089">
        <v>3</v>
      </c>
      <c r="AT1089">
        <v>0.21</v>
      </c>
      <c r="AU1089" t="s">
        <v>48</v>
      </c>
    </row>
    <row r="1090" spans="38:47">
      <c r="AL1090" t="s">
        <v>46</v>
      </c>
      <c r="AM1090" t="s">
        <v>54</v>
      </c>
      <c r="AN1090">
        <v>501</v>
      </c>
      <c r="AO1090">
        <v>10</v>
      </c>
      <c r="AP1090" t="s">
        <v>49</v>
      </c>
      <c r="AR1090">
        <v>20</v>
      </c>
      <c r="AS1090">
        <v>3</v>
      </c>
      <c r="AT1090">
        <v>0.21</v>
      </c>
      <c r="AU1090" t="s">
        <v>48</v>
      </c>
    </row>
    <row r="1091" spans="38:47">
      <c r="AL1091" t="s">
        <v>46</v>
      </c>
      <c r="AM1091" t="s">
        <v>54</v>
      </c>
      <c r="AN1091">
        <v>501</v>
      </c>
      <c r="AO1091">
        <v>10</v>
      </c>
      <c r="AP1091" t="s">
        <v>49</v>
      </c>
      <c r="AR1091">
        <v>21</v>
      </c>
      <c r="AS1091">
        <v>3</v>
      </c>
      <c r="AT1091">
        <v>0.22</v>
      </c>
      <c r="AU1091" t="s">
        <v>48</v>
      </c>
    </row>
    <row r="1092" spans="38:47">
      <c r="AL1092" t="s">
        <v>46</v>
      </c>
      <c r="AM1092" t="s">
        <v>54</v>
      </c>
      <c r="AN1092">
        <v>501</v>
      </c>
      <c r="AO1092">
        <v>10</v>
      </c>
      <c r="AP1092" t="s">
        <v>49</v>
      </c>
      <c r="AR1092">
        <v>22</v>
      </c>
      <c r="AS1092">
        <v>3</v>
      </c>
      <c r="AT1092">
        <v>0.23</v>
      </c>
      <c r="AU1092" t="s">
        <v>48</v>
      </c>
    </row>
    <row r="1093" spans="38:47">
      <c r="AL1093" t="s">
        <v>46</v>
      </c>
      <c r="AM1093" t="s">
        <v>54</v>
      </c>
      <c r="AN1093">
        <v>501</v>
      </c>
      <c r="AO1093">
        <v>10</v>
      </c>
      <c r="AP1093" t="s">
        <v>49</v>
      </c>
      <c r="AR1093">
        <v>23</v>
      </c>
      <c r="AS1093">
        <v>3</v>
      </c>
      <c r="AT1093">
        <v>0.24</v>
      </c>
      <c r="AU1093" t="s">
        <v>48</v>
      </c>
    </row>
    <row r="1094" spans="38:47">
      <c r="AL1094" t="s">
        <v>46</v>
      </c>
      <c r="AM1094" t="s">
        <v>54</v>
      </c>
      <c r="AN1094">
        <v>501</v>
      </c>
      <c r="AO1094">
        <v>10</v>
      </c>
      <c r="AP1094" t="s">
        <v>49</v>
      </c>
      <c r="AR1094">
        <v>24</v>
      </c>
      <c r="AS1094">
        <v>3</v>
      </c>
      <c r="AT1094">
        <v>0.24</v>
      </c>
      <c r="AU1094" t="s">
        <v>48</v>
      </c>
    </row>
    <row r="1095" spans="38:47">
      <c r="AL1095" t="s">
        <v>46</v>
      </c>
      <c r="AM1095" t="s">
        <v>54</v>
      </c>
      <c r="AN1095">
        <v>501</v>
      </c>
      <c r="AO1095">
        <v>10</v>
      </c>
      <c r="AP1095" t="s">
        <v>49</v>
      </c>
      <c r="AR1095">
        <v>25</v>
      </c>
      <c r="AS1095">
        <v>3</v>
      </c>
      <c r="AT1095">
        <v>0.24</v>
      </c>
      <c r="AU1095" t="s">
        <v>48</v>
      </c>
    </row>
    <row r="1096" spans="38:47">
      <c r="AL1096" t="s">
        <v>46</v>
      </c>
      <c r="AM1096" t="s">
        <v>54</v>
      </c>
      <c r="AN1096">
        <v>501</v>
      </c>
      <c r="AO1096">
        <v>10</v>
      </c>
      <c r="AP1096" t="s">
        <v>49</v>
      </c>
      <c r="AR1096">
        <v>26</v>
      </c>
      <c r="AS1096">
        <v>3</v>
      </c>
      <c r="AT1096">
        <v>0.25</v>
      </c>
      <c r="AU1096" t="s">
        <v>48</v>
      </c>
    </row>
    <row r="1097" spans="38:47">
      <c r="AL1097" t="s">
        <v>46</v>
      </c>
      <c r="AM1097" t="s">
        <v>54</v>
      </c>
      <c r="AN1097">
        <v>501</v>
      </c>
      <c r="AO1097">
        <v>10</v>
      </c>
      <c r="AP1097" t="s">
        <v>49</v>
      </c>
      <c r="AR1097">
        <v>27</v>
      </c>
      <c r="AS1097">
        <v>3</v>
      </c>
      <c r="AT1097">
        <v>0.25</v>
      </c>
      <c r="AU1097" t="s">
        <v>48</v>
      </c>
    </row>
    <row r="1098" spans="38:47">
      <c r="AL1098" t="s">
        <v>46</v>
      </c>
      <c r="AM1098" t="s">
        <v>54</v>
      </c>
      <c r="AN1098">
        <v>501</v>
      </c>
      <c r="AO1098">
        <v>10</v>
      </c>
      <c r="AP1098" t="s">
        <v>49</v>
      </c>
      <c r="AR1098">
        <v>28</v>
      </c>
      <c r="AS1098">
        <v>3</v>
      </c>
      <c r="AT1098">
        <v>0.26</v>
      </c>
      <c r="AU1098" t="s">
        <v>48</v>
      </c>
    </row>
    <row r="1099" spans="38:47">
      <c r="AL1099" t="s">
        <v>46</v>
      </c>
      <c r="AM1099" t="s">
        <v>54</v>
      </c>
      <c r="AN1099">
        <v>501</v>
      </c>
      <c r="AO1099">
        <v>10</v>
      </c>
      <c r="AP1099" t="s">
        <v>49</v>
      </c>
      <c r="AR1099">
        <v>29</v>
      </c>
      <c r="AS1099">
        <v>3</v>
      </c>
      <c r="AT1099">
        <v>0.27</v>
      </c>
      <c r="AU1099" t="s">
        <v>48</v>
      </c>
    </row>
    <row r="1100" spans="38:47">
      <c r="AL1100" t="s">
        <v>46</v>
      </c>
      <c r="AM1100" t="s">
        <v>54</v>
      </c>
      <c r="AN1100">
        <v>501</v>
      </c>
      <c r="AO1100">
        <v>10</v>
      </c>
      <c r="AP1100" t="s">
        <v>49</v>
      </c>
      <c r="AR1100">
        <v>30</v>
      </c>
      <c r="AS1100">
        <v>3</v>
      </c>
      <c r="AT1100">
        <v>0.27</v>
      </c>
      <c r="AU1100" t="s">
        <v>48</v>
      </c>
    </row>
    <row r="1101" spans="38:47">
      <c r="AL1101" t="s">
        <v>46</v>
      </c>
      <c r="AM1101" t="s">
        <v>54</v>
      </c>
      <c r="AN1101">
        <v>501</v>
      </c>
      <c r="AO1101">
        <v>10</v>
      </c>
      <c r="AP1101" t="s">
        <v>49</v>
      </c>
      <c r="AR1101">
        <v>31</v>
      </c>
      <c r="AS1101">
        <v>3</v>
      </c>
      <c r="AT1101">
        <v>0.28000000000000003</v>
      </c>
      <c r="AU1101" t="s">
        <v>48</v>
      </c>
    </row>
    <row r="1102" spans="38:47">
      <c r="AL1102" t="s">
        <v>46</v>
      </c>
      <c r="AM1102" t="s">
        <v>54</v>
      </c>
      <c r="AN1102">
        <v>501</v>
      </c>
      <c r="AO1102">
        <v>10</v>
      </c>
      <c r="AP1102" t="s">
        <v>49</v>
      </c>
      <c r="AR1102">
        <v>32</v>
      </c>
      <c r="AS1102">
        <v>3</v>
      </c>
      <c r="AT1102">
        <v>0.3</v>
      </c>
      <c r="AU1102" t="s">
        <v>48</v>
      </c>
    </row>
    <row r="1103" spans="38:47">
      <c r="AL1103" t="s">
        <v>46</v>
      </c>
      <c r="AM1103" t="s">
        <v>54</v>
      </c>
      <c r="AN1103">
        <v>501</v>
      </c>
      <c r="AO1103">
        <v>10</v>
      </c>
      <c r="AP1103" t="s">
        <v>49</v>
      </c>
      <c r="AR1103">
        <v>33</v>
      </c>
      <c r="AS1103">
        <v>3</v>
      </c>
      <c r="AT1103">
        <v>0.31</v>
      </c>
      <c r="AU1103" t="s">
        <v>48</v>
      </c>
    </row>
    <row r="1104" spans="38:47">
      <c r="AL1104" t="s">
        <v>46</v>
      </c>
      <c r="AM1104" t="s">
        <v>54</v>
      </c>
      <c r="AN1104">
        <v>501</v>
      </c>
      <c r="AO1104">
        <v>10</v>
      </c>
      <c r="AP1104" t="s">
        <v>49</v>
      </c>
      <c r="AR1104">
        <v>34</v>
      </c>
      <c r="AS1104">
        <v>3</v>
      </c>
      <c r="AT1104">
        <v>0.32</v>
      </c>
      <c r="AU1104" t="s">
        <v>48</v>
      </c>
    </row>
    <row r="1105" spans="38:47">
      <c r="AL1105" t="s">
        <v>46</v>
      </c>
      <c r="AM1105" t="s">
        <v>54</v>
      </c>
      <c r="AN1105">
        <v>501</v>
      </c>
      <c r="AO1105">
        <v>10</v>
      </c>
      <c r="AP1105" t="s">
        <v>49</v>
      </c>
      <c r="AR1105">
        <v>35</v>
      </c>
      <c r="AS1105">
        <v>3</v>
      </c>
      <c r="AT1105">
        <v>0.35</v>
      </c>
      <c r="AU1105" t="s">
        <v>48</v>
      </c>
    </row>
    <row r="1106" spans="38:47">
      <c r="AL1106" t="s">
        <v>46</v>
      </c>
      <c r="AM1106" t="s">
        <v>54</v>
      </c>
      <c r="AN1106">
        <v>501</v>
      </c>
      <c r="AO1106">
        <v>10</v>
      </c>
      <c r="AP1106" t="s">
        <v>49</v>
      </c>
      <c r="AR1106">
        <v>36</v>
      </c>
      <c r="AS1106">
        <v>3</v>
      </c>
      <c r="AT1106">
        <v>0.37</v>
      </c>
      <c r="AU1106" t="s">
        <v>48</v>
      </c>
    </row>
    <row r="1107" spans="38:47">
      <c r="AL1107" t="s">
        <v>46</v>
      </c>
      <c r="AM1107" t="s">
        <v>54</v>
      </c>
      <c r="AN1107">
        <v>501</v>
      </c>
      <c r="AO1107">
        <v>10</v>
      </c>
      <c r="AP1107" t="s">
        <v>49</v>
      </c>
      <c r="AR1107">
        <v>37</v>
      </c>
      <c r="AS1107">
        <v>3</v>
      </c>
      <c r="AT1107">
        <v>0.39</v>
      </c>
      <c r="AU1107" t="s">
        <v>48</v>
      </c>
    </row>
    <row r="1108" spans="38:47">
      <c r="AL1108" t="s">
        <v>46</v>
      </c>
      <c r="AM1108" t="s">
        <v>54</v>
      </c>
      <c r="AN1108">
        <v>501</v>
      </c>
      <c r="AO1108">
        <v>10</v>
      </c>
      <c r="AP1108" t="s">
        <v>49</v>
      </c>
      <c r="AR1108">
        <v>38</v>
      </c>
      <c r="AS1108">
        <v>3</v>
      </c>
      <c r="AT1108">
        <v>0.43</v>
      </c>
      <c r="AU1108" t="s">
        <v>48</v>
      </c>
    </row>
    <row r="1109" spans="38:47">
      <c r="AL1109" t="s">
        <v>46</v>
      </c>
      <c r="AM1109" t="s">
        <v>54</v>
      </c>
      <c r="AN1109">
        <v>501</v>
      </c>
      <c r="AO1109">
        <v>10</v>
      </c>
      <c r="AP1109" t="s">
        <v>49</v>
      </c>
      <c r="AR1109">
        <v>39</v>
      </c>
      <c r="AS1109">
        <v>3</v>
      </c>
      <c r="AT1109">
        <v>0.46</v>
      </c>
      <c r="AU1109" t="s">
        <v>48</v>
      </c>
    </row>
    <row r="1110" spans="38:47">
      <c r="AL1110" t="s">
        <v>46</v>
      </c>
      <c r="AM1110" t="s">
        <v>54</v>
      </c>
      <c r="AN1110">
        <v>501</v>
      </c>
      <c r="AO1110">
        <v>10</v>
      </c>
      <c r="AP1110" t="s">
        <v>49</v>
      </c>
      <c r="AR1110">
        <v>40</v>
      </c>
      <c r="AS1110">
        <v>3</v>
      </c>
      <c r="AT1110">
        <v>0.5</v>
      </c>
      <c r="AU1110" t="s">
        <v>48</v>
      </c>
    </row>
    <row r="1111" spans="38:47">
      <c r="AL1111" t="s">
        <v>46</v>
      </c>
      <c r="AM1111" t="s">
        <v>54</v>
      </c>
      <c r="AN1111">
        <v>501</v>
      </c>
      <c r="AO1111">
        <v>10</v>
      </c>
      <c r="AP1111" t="s">
        <v>49</v>
      </c>
      <c r="AR1111">
        <v>41</v>
      </c>
      <c r="AS1111">
        <v>3</v>
      </c>
      <c r="AT1111">
        <v>0.53</v>
      </c>
      <c r="AU1111" t="s">
        <v>48</v>
      </c>
    </row>
    <row r="1112" spans="38:47">
      <c r="AL1112" t="s">
        <v>46</v>
      </c>
      <c r="AM1112" t="s">
        <v>54</v>
      </c>
      <c r="AN1112">
        <v>501</v>
      </c>
      <c r="AO1112">
        <v>10</v>
      </c>
      <c r="AP1112" t="s">
        <v>49</v>
      </c>
      <c r="AR1112">
        <v>42</v>
      </c>
      <c r="AS1112">
        <v>3</v>
      </c>
      <c r="AT1112">
        <v>0.57999999999999996</v>
      </c>
      <c r="AU1112" t="s">
        <v>48</v>
      </c>
    </row>
    <row r="1113" spans="38:47">
      <c r="AL1113" t="s">
        <v>46</v>
      </c>
      <c r="AM1113" t="s">
        <v>54</v>
      </c>
      <c r="AN1113">
        <v>501</v>
      </c>
      <c r="AO1113">
        <v>10</v>
      </c>
      <c r="AP1113" t="s">
        <v>49</v>
      </c>
      <c r="AR1113">
        <v>43</v>
      </c>
      <c r="AS1113">
        <v>3</v>
      </c>
      <c r="AT1113">
        <v>0.62</v>
      </c>
      <c r="AU1113" t="s">
        <v>48</v>
      </c>
    </row>
    <row r="1114" spans="38:47">
      <c r="AL1114" t="s">
        <v>46</v>
      </c>
      <c r="AM1114" t="s">
        <v>54</v>
      </c>
      <c r="AN1114">
        <v>501</v>
      </c>
      <c r="AO1114">
        <v>10</v>
      </c>
      <c r="AP1114" t="s">
        <v>49</v>
      </c>
      <c r="AR1114">
        <v>44</v>
      </c>
      <c r="AS1114">
        <v>3</v>
      </c>
      <c r="AT1114">
        <v>0.67</v>
      </c>
      <c r="AU1114" t="s">
        <v>48</v>
      </c>
    </row>
    <row r="1115" spans="38:47">
      <c r="AL1115" t="s">
        <v>46</v>
      </c>
      <c r="AM1115" t="s">
        <v>54</v>
      </c>
      <c r="AN1115">
        <v>501</v>
      </c>
      <c r="AO1115">
        <v>10</v>
      </c>
      <c r="AP1115" t="s">
        <v>49</v>
      </c>
      <c r="AR1115">
        <v>45</v>
      </c>
      <c r="AS1115">
        <v>3</v>
      </c>
      <c r="AT1115">
        <v>0.73</v>
      </c>
      <c r="AU1115" t="s">
        <v>48</v>
      </c>
    </row>
    <row r="1116" spans="38:47">
      <c r="AL1116" t="s">
        <v>46</v>
      </c>
      <c r="AM1116" t="s">
        <v>54</v>
      </c>
      <c r="AN1116">
        <v>501</v>
      </c>
      <c r="AO1116">
        <v>10</v>
      </c>
      <c r="AP1116" t="s">
        <v>49</v>
      </c>
      <c r="AR1116">
        <v>46</v>
      </c>
      <c r="AS1116">
        <v>3</v>
      </c>
      <c r="AT1116">
        <v>0.78</v>
      </c>
      <c r="AU1116" t="s">
        <v>48</v>
      </c>
    </row>
    <row r="1117" spans="38:47">
      <c r="AL1117" t="s">
        <v>46</v>
      </c>
      <c r="AM1117" t="s">
        <v>54</v>
      </c>
      <c r="AN1117">
        <v>501</v>
      </c>
      <c r="AO1117">
        <v>10</v>
      </c>
      <c r="AP1117" t="s">
        <v>49</v>
      </c>
      <c r="AR1117">
        <v>47</v>
      </c>
      <c r="AS1117">
        <v>3</v>
      </c>
      <c r="AT1117">
        <v>0.85</v>
      </c>
      <c r="AU1117" t="s">
        <v>48</v>
      </c>
    </row>
    <row r="1118" spans="38:47">
      <c r="AL1118" t="s">
        <v>46</v>
      </c>
      <c r="AM1118" t="s">
        <v>54</v>
      </c>
      <c r="AN1118">
        <v>501</v>
      </c>
      <c r="AO1118">
        <v>10</v>
      </c>
      <c r="AP1118" t="s">
        <v>49</v>
      </c>
      <c r="AR1118">
        <v>48</v>
      </c>
      <c r="AS1118">
        <v>3</v>
      </c>
      <c r="AT1118">
        <v>0.92</v>
      </c>
      <c r="AU1118" t="s">
        <v>48</v>
      </c>
    </row>
    <row r="1119" spans="38:47">
      <c r="AL1119" t="s">
        <v>46</v>
      </c>
      <c r="AM1119" t="s">
        <v>54</v>
      </c>
      <c r="AN1119">
        <v>501</v>
      </c>
      <c r="AO1119">
        <v>10</v>
      </c>
      <c r="AP1119" t="s">
        <v>49</v>
      </c>
      <c r="AR1119">
        <v>49</v>
      </c>
      <c r="AS1119">
        <v>3</v>
      </c>
      <c r="AT1119">
        <v>1</v>
      </c>
      <c r="AU1119" t="s">
        <v>48</v>
      </c>
    </row>
    <row r="1120" spans="38:47">
      <c r="AL1120" t="s">
        <v>46</v>
      </c>
      <c r="AM1120" t="s">
        <v>54</v>
      </c>
      <c r="AN1120">
        <v>501</v>
      </c>
      <c r="AO1120">
        <v>10</v>
      </c>
      <c r="AP1120" t="s">
        <v>49</v>
      </c>
      <c r="AR1120">
        <v>50</v>
      </c>
      <c r="AS1120">
        <v>3</v>
      </c>
      <c r="AT1120">
        <v>1.0900000000000001</v>
      </c>
      <c r="AU1120" t="s">
        <v>48</v>
      </c>
    </row>
    <row r="1121" spans="38:47">
      <c r="AL1121" t="s">
        <v>46</v>
      </c>
      <c r="AM1121" t="s">
        <v>54</v>
      </c>
      <c r="AN1121">
        <v>501</v>
      </c>
      <c r="AO1121">
        <v>10</v>
      </c>
      <c r="AP1121" t="s">
        <v>49</v>
      </c>
      <c r="AR1121">
        <v>51</v>
      </c>
      <c r="AS1121">
        <v>3</v>
      </c>
      <c r="AT1121">
        <v>1.19</v>
      </c>
      <c r="AU1121" t="s">
        <v>48</v>
      </c>
    </row>
    <row r="1122" spans="38:47">
      <c r="AL1122" t="s">
        <v>46</v>
      </c>
      <c r="AM1122" t="s">
        <v>54</v>
      </c>
      <c r="AN1122">
        <v>501</v>
      </c>
      <c r="AO1122">
        <v>10</v>
      </c>
      <c r="AP1122" t="s">
        <v>49</v>
      </c>
      <c r="AR1122">
        <v>52</v>
      </c>
      <c r="AS1122">
        <v>3</v>
      </c>
      <c r="AT1122">
        <v>1.3</v>
      </c>
      <c r="AU1122" t="s">
        <v>48</v>
      </c>
    </row>
    <row r="1123" spans="38:47">
      <c r="AL1123" t="s">
        <v>46</v>
      </c>
      <c r="AM1123" t="s">
        <v>54</v>
      </c>
      <c r="AN1123">
        <v>501</v>
      </c>
      <c r="AO1123">
        <v>10</v>
      </c>
      <c r="AP1123" t="s">
        <v>49</v>
      </c>
      <c r="AR1123">
        <v>53</v>
      </c>
      <c r="AS1123">
        <v>3</v>
      </c>
      <c r="AT1123">
        <v>1.42</v>
      </c>
      <c r="AU1123" t="s">
        <v>48</v>
      </c>
    </row>
    <row r="1124" spans="38:47">
      <c r="AL1124" t="s">
        <v>46</v>
      </c>
      <c r="AM1124" t="s">
        <v>54</v>
      </c>
      <c r="AN1124">
        <v>501</v>
      </c>
      <c r="AO1124">
        <v>10</v>
      </c>
      <c r="AP1124" t="s">
        <v>49</v>
      </c>
      <c r="AR1124">
        <v>54</v>
      </c>
      <c r="AS1124">
        <v>3</v>
      </c>
      <c r="AT1124">
        <v>1.58</v>
      </c>
      <c r="AU1124" t="s">
        <v>48</v>
      </c>
    </row>
    <row r="1125" spans="38:47">
      <c r="AL1125" t="s">
        <v>46</v>
      </c>
      <c r="AM1125" t="s">
        <v>54</v>
      </c>
      <c r="AN1125">
        <v>501</v>
      </c>
      <c r="AO1125">
        <v>10</v>
      </c>
      <c r="AP1125" t="s">
        <v>49</v>
      </c>
      <c r="AR1125">
        <v>55</v>
      </c>
      <c r="AS1125">
        <v>3</v>
      </c>
      <c r="AT1125">
        <v>1.74</v>
      </c>
      <c r="AU1125" t="s">
        <v>48</v>
      </c>
    </row>
    <row r="1126" spans="38:47">
      <c r="AL1126" t="s">
        <v>46</v>
      </c>
      <c r="AM1126" t="s">
        <v>54</v>
      </c>
      <c r="AN1126">
        <v>501</v>
      </c>
      <c r="AO1126">
        <v>10</v>
      </c>
      <c r="AP1126" t="s">
        <v>49</v>
      </c>
      <c r="AR1126">
        <v>56</v>
      </c>
      <c r="AS1126">
        <v>3</v>
      </c>
      <c r="AT1126">
        <v>1.93</v>
      </c>
      <c r="AU1126" t="s">
        <v>48</v>
      </c>
    </row>
    <row r="1127" spans="38:47">
      <c r="AL1127" t="s">
        <v>46</v>
      </c>
      <c r="AM1127" t="s">
        <v>54</v>
      </c>
      <c r="AN1127">
        <v>501</v>
      </c>
      <c r="AO1127">
        <v>10</v>
      </c>
      <c r="AP1127" t="s">
        <v>49</v>
      </c>
      <c r="AR1127">
        <v>57</v>
      </c>
      <c r="AS1127">
        <v>3</v>
      </c>
      <c r="AT1127">
        <v>2.14</v>
      </c>
      <c r="AU1127" t="s">
        <v>48</v>
      </c>
    </row>
    <row r="1128" spans="38:47">
      <c r="AL1128" t="s">
        <v>46</v>
      </c>
      <c r="AM1128" t="s">
        <v>54</v>
      </c>
      <c r="AN1128">
        <v>501</v>
      </c>
      <c r="AO1128">
        <v>10</v>
      </c>
      <c r="AP1128" t="s">
        <v>49</v>
      </c>
      <c r="AR1128">
        <v>58</v>
      </c>
      <c r="AS1128">
        <v>3</v>
      </c>
      <c r="AT1128">
        <v>2.37</v>
      </c>
      <c r="AU1128" t="s">
        <v>48</v>
      </c>
    </row>
    <row r="1129" spans="38:47">
      <c r="AL1129" t="s">
        <v>46</v>
      </c>
      <c r="AM1129" t="s">
        <v>54</v>
      </c>
      <c r="AN1129">
        <v>501</v>
      </c>
      <c r="AO1129">
        <v>10</v>
      </c>
      <c r="AP1129" t="s">
        <v>49</v>
      </c>
      <c r="AR1129">
        <v>59</v>
      </c>
      <c r="AS1129">
        <v>3</v>
      </c>
      <c r="AT1129">
        <v>2.63</v>
      </c>
      <c r="AU1129" t="s">
        <v>48</v>
      </c>
    </row>
    <row r="1130" spans="38:47">
      <c r="AL1130" t="s">
        <v>46</v>
      </c>
      <c r="AM1130" t="s">
        <v>54</v>
      </c>
      <c r="AN1130">
        <v>501</v>
      </c>
      <c r="AO1130">
        <v>10</v>
      </c>
      <c r="AP1130" t="s">
        <v>49</v>
      </c>
      <c r="AR1130">
        <v>60</v>
      </c>
      <c r="AS1130">
        <v>3</v>
      </c>
      <c r="AT1130">
        <v>2.93</v>
      </c>
      <c r="AU1130" t="s">
        <v>48</v>
      </c>
    </row>
    <row r="1131" spans="38:47">
      <c r="AL1131" t="s">
        <v>46</v>
      </c>
      <c r="AM1131" t="s">
        <v>54</v>
      </c>
      <c r="AN1131">
        <v>501</v>
      </c>
      <c r="AO1131">
        <v>10</v>
      </c>
      <c r="AP1131" t="s">
        <v>49</v>
      </c>
      <c r="AR1131">
        <v>61</v>
      </c>
      <c r="AS1131">
        <v>3</v>
      </c>
      <c r="AT1131">
        <v>3.28</v>
      </c>
      <c r="AU1131" t="s">
        <v>48</v>
      </c>
    </row>
    <row r="1132" spans="38:47">
      <c r="AL1132" t="s">
        <v>46</v>
      </c>
      <c r="AM1132" t="s">
        <v>54</v>
      </c>
      <c r="AN1132">
        <v>501</v>
      </c>
      <c r="AO1132">
        <v>10</v>
      </c>
      <c r="AP1132" t="s">
        <v>49</v>
      </c>
      <c r="AR1132">
        <v>62</v>
      </c>
      <c r="AS1132">
        <v>3</v>
      </c>
      <c r="AT1132">
        <v>3.66</v>
      </c>
      <c r="AU1132" t="s">
        <v>48</v>
      </c>
    </row>
    <row r="1133" spans="38:47">
      <c r="AL1133" t="s">
        <v>46</v>
      </c>
      <c r="AM1133" t="s">
        <v>54</v>
      </c>
      <c r="AN1133">
        <v>501</v>
      </c>
      <c r="AO1133">
        <v>10</v>
      </c>
      <c r="AP1133" t="s">
        <v>49</v>
      </c>
      <c r="AR1133">
        <v>63</v>
      </c>
      <c r="AS1133">
        <v>3</v>
      </c>
      <c r="AT1133">
        <v>4.12</v>
      </c>
      <c r="AU1133" t="s">
        <v>48</v>
      </c>
    </row>
    <row r="1134" spans="38:47">
      <c r="AL1134" t="s">
        <v>46</v>
      </c>
      <c r="AM1134" t="s">
        <v>54</v>
      </c>
      <c r="AN1134">
        <v>501</v>
      </c>
      <c r="AO1134">
        <v>10</v>
      </c>
      <c r="AP1134" t="s">
        <v>49</v>
      </c>
      <c r="AR1134">
        <v>64</v>
      </c>
      <c r="AS1134">
        <v>3</v>
      </c>
      <c r="AT1134">
        <v>4.6399999999999997</v>
      </c>
      <c r="AU1134" t="s">
        <v>48</v>
      </c>
    </row>
    <row r="1135" spans="38:47">
      <c r="AL1135" t="s">
        <v>46</v>
      </c>
      <c r="AM1135" t="s">
        <v>54</v>
      </c>
      <c r="AN1135">
        <v>501</v>
      </c>
      <c r="AO1135">
        <v>10</v>
      </c>
      <c r="AP1135" t="s">
        <v>49</v>
      </c>
      <c r="AR1135">
        <v>65</v>
      </c>
      <c r="AS1135">
        <v>3</v>
      </c>
      <c r="AT1135">
        <v>5.26</v>
      </c>
      <c r="AU1135" t="s">
        <v>48</v>
      </c>
    </row>
    <row r="1136" spans="38:47">
      <c r="AL1136" t="s">
        <v>46</v>
      </c>
      <c r="AM1136" t="s">
        <v>54</v>
      </c>
      <c r="AN1136">
        <v>501</v>
      </c>
      <c r="AO1136">
        <v>10</v>
      </c>
      <c r="AP1136" t="s">
        <v>49</v>
      </c>
      <c r="AR1136">
        <v>18</v>
      </c>
      <c r="AS1136">
        <v>4</v>
      </c>
      <c r="AT1136">
        <v>0.21</v>
      </c>
      <c r="AU1136" t="s">
        <v>48</v>
      </c>
    </row>
    <row r="1137" spans="38:47">
      <c r="AL1137" t="s">
        <v>46</v>
      </c>
      <c r="AM1137" t="s">
        <v>54</v>
      </c>
      <c r="AN1137">
        <v>501</v>
      </c>
      <c r="AO1137">
        <v>10</v>
      </c>
      <c r="AP1137" t="s">
        <v>49</v>
      </c>
      <c r="AR1137">
        <v>19</v>
      </c>
      <c r="AS1137">
        <v>4</v>
      </c>
      <c r="AT1137">
        <v>0.21</v>
      </c>
      <c r="AU1137" t="s">
        <v>48</v>
      </c>
    </row>
    <row r="1138" spans="38:47">
      <c r="AL1138" t="s">
        <v>46</v>
      </c>
      <c r="AM1138" t="s">
        <v>54</v>
      </c>
      <c r="AN1138">
        <v>501</v>
      </c>
      <c r="AO1138">
        <v>10</v>
      </c>
      <c r="AP1138" t="s">
        <v>49</v>
      </c>
      <c r="AR1138">
        <v>20</v>
      </c>
      <c r="AS1138">
        <v>4</v>
      </c>
      <c r="AT1138">
        <v>0.23</v>
      </c>
      <c r="AU1138" t="s">
        <v>48</v>
      </c>
    </row>
    <row r="1139" spans="38:47">
      <c r="AL1139" t="s">
        <v>46</v>
      </c>
      <c r="AM1139" t="s">
        <v>54</v>
      </c>
      <c r="AN1139">
        <v>501</v>
      </c>
      <c r="AO1139">
        <v>10</v>
      </c>
      <c r="AP1139" t="s">
        <v>49</v>
      </c>
      <c r="AR1139">
        <v>21</v>
      </c>
      <c r="AS1139">
        <v>4</v>
      </c>
      <c r="AT1139">
        <v>0.23</v>
      </c>
      <c r="AU1139" t="s">
        <v>48</v>
      </c>
    </row>
    <row r="1140" spans="38:47">
      <c r="AL1140" t="s">
        <v>46</v>
      </c>
      <c r="AM1140" t="s">
        <v>54</v>
      </c>
      <c r="AN1140">
        <v>501</v>
      </c>
      <c r="AO1140">
        <v>10</v>
      </c>
      <c r="AP1140" t="s">
        <v>49</v>
      </c>
      <c r="AR1140">
        <v>22</v>
      </c>
      <c r="AS1140">
        <v>4</v>
      </c>
      <c r="AT1140">
        <v>0.24</v>
      </c>
      <c r="AU1140" t="s">
        <v>48</v>
      </c>
    </row>
    <row r="1141" spans="38:47">
      <c r="AL1141" t="s">
        <v>46</v>
      </c>
      <c r="AM1141" t="s">
        <v>54</v>
      </c>
      <c r="AN1141">
        <v>501</v>
      </c>
      <c r="AO1141">
        <v>10</v>
      </c>
      <c r="AP1141" t="s">
        <v>49</v>
      </c>
      <c r="AR1141">
        <v>23</v>
      </c>
      <c r="AS1141">
        <v>4</v>
      </c>
      <c r="AT1141">
        <v>0.24</v>
      </c>
      <c r="AU1141" t="s">
        <v>48</v>
      </c>
    </row>
    <row r="1142" spans="38:47">
      <c r="AL1142" t="s">
        <v>46</v>
      </c>
      <c r="AM1142" t="s">
        <v>54</v>
      </c>
      <c r="AN1142">
        <v>501</v>
      </c>
      <c r="AO1142">
        <v>10</v>
      </c>
      <c r="AP1142" t="s">
        <v>49</v>
      </c>
      <c r="AR1142">
        <v>24</v>
      </c>
      <c r="AS1142">
        <v>4</v>
      </c>
      <c r="AT1142">
        <v>0.24</v>
      </c>
      <c r="AU1142" t="s">
        <v>48</v>
      </c>
    </row>
    <row r="1143" spans="38:47">
      <c r="AL1143" t="s">
        <v>46</v>
      </c>
      <c r="AM1143" t="s">
        <v>54</v>
      </c>
      <c r="AN1143">
        <v>501</v>
      </c>
      <c r="AO1143">
        <v>10</v>
      </c>
      <c r="AP1143" t="s">
        <v>49</v>
      </c>
      <c r="AR1143">
        <v>25</v>
      </c>
      <c r="AS1143">
        <v>4</v>
      </c>
      <c r="AT1143">
        <v>0.26</v>
      </c>
      <c r="AU1143" t="s">
        <v>48</v>
      </c>
    </row>
    <row r="1144" spans="38:47">
      <c r="AL1144" t="s">
        <v>46</v>
      </c>
      <c r="AM1144" t="s">
        <v>54</v>
      </c>
      <c r="AN1144">
        <v>501</v>
      </c>
      <c r="AO1144">
        <v>10</v>
      </c>
      <c r="AP1144" t="s">
        <v>49</v>
      </c>
      <c r="AR1144">
        <v>26</v>
      </c>
      <c r="AS1144">
        <v>4</v>
      </c>
      <c r="AT1144">
        <v>0.26</v>
      </c>
      <c r="AU1144" t="s">
        <v>48</v>
      </c>
    </row>
    <row r="1145" spans="38:47">
      <c r="AL1145" t="s">
        <v>46</v>
      </c>
      <c r="AM1145" t="s">
        <v>54</v>
      </c>
      <c r="AN1145">
        <v>501</v>
      </c>
      <c r="AO1145">
        <v>10</v>
      </c>
      <c r="AP1145" t="s">
        <v>49</v>
      </c>
      <c r="AR1145">
        <v>27</v>
      </c>
      <c r="AS1145">
        <v>4</v>
      </c>
      <c r="AT1145">
        <v>0.27</v>
      </c>
      <c r="AU1145" t="s">
        <v>48</v>
      </c>
    </row>
    <row r="1146" spans="38:47">
      <c r="AL1146" t="s">
        <v>46</v>
      </c>
      <c r="AM1146" t="s">
        <v>54</v>
      </c>
      <c r="AN1146">
        <v>501</v>
      </c>
      <c r="AO1146">
        <v>10</v>
      </c>
      <c r="AP1146" t="s">
        <v>49</v>
      </c>
      <c r="AR1146">
        <v>28</v>
      </c>
      <c r="AS1146">
        <v>4</v>
      </c>
      <c r="AT1146">
        <v>0.28000000000000003</v>
      </c>
      <c r="AU1146" t="s">
        <v>48</v>
      </c>
    </row>
    <row r="1147" spans="38:47">
      <c r="AL1147" t="s">
        <v>46</v>
      </c>
      <c r="AM1147" t="s">
        <v>54</v>
      </c>
      <c r="AN1147">
        <v>501</v>
      </c>
      <c r="AO1147">
        <v>10</v>
      </c>
      <c r="AP1147" t="s">
        <v>49</v>
      </c>
      <c r="AR1147">
        <v>29</v>
      </c>
      <c r="AS1147">
        <v>4</v>
      </c>
      <c r="AT1147">
        <v>0.28000000000000003</v>
      </c>
      <c r="AU1147" t="s">
        <v>48</v>
      </c>
    </row>
    <row r="1148" spans="38:47">
      <c r="AL1148" t="s">
        <v>46</v>
      </c>
      <c r="AM1148" t="s">
        <v>54</v>
      </c>
      <c r="AN1148">
        <v>501</v>
      </c>
      <c r="AO1148">
        <v>10</v>
      </c>
      <c r="AP1148" t="s">
        <v>49</v>
      </c>
      <c r="AR1148">
        <v>30</v>
      </c>
      <c r="AS1148">
        <v>4</v>
      </c>
      <c r="AT1148">
        <v>0.28999999999999998</v>
      </c>
      <c r="AU1148" t="s">
        <v>48</v>
      </c>
    </row>
    <row r="1149" spans="38:47">
      <c r="AL1149" t="s">
        <v>46</v>
      </c>
      <c r="AM1149" t="s">
        <v>54</v>
      </c>
      <c r="AN1149">
        <v>501</v>
      </c>
      <c r="AO1149">
        <v>10</v>
      </c>
      <c r="AP1149" t="s">
        <v>49</v>
      </c>
      <c r="AR1149">
        <v>31</v>
      </c>
      <c r="AS1149">
        <v>4</v>
      </c>
      <c r="AT1149">
        <v>0.28999999999999998</v>
      </c>
      <c r="AU1149" t="s">
        <v>48</v>
      </c>
    </row>
    <row r="1150" spans="38:47">
      <c r="AL1150" t="s">
        <v>46</v>
      </c>
      <c r="AM1150" t="s">
        <v>54</v>
      </c>
      <c r="AN1150">
        <v>501</v>
      </c>
      <c r="AO1150">
        <v>10</v>
      </c>
      <c r="AP1150" t="s">
        <v>49</v>
      </c>
      <c r="AR1150">
        <v>32</v>
      </c>
      <c r="AS1150">
        <v>4</v>
      </c>
      <c r="AT1150">
        <v>0.31</v>
      </c>
      <c r="AU1150" t="s">
        <v>48</v>
      </c>
    </row>
    <row r="1151" spans="38:47">
      <c r="AL1151" t="s">
        <v>46</v>
      </c>
      <c r="AM1151" t="s">
        <v>54</v>
      </c>
      <c r="AN1151">
        <v>501</v>
      </c>
      <c r="AO1151">
        <v>10</v>
      </c>
      <c r="AP1151" t="s">
        <v>49</v>
      </c>
      <c r="AR1151">
        <v>33</v>
      </c>
      <c r="AS1151">
        <v>4</v>
      </c>
      <c r="AT1151">
        <v>0.32</v>
      </c>
      <c r="AU1151" t="s">
        <v>48</v>
      </c>
    </row>
    <row r="1152" spans="38:47">
      <c r="AL1152" t="s">
        <v>46</v>
      </c>
      <c r="AM1152" t="s">
        <v>54</v>
      </c>
      <c r="AN1152">
        <v>501</v>
      </c>
      <c r="AO1152">
        <v>10</v>
      </c>
      <c r="AP1152" t="s">
        <v>49</v>
      </c>
      <c r="AR1152">
        <v>34</v>
      </c>
      <c r="AS1152">
        <v>4</v>
      </c>
      <c r="AT1152">
        <v>0.35</v>
      </c>
      <c r="AU1152" t="s">
        <v>48</v>
      </c>
    </row>
    <row r="1153" spans="38:47">
      <c r="AL1153" t="s">
        <v>46</v>
      </c>
      <c r="AM1153" t="s">
        <v>54</v>
      </c>
      <c r="AN1153">
        <v>501</v>
      </c>
      <c r="AO1153">
        <v>10</v>
      </c>
      <c r="AP1153" t="s">
        <v>49</v>
      </c>
      <c r="AR1153">
        <v>35</v>
      </c>
      <c r="AS1153">
        <v>4</v>
      </c>
      <c r="AT1153">
        <v>0.36</v>
      </c>
      <c r="AU1153" t="s">
        <v>48</v>
      </c>
    </row>
    <row r="1154" spans="38:47">
      <c r="AL1154" t="s">
        <v>46</v>
      </c>
      <c r="AM1154" t="s">
        <v>54</v>
      </c>
      <c r="AN1154">
        <v>501</v>
      </c>
      <c r="AO1154">
        <v>10</v>
      </c>
      <c r="AP1154" t="s">
        <v>49</v>
      </c>
      <c r="AR1154">
        <v>36</v>
      </c>
      <c r="AS1154">
        <v>4</v>
      </c>
      <c r="AT1154">
        <v>0.39</v>
      </c>
      <c r="AU1154" t="s">
        <v>48</v>
      </c>
    </row>
    <row r="1155" spans="38:47">
      <c r="AL1155" t="s">
        <v>46</v>
      </c>
      <c r="AM1155" t="s">
        <v>54</v>
      </c>
      <c r="AN1155">
        <v>501</v>
      </c>
      <c r="AO1155">
        <v>10</v>
      </c>
      <c r="AP1155" t="s">
        <v>49</v>
      </c>
      <c r="AR1155">
        <v>37</v>
      </c>
      <c r="AS1155">
        <v>4</v>
      </c>
      <c r="AT1155">
        <v>0.42</v>
      </c>
      <c r="AU1155" t="s">
        <v>48</v>
      </c>
    </row>
    <row r="1156" spans="38:47">
      <c r="AL1156" t="s">
        <v>46</v>
      </c>
      <c r="AM1156" t="s">
        <v>54</v>
      </c>
      <c r="AN1156">
        <v>501</v>
      </c>
      <c r="AO1156">
        <v>10</v>
      </c>
      <c r="AP1156" t="s">
        <v>49</v>
      </c>
      <c r="AR1156">
        <v>38</v>
      </c>
      <c r="AS1156">
        <v>4</v>
      </c>
      <c r="AT1156">
        <v>0.45</v>
      </c>
      <c r="AU1156" t="s">
        <v>48</v>
      </c>
    </row>
    <row r="1157" spans="38:47">
      <c r="AL1157" t="s">
        <v>46</v>
      </c>
      <c r="AM1157" t="s">
        <v>54</v>
      </c>
      <c r="AN1157">
        <v>501</v>
      </c>
      <c r="AO1157">
        <v>10</v>
      </c>
      <c r="AP1157" t="s">
        <v>49</v>
      </c>
      <c r="AR1157">
        <v>39</v>
      </c>
      <c r="AS1157">
        <v>4</v>
      </c>
      <c r="AT1157">
        <v>0.48</v>
      </c>
      <c r="AU1157" t="s">
        <v>48</v>
      </c>
    </row>
    <row r="1158" spans="38:47">
      <c r="AL1158" t="s">
        <v>46</v>
      </c>
      <c r="AM1158" t="s">
        <v>54</v>
      </c>
      <c r="AN1158">
        <v>501</v>
      </c>
      <c r="AO1158">
        <v>10</v>
      </c>
      <c r="AP1158" t="s">
        <v>49</v>
      </c>
      <c r="AR1158">
        <v>40</v>
      </c>
      <c r="AS1158">
        <v>4</v>
      </c>
      <c r="AT1158">
        <v>0.52</v>
      </c>
      <c r="AU1158" t="s">
        <v>48</v>
      </c>
    </row>
    <row r="1159" spans="38:47">
      <c r="AL1159" t="s">
        <v>46</v>
      </c>
      <c r="AM1159" t="s">
        <v>54</v>
      </c>
      <c r="AN1159">
        <v>501</v>
      </c>
      <c r="AO1159">
        <v>10</v>
      </c>
      <c r="AP1159" t="s">
        <v>49</v>
      </c>
      <c r="AR1159">
        <v>41</v>
      </c>
      <c r="AS1159">
        <v>4</v>
      </c>
      <c r="AT1159">
        <v>0.56000000000000005</v>
      </c>
      <c r="AU1159" t="s">
        <v>48</v>
      </c>
    </row>
    <row r="1160" spans="38:47">
      <c r="AL1160" t="s">
        <v>46</v>
      </c>
      <c r="AM1160" t="s">
        <v>54</v>
      </c>
      <c r="AN1160">
        <v>501</v>
      </c>
      <c r="AO1160">
        <v>10</v>
      </c>
      <c r="AP1160" t="s">
        <v>49</v>
      </c>
      <c r="AR1160">
        <v>42</v>
      </c>
      <c r="AS1160">
        <v>4</v>
      </c>
      <c r="AT1160">
        <v>0.61</v>
      </c>
      <c r="AU1160" t="s">
        <v>48</v>
      </c>
    </row>
    <row r="1161" spans="38:47">
      <c r="AL1161" t="s">
        <v>46</v>
      </c>
      <c r="AM1161" t="s">
        <v>54</v>
      </c>
      <c r="AN1161">
        <v>501</v>
      </c>
      <c r="AO1161">
        <v>10</v>
      </c>
      <c r="AP1161" t="s">
        <v>49</v>
      </c>
      <c r="AR1161">
        <v>43</v>
      </c>
      <c r="AS1161">
        <v>4</v>
      </c>
      <c r="AT1161">
        <v>0.66</v>
      </c>
      <c r="AU1161" t="s">
        <v>48</v>
      </c>
    </row>
    <row r="1162" spans="38:47">
      <c r="AL1162" t="s">
        <v>46</v>
      </c>
      <c r="AM1162" t="s">
        <v>54</v>
      </c>
      <c r="AN1162">
        <v>501</v>
      </c>
      <c r="AO1162">
        <v>10</v>
      </c>
      <c r="AP1162" t="s">
        <v>49</v>
      </c>
      <c r="AR1162">
        <v>44</v>
      </c>
      <c r="AS1162">
        <v>4</v>
      </c>
      <c r="AT1162">
        <v>0.71</v>
      </c>
      <c r="AU1162" t="s">
        <v>48</v>
      </c>
    </row>
    <row r="1163" spans="38:47">
      <c r="AL1163" t="s">
        <v>46</v>
      </c>
      <c r="AM1163" t="s">
        <v>54</v>
      </c>
      <c r="AN1163">
        <v>501</v>
      </c>
      <c r="AO1163">
        <v>10</v>
      </c>
      <c r="AP1163" t="s">
        <v>49</v>
      </c>
      <c r="AR1163">
        <v>45</v>
      </c>
      <c r="AS1163">
        <v>4</v>
      </c>
      <c r="AT1163">
        <v>0.77</v>
      </c>
      <c r="AU1163" t="s">
        <v>48</v>
      </c>
    </row>
    <row r="1164" spans="38:47">
      <c r="AL1164" t="s">
        <v>46</v>
      </c>
      <c r="AM1164" t="s">
        <v>54</v>
      </c>
      <c r="AN1164">
        <v>501</v>
      </c>
      <c r="AO1164">
        <v>10</v>
      </c>
      <c r="AP1164" t="s">
        <v>49</v>
      </c>
      <c r="AR1164">
        <v>46</v>
      </c>
      <c r="AS1164">
        <v>4</v>
      </c>
      <c r="AT1164">
        <v>0.83</v>
      </c>
      <c r="AU1164" t="s">
        <v>48</v>
      </c>
    </row>
    <row r="1165" spans="38:47">
      <c r="AL1165" t="s">
        <v>46</v>
      </c>
      <c r="AM1165" t="s">
        <v>54</v>
      </c>
      <c r="AN1165">
        <v>501</v>
      </c>
      <c r="AO1165">
        <v>10</v>
      </c>
      <c r="AP1165" t="s">
        <v>49</v>
      </c>
      <c r="AR1165">
        <v>47</v>
      </c>
      <c r="AS1165">
        <v>4</v>
      </c>
      <c r="AT1165">
        <v>0.9</v>
      </c>
      <c r="AU1165" t="s">
        <v>48</v>
      </c>
    </row>
    <row r="1166" spans="38:47">
      <c r="AL1166" t="s">
        <v>46</v>
      </c>
      <c r="AM1166" t="s">
        <v>54</v>
      </c>
      <c r="AN1166">
        <v>501</v>
      </c>
      <c r="AO1166">
        <v>10</v>
      </c>
      <c r="AP1166" t="s">
        <v>49</v>
      </c>
      <c r="AR1166">
        <v>48</v>
      </c>
      <c r="AS1166">
        <v>4</v>
      </c>
      <c r="AT1166">
        <v>0.97</v>
      </c>
      <c r="AU1166" t="s">
        <v>48</v>
      </c>
    </row>
    <row r="1167" spans="38:47">
      <c r="AL1167" t="s">
        <v>46</v>
      </c>
      <c r="AM1167" t="s">
        <v>54</v>
      </c>
      <c r="AN1167">
        <v>501</v>
      </c>
      <c r="AO1167">
        <v>10</v>
      </c>
      <c r="AP1167" t="s">
        <v>49</v>
      </c>
      <c r="AR1167">
        <v>49</v>
      </c>
      <c r="AS1167">
        <v>4</v>
      </c>
      <c r="AT1167">
        <v>1.06</v>
      </c>
      <c r="AU1167" t="s">
        <v>48</v>
      </c>
    </row>
    <row r="1168" spans="38:47">
      <c r="AL1168" t="s">
        <v>46</v>
      </c>
      <c r="AM1168" t="s">
        <v>54</v>
      </c>
      <c r="AN1168">
        <v>501</v>
      </c>
      <c r="AO1168">
        <v>10</v>
      </c>
      <c r="AP1168" t="s">
        <v>49</v>
      </c>
      <c r="AR1168">
        <v>50</v>
      </c>
      <c r="AS1168">
        <v>4</v>
      </c>
      <c r="AT1168">
        <v>1.1499999999999999</v>
      </c>
      <c r="AU1168" t="s">
        <v>48</v>
      </c>
    </row>
    <row r="1169" spans="38:47">
      <c r="AL1169" t="s">
        <v>46</v>
      </c>
      <c r="AM1169" t="s">
        <v>54</v>
      </c>
      <c r="AN1169">
        <v>501</v>
      </c>
      <c r="AO1169">
        <v>10</v>
      </c>
      <c r="AP1169" t="s">
        <v>49</v>
      </c>
      <c r="AR1169">
        <v>51</v>
      </c>
      <c r="AS1169">
        <v>4</v>
      </c>
      <c r="AT1169">
        <v>1.26</v>
      </c>
      <c r="AU1169" t="s">
        <v>48</v>
      </c>
    </row>
    <row r="1170" spans="38:47">
      <c r="AL1170" t="s">
        <v>46</v>
      </c>
      <c r="AM1170" t="s">
        <v>54</v>
      </c>
      <c r="AN1170">
        <v>501</v>
      </c>
      <c r="AO1170">
        <v>10</v>
      </c>
      <c r="AP1170" t="s">
        <v>49</v>
      </c>
      <c r="AR1170">
        <v>52</v>
      </c>
      <c r="AS1170">
        <v>4</v>
      </c>
      <c r="AT1170">
        <v>1.38</v>
      </c>
      <c r="AU1170" t="s">
        <v>48</v>
      </c>
    </row>
    <row r="1171" spans="38:47">
      <c r="AL1171" t="s">
        <v>46</v>
      </c>
      <c r="AM1171" t="s">
        <v>54</v>
      </c>
      <c r="AN1171">
        <v>501</v>
      </c>
      <c r="AO1171">
        <v>10</v>
      </c>
      <c r="AP1171" t="s">
        <v>49</v>
      </c>
      <c r="AR1171">
        <v>53</v>
      </c>
      <c r="AS1171">
        <v>4</v>
      </c>
      <c r="AT1171">
        <v>1.52</v>
      </c>
      <c r="AU1171" t="s">
        <v>48</v>
      </c>
    </row>
    <row r="1172" spans="38:47">
      <c r="AL1172" t="s">
        <v>46</v>
      </c>
      <c r="AM1172" t="s">
        <v>54</v>
      </c>
      <c r="AN1172">
        <v>501</v>
      </c>
      <c r="AO1172">
        <v>10</v>
      </c>
      <c r="AP1172" t="s">
        <v>49</v>
      </c>
      <c r="AR1172">
        <v>54</v>
      </c>
      <c r="AS1172">
        <v>4</v>
      </c>
      <c r="AT1172">
        <v>1.67</v>
      </c>
      <c r="AU1172" t="s">
        <v>48</v>
      </c>
    </row>
    <row r="1173" spans="38:47">
      <c r="AL1173" t="s">
        <v>46</v>
      </c>
      <c r="AM1173" t="s">
        <v>54</v>
      </c>
      <c r="AN1173">
        <v>501</v>
      </c>
      <c r="AO1173">
        <v>10</v>
      </c>
      <c r="AP1173" t="s">
        <v>49</v>
      </c>
      <c r="AR1173">
        <v>55</v>
      </c>
      <c r="AS1173">
        <v>4</v>
      </c>
      <c r="AT1173">
        <v>1.85</v>
      </c>
      <c r="AU1173" t="s">
        <v>48</v>
      </c>
    </row>
    <row r="1174" spans="38:47">
      <c r="AL1174" t="s">
        <v>46</v>
      </c>
      <c r="AM1174" t="s">
        <v>54</v>
      </c>
      <c r="AN1174">
        <v>501</v>
      </c>
      <c r="AO1174">
        <v>10</v>
      </c>
      <c r="AP1174" t="s">
        <v>49</v>
      </c>
      <c r="AR1174">
        <v>56</v>
      </c>
      <c r="AS1174">
        <v>4</v>
      </c>
      <c r="AT1174">
        <v>2.0499999999999998</v>
      </c>
      <c r="AU1174" t="s">
        <v>48</v>
      </c>
    </row>
    <row r="1175" spans="38:47">
      <c r="AL1175" t="s">
        <v>46</v>
      </c>
      <c r="AM1175" t="s">
        <v>54</v>
      </c>
      <c r="AN1175">
        <v>501</v>
      </c>
      <c r="AO1175">
        <v>10</v>
      </c>
      <c r="AP1175" t="s">
        <v>49</v>
      </c>
      <c r="AR1175">
        <v>57</v>
      </c>
      <c r="AS1175">
        <v>4</v>
      </c>
      <c r="AT1175">
        <v>2.27</v>
      </c>
      <c r="AU1175" t="s">
        <v>48</v>
      </c>
    </row>
    <row r="1176" spans="38:47">
      <c r="AL1176" t="s">
        <v>46</v>
      </c>
      <c r="AM1176" t="s">
        <v>54</v>
      </c>
      <c r="AN1176">
        <v>501</v>
      </c>
      <c r="AO1176">
        <v>10</v>
      </c>
      <c r="AP1176" t="s">
        <v>49</v>
      </c>
      <c r="AR1176">
        <v>58</v>
      </c>
      <c r="AS1176">
        <v>4</v>
      </c>
      <c r="AT1176">
        <v>2.52</v>
      </c>
      <c r="AU1176" t="s">
        <v>48</v>
      </c>
    </row>
    <row r="1177" spans="38:47">
      <c r="AL1177" t="s">
        <v>46</v>
      </c>
      <c r="AM1177" t="s">
        <v>54</v>
      </c>
      <c r="AN1177">
        <v>501</v>
      </c>
      <c r="AO1177">
        <v>10</v>
      </c>
      <c r="AP1177" t="s">
        <v>49</v>
      </c>
      <c r="AR1177">
        <v>59</v>
      </c>
      <c r="AS1177">
        <v>4</v>
      </c>
      <c r="AT1177">
        <v>2.8</v>
      </c>
      <c r="AU1177" t="s">
        <v>48</v>
      </c>
    </row>
    <row r="1178" spans="38:47">
      <c r="AL1178" t="s">
        <v>46</v>
      </c>
      <c r="AM1178" t="s">
        <v>54</v>
      </c>
      <c r="AN1178">
        <v>501</v>
      </c>
      <c r="AO1178">
        <v>10</v>
      </c>
      <c r="AP1178" t="s">
        <v>49</v>
      </c>
      <c r="AR1178">
        <v>60</v>
      </c>
      <c r="AS1178">
        <v>4</v>
      </c>
      <c r="AT1178">
        <v>3.12</v>
      </c>
      <c r="AU1178" t="s">
        <v>48</v>
      </c>
    </row>
    <row r="1179" spans="38:47">
      <c r="AL1179" t="s">
        <v>46</v>
      </c>
      <c r="AM1179" t="s">
        <v>54</v>
      </c>
      <c r="AN1179">
        <v>501</v>
      </c>
      <c r="AO1179">
        <v>10</v>
      </c>
      <c r="AP1179" t="s">
        <v>49</v>
      </c>
      <c r="AR1179">
        <v>61</v>
      </c>
      <c r="AS1179">
        <v>4</v>
      </c>
      <c r="AT1179">
        <v>3.49</v>
      </c>
      <c r="AU1179" t="s">
        <v>48</v>
      </c>
    </row>
    <row r="1180" spans="38:47">
      <c r="AL1180" t="s">
        <v>46</v>
      </c>
      <c r="AM1180" t="s">
        <v>54</v>
      </c>
      <c r="AN1180">
        <v>501</v>
      </c>
      <c r="AO1180">
        <v>10</v>
      </c>
      <c r="AP1180" t="s">
        <v>49</v>
      </c>
      <c r="AR1180">
        <v>62</v>
      </c>
      <c r="AS1180">
        <v>4</v>
      </c>
      <c r="AT1180">
        <v>3.91</v>
      </c>
      <c r="AU1180" t="s">
        <v>48</v>
      </c>
    </row>
    <row r="1181" spans="38:47">
      <c r="AL1181" t="s">
        <v>46</v>
      </c>
      <c r="AM1181" t="s">
        <v>54</v>
      </c>
      <c r="AN1181">
        <v>501</v>
      </c>
      <c r="AO1181">
        <v>10</v>
      </c>
      <c r="AP1181" t="s">
        <v>49</v>
      </c>
      <c r="AR1181">
        <v>63</v>
      </c>
      <c r="AS1181">
        <v>4</v>
      </c>
      <c r="AT1181">
        <v>4.38</v>
      </c>
      <c r="AU1181" t="s">
        <v>48</v>
      </c>
    </row>
    <row r="1182" spans="38:47">
      <c r="AL1182" t="s">
        <v>46</v>
      </c>
      <c r="AM1182" t="s">
        <v>54</v>
      </c>
      <c r="AN1182">
        <v>501</v>
      </c>
      <c r="AO1182">
        <v>10</v>
      </c>
      <c r="AP1182" t="s">
        <v>49</v>
      </c>
      <c r="AR1182">
        <v>64</v>
      </c>
      <c r="AS1182">
        <v>4</v>
      </c>
      <c r="AT1182">
        <v>4.95</v>
      </c>
      <c r="AU1182" t="s">
        <v>48</v>
      </c>
    </row>
    <row r="1183" spans="38:47">
      <c r="AL1183" t="s">
        <v>46</v>
      </c>
      <c r="AM1183" t="s">
        <v>54</v>
      </c>
      <c r="AN1183">
        <v>501</v>
      </c>
      <c r="AO1183">
        <v>10</v>
      </c>
      <c r="AP1183" t="s">
        <v>49</v>
      </c>
      <c r="AR1183">
        <v>65</v>
      </c>
      <c r="AS1183">
        <v>4</v>
      </c>
      <c r="AT1183">
        <v>5.61</v>
      </c>
      <c r="AU1183" t="s">
        <v>48</v>
      </c>
    </row>
    <row r="1184" spans="38:47">
      <c r="AL1184" t="s">
        <v>46</v>
      </c>
      <c r="AM1184" t="s">
        <v>54</v>
      </c>
      <c r="AN1184">
        <v>501</v>
      </c>
      <c r="AO1184">
        <v>10</v>
      </c>
      <c r="AP1184" t="s">
        <v>49</v>
      </c>
      <c r="AR1184">
        <v>18</v>
      </c>
      <c r="AS1184">
        <v>5</v>
      </c>
      <c r="AT1184">
        <v>0.26</v>
      </c>
      <c r="AU1184" t="s">
        <v>48</v>
      </c>
    </row>
    <row r="1185" spans="38:47">
      <c r="AL1185" t="s">
        <v>46</v>
      </c>
      <c r="AM1185" t="s">
        <v>54</v>
      </c>
      <c r="AN1185">
        <v>501</v>
      </c>
      <c r="AO1185">
        <v>10</v>
      </c>
      <c r="AP1185" t="s">
        <v>49</v>
      </c>
      <c r="AR1185">
        <v>19</v>
      </c>
      <c r="AS1185">
        <v>5</v>
      </c>
      <c r="AT1185">
        <v>0.27</v>
      </c>
      <c r="AU1185" t="s">
        <v>48</v>
      </c>
    </row>
    <row r="1186" spans="38:47">
      <c r="AL1186" t="s">
        <v>46</v>
      </c>
      <c r="AM1186" t="s">
        <v>54</v>
      </c>
      <c r="AN1186">
        <v>501</v>
      </c>
      <c r="AO1186">
        <v>10</v>
      </c>
      <c r="AP1186" t="s">
        <v>49</v>
      </c>
      <c r="AR1186">
        <v>20</v>
      </c>
      <c r="AS1186">
        <v>5</v>
      </c>
      <c r="AT1186">
        <v>0.28999999999999998</v>
      </c>
      <c r="AU1186" t="s">
        <v>48</v>
      </c>
    </row>
    <row r="1187" spans="38:47">
      <c r="AL1187" t="s">
        <v>46</v>
      </c>
      <c r="AM1187" t="s">
        <v>54</v>
      </c>
      <c r="AN1187">
        <v>501</v>
      </c>
      <c r="AO1187">
        <v>10</v>
      </c>
      <c r="AP1187" t="s">
        <v>49</v>
      </c>
      <c r="AR1187">
        <v>21</v>
      </c>
      <c r="AS1187">
        <v>5</v>
      </c>
      <c r="AT1187">
        <v>0.28999999999999998</v>
      </c>
      <c r="AU1187" t="s">
        <v>48</v>
      </c>
    </row>
    <row r="1188" spans="38:47">
      <c r="AL1188" t="s">
        <v>46</v>
      </c>
      <c r="AM1188" t="s">
        <v>54</v>
      </c>
      <c r="AN1188">
        <v>501</v>
      </c>
      <c r="AO1188">
        <v>10</v>
      </c>
      <c r="AP1188" t="s">
        <v>49</v>
      </c>
      <c r="AR1188">
        <v>22</v>
      </c>
      <c r="AS1188">
        <v>5</v>
      </c>
      <c r="AT1188">
        <v>0.3</v>
      </c>
      <c r="AU1188" t="s">
        <v>48</v>
      </c>
    </row>
    <row r="1189" spans="38:47">
      <c r="AL1189" t="s">
        <v>46</v>
      </c>
      <c r="AM1189" t="s">
        <v>54</v>
      </c>
      <c r="AN1189">
        <v>501</v>
      </c>
      <c r="AO1189">
        <v>10</v>
      </c>
      <c r="AP1189" t="s">
        <v>49</v>
      </c>
      <c r="AR1189">
        <v>23</v>
      </c>
      <c r="AS1189">
        <v>5</v>
      </c>
      <c r="AT1189">
        <v>0.3</v>
      </c>
      <c r="AU1189" t="s">
        <v>48</v>
      </c>
    </row>
    <row r="1190" spans="38:47">
      <c r="AL1190" t="s">
        <v>46</v>
      </c>
      <c r="AM1190" t="s">
        <v>54</v>
      </c>
      <c r="AN1190">
        <v>501</v>
      </c>
      <c r="AO1190">
        <v>10</v>
      </c>
      <c r="AP1190" t="s">
        <v>49</v>
      </c>
      <c r="AR1190">
        <v>24</v>
      </c>
      <c r="AS1190">
        <v>5</v>
      </c>
      <c r="AT1190">
        <v>0.31</v>
      </c>
      <c r="AU1190" t="s">
        <v>48</v>
      </c>
    </row>
    <row r="1191" spans="38:47">
      <c r="AL1191" t="s">
        <v>46</v>
      </c>
      <c r="AM1191" t="s">
        <v>54</v>
      </c>
      <c r="AN1191">
        <v>501</v>
      </c>
      <c r="AO1191">
        <v>10</v>
      </c>
      <c r="AP1191" t="s">
        <v>49</v>
      </c>
      <c r="AR1191">
        <v>25</v>
      </c>
      <c r="AS1191">
        <v>5</v>
      </c>
      <c r="AT1191">
        <v>0.32</v>
      </c>
      <c r="AU1191" t="s">
        <v>48</v>
      </c>
    </row>
    <row r="1192" spans="38:47">
      <c r="AL1192" t="s">
        <v>46</v>
      </c>
      <c r="AM1192" t="s">
        <v>54</v>
      </c>
      <c r="AN1192">
        <v>501</v>
      </c>
      <c r="AO1192">
        <v>10</v>
      </c>
      <c r="AP1192" t="s">
        <v>49</v>
      </c>
      <c r="AR1192">
        <v>26</v>
      </c>
      <c r="AS1192">
        <v>5</v>
      </c>
      <c r="AT1192">
        <v>0.33</v>
      </c>
      <c r="AU1192" t="s">
        <v>48</v>
      </c>
    </row>
    <row r="1193" spans="38:47">
      <c r="AL1193" t="s">
        <v>46</v>
      </c>
      <c r="AM1193" t="s">
        <v>54</v>
      </c>
      <c r="AN1193">
        <v>501</v>
      </c>
      <c r="AO1193">
        <v>10</v>
      </c>
      <c r="AP1193" t="s">
        <v>49</v>
      </c>
      <c r="AR1193">
        <v>27</v>
      </c>
      <c r="AS1193">
        <v>5</v>
      </c>
      <c r="AT1193">
        <v>0.34</v>
      </c>
      <c r="AU1193" t="s">
        <v>48</v>
      </c>
    </row>
    <row r="1194" spans="38:47">
      <c r="AL1194" t="s">
        <v>46</v>
      </c>
      <c r="AM1194" t="s">
        <v>54</v>
      </c>
      <c r="AN1194">
        <v>501</v>
      </c>
      <c r="AO1194">
        <v>10</v>
      </c>
      <c r="AP1194" t="s">
        <v>49</v>
      </c>
      <c r="AR1194">
        <v>28</v>
      </c>
      <c r="AS1194">
        <v>5</v>
      </c>
      <c r="AT1194">
        <v>0.34</v>
      </c>
      <c r="AU1194" t="s">
        <v>48</v>
      </c>
    </row>
    <row r="1195" spans="38:47">
      <c r="AL1195" t="s">
        <v>46</v>
      </c>
      <c r="AM1195" t="s">
        <v>54</v>
      </c>
      <c r="AN1195">
        <v>501</v>
      </c>
      <c r="AO1195">
        <v>10</v>
      </c>
      <c r="AP1195" t="s">
        <v>49</v>
      </c>
      <c r="AR1195">
        <v>29</v>
      </c>
      <c r="AS1195">
        <v>5</v>
      </c>
      <c r="AT1195">
        <v>0.36</v>
      </c>
      <c r="AU1195" t="s">
        <v>48</v>
      </c>
    </row>
    <row r="1196" spans="38:47">
      <c r="AL1196" t="s">
        <v>46</v>
      </c>
      <c r="AM1196" t="s">
        <v>54</v>
      </c>
      <c r="AN1196">
        <v>501</v>
      </c>
      <c r="AO1196">
        <v>10</v>
      </c>
      <c r="AP1196" t="s">
        <v>49</v>
      </c>
      <c r="AR1196">
        <v>30</v>
      </c>
      <c r="AS1196">
        <v>5</v>
      </c>
      <c r="AT1196">
        <v>0.37</v>
      </c>
      <c r="AU1196" t="s">
        <v>48</v>
      </c>
    </row>
    <row r="1197" spans="38:47">
      <c r="AL1197" t="s">
        <v>46</v>
      </c>
      <c r="AM1197" t="s">
        <v>54</v>
      </c>
      <c r="AN1197">
        <v>501</v>
      </c>
      <c r="AO1197">
        <v>10</v>
      </c>
      <c r="AP1197" t="s">
        <v>49</v>
      </c>
      <c r="AR1197">
        <v>31</v>
      </c>
      <c r="AS1197">
        <v>5</v>
      </c>
      <c r="AT1197">
        <v>0.38</v>
      </c>
      <c r="AU1197" t="s">
        <v>48</v>
      </c>
    </row>
    <row r="1198" spans="38:47">
      <c r="AL1198" t="s">
        <v>46</v>
      </c>
      <c r="AM1198" t="s">
        <v>54</v>
      </c>
      <c r="AN1198">
        <v>501</v>
      </c>
      <c r="AO1198">
        <v>10</v>
      </c>
      <c r="AP1198" t="s">
        <v>49</v>
      </c>
      <c r="AR1198">
        <v>32</v>
      </c>
      <c r="AS1198">
        <v>5</v>
      </c>
      <c r="AT1198">
        <v>0.4</v>
      </c>
      <c r="AU1198" t="s">
        <v>48</v>
      </c>
    </row>
    <row r="1199" spans="38:47">
      <c r="AL1199" t="s">
        <v>46</v>
      </c>
      <c r="AM1199" t="s">
        <v>54</v>
      </c>
      <c r="AN1199">
        <v>501</v>
      </c>
      <c r="AO1199">
        <v>10</v>
      </c>
      <c r="AP1199" t="s">
        <v>49</v>
      </c>
      <c r="AR1199">
        <v>33</v>
      </c>
      <c r="AS1199">
        <v>5</v>
      </c>
      <c r="AT1199">
        <v>0.42</v>
      </c>
      <c r="AU1199" t="s">
        <v>48</v>
      </c>
    </row>
    <row r="1200" spans="38:47">
      <c r="AL1200" t="s">
        <v>46</v>
      </c>
      <c r="AM1200" t="s">
        <v>54</v>
      </c>
      <c r="AN1200">
        <v>501</v>
      </c>
      <c r="AO1200">
        <v>10</v>
      </c>
      <c r="AP1200" t="s">
        <v>49</v>
      </c>
      <c r="AR1200">
        <v>34</v>
      </c>
      <c r="AS1200">
        <v>5</v>
      </c>
      <c r="AT1200">
        <v>0.44</v>
      </c>
      <c r="AU1200" t="s">
        <v>48</v>
      </c>
    </row>
    <row r="1201" spans="38:47">
      <c r="AL1201" t="s">
        <v>46</v>
      </c>
      <c r="AM1201" t="s">
        <v>54</v>
      </c>
      <c r="AN1201">
        <v>501</v>
      </c>
      <c r="AO1201">
        <v>10</v>
      </c>
      <c r="AP1201" t="s">
        <v>49</v>
      </c>
      <c r="AR1201">
        <v>35</v>
      </c>
      <c r="AS1201">
        <v>5</v>
      </c>
      <c r="AT1201">
        <v>0.47</v>
      </c>
      <c r="AU1201" t="s">
        <v>48</v>
      </c>
    </row>
    <row r="1202" spans="38:47">
      <c r="AL1202" t="s">
        <v>46</v>
      </c>
      <c r="AM1202" t="s">
        <v>54</v>
      </c>
      <c r="AN1202">
        <v>501</v>
      </c>
      <c r="AO1202">
        <v>10</v>
      </c>
      <c r="AP1202" t="s">
        <v>49</v>
      </c>
      <c r="AR1202">
        <v>36</v>
      </c>
      <c r="AS1202">
        <v>5</v>
      </c>
      <c r="AT1202">
        <v>0.5</v>
      </c>
      <c r="AU1202" t="s">
        <v>48</v>
      </c>
    </row>
    <row r="1203" spans="38:47">
      <c r="AL1203" t="s">
        <v>46</v>
      </c>
      <c r="AM1203" t="s">
        <v>54</v>
      </c>
      <c r="AN1203">
        <v>501</v>
      </c>
      <c r="AO1203">
        <v>10</v>
      </c>
      <c r="AP1203" t="s">
        <v>49</v>
      </c>
      <c r="AR1203">
        <v>37</v>
      </c>
      <c r="AS1203">
        <v>5</v>
      </c>
      <c r="AT1203">
        <v>0.53</v>
      </c>
      <c r="AU1203" t="s">
        <v>48</v>
      </c>
    </row>
    <row r="1204" spans="38:47">
      <c r="AL1204" t="s">
        <v>46</v>
      </c>
      <c r="AM1204" t="s">
        <v>54</v>
      </c>
      <c r="AN1204">
        <v>501</v>
      </c>
      <c r="AO1204">
        <v>10</v>
      </c>
      <c r="AP1204" t="s">
        <v>49</v>
      </c>
      <c r="AR1204">
        <v>38</v>
      </c>
      <c r="AS1204">
        <v>5</v>
      </c>
      <c r="AT1204">
        <v>0.57999999999999996</v>
      </c>
      <c r="AU1204" t="s">
        <v>48</v>
      </c>
    </row>
    <row r="1205" spans="38:47">
      <c r="AL1205" t="s">
        <v>46</v>
      </c>
      <c r="AM1205" t="s">
        <v>54</v>
      </c>
      <c r="AN1205">
        <v>501</v>
      </c>
      <c r="AO1205">
        <v>10</v>
      </c>
      <c r="AP1205" t="s">
        <v>49</v>
      </c>
      <c r="AR1205">
        <v>39</v>
      </c>
      <c r="AS1205">
        <v>5</v>
      </c>
      <c r="AT1205">
        <v>0.62</v>
      </c>
      <c r="AU1205" t="s">
        <v>48</v>
      </c>
    </row>
    <row r="1206" spans="38:47">
      <c r="AL1206" t="s">
        <v>46</v>
      </c>
      <c r="AM1206" t="s">
        <v>54</v>
      </c>
      <c r="AN1206">
        <v>501</v>
      </c>
      <c r="AO1206">
        <v>10</v>
      </c>
      <c r="AP1206" t="s">
        <v>49</v>
      </c>
      <c r="AR1206">
        <v>40</v>
      </c>
      <c r="AS1206">
        <v>5</v>
      </c>
      <c r="AT1206">
        <v>0.67</v>
      </c>
      <c r="AU1206" t="s">
        <v>48</v>
      </c>
    </row>
    <row r="1207" spans="38:47">
      <c r="AL1207" t="s">
        <v>46</v>
      </c>
      <c r="AM1207" t="s">
        <v>54</v>
      </c>
      <c r="AN1207">
        <v>501</v>
      </c>
      <c r="AO1207">
        <v>10</v>
      </c>
      <c r="AP1207" t="s">
        <v>49</v>
      </c>
      <c r="AR1207">
        <v>41</v>
      </c>
      <c r="AS1207">
        <v>5</v>
      </c>
      <c r="AT1207">
        <v>0.73</v>
      </c>
      <c r="AU1207" t="s">
        <v>48</v>
      </c>
    </row>
    <row r="1208" spans="38:47">
      <c r="AL1208" t="s">
        <v>46</v>
      </c>
      <c r="AM1208" t="s">
        <v>54</v>
      </c>
      <c r="AN1208">
        <v>501</v>
      </c>
      <c r="AO1208">
        <v>10</v>
      </c>
      <c r="AP1208" t="s">
        <v>49</v>
      </c>
      <c r="AR1208">
        <v>42</v>
      </c>
      <c r="AS1208">
        <v>5</v>
      </c>
      <c r="AT1208">
        <v>0.78</v>
      </c>
      <c r="AU1208" t="s">
        <v>48</v>
      </c>
    </row>
    <row r="1209" spans="38:47">
      <c r="AL1209" t="s">
        <v>46</v>
      </c>
      <c r="AM1209" t="s">
        <v>54</v>
      </c>
      <c r="AN1209">
        <v>501</v>
      </c>
      <c r="AO1209">
        <v>10</v>
      </c>
      <c r="AP1209" t="s">
        <v>49</v>
      </c>
      <c r="AR1209">
        <v>43</v>
      </c>
      <c r="AS1209">
        <v>5</v>
      </c>
      <c r="AT1209">
        <v>0.85</v>
      </c>
      <c r="AU1209" t="s">
        <v>48</v>
      </c>
    </row>
    <row r="1210" spans="38:47">
      <c r="AL1210" t="s">
        <v>46</v>
      </c>
      <c r="AM1210" t="s">
        <v>54</v>
      </c>
      <c r="AN1210">
        <v>501</v>
      </c>
      <c r="AO1210">
        <v>10</v>
      </c>
      <c r="AP1210" t="s">
        <v>49</v>
      </c>
      <c r="AR1210">
        <v>44</v>
      </c>
      <c r="AS1210">
        <v>5</v>
      </c>
      <c r="AT1210">
        <v>0.92</v>
      </c>
      <c r="AU1210" t="s">
        <v>48</v>
      </c>
    </row>
    <row r="1211" spans="38:47">
      <c r="AL1211" t="s">
        <v>46</v>
      </c>
      <c r="AM1211" t="s">
        <v>54</v>
      </c>
      <c r="AN1211">
        <v>501</v>
      </c>
      <c r="AO1211">
        <v>10</v>
      </c>
      <c r="AP1211" t="s">
        <v>49</v>
      </c>
      <c r="AR1211">
        <v>45</v>
      </c>
      <c r="AS1211">
        <v>5</v>
      </c>
      <c r="AT1211">
        <v>0.99</v>
      </c>
      <c r="AU1211" t="s">
        <v>48</v>
      </c>
    </row>
    <row r="1212" spans="38:47">
      <c r="AL1212" t="s">
        <v>46</v>
      </c>
      <c r="AM1212" t="s">
        <v>54</v>
      </c>
      <c r="AN1212">
        <v>501</v>
      </c>
      <c r="AO1212">
        <v>10</v>
      </c>
      <c r="AP1212" t="s">
        <v>49</v>
      </c>
      <c r="AR1212">
        <v>46</v>
      </c>
      <c r="AS1212">
        <v>5</v>
      </c>
      <c r="AT1212">
        <v>1.07</v>
      </c>
      <c r="AU1212" t="s">
        <v>48</v>
      </c>
    </row>
    <row r="1213" spans="38:47">
      <c r="AL1213" t="s">
        <v>46</v>
      </c>
      <c r="AM1213" t="s">
        <v>54</v>
      </c>
      <c r="AN1213">
        <v>501</v>
      </c>
      <c r="AO1213">
        <v>10</v>
      </c>
      <c r="AP1213" t="s">
        <v>49</v>
      </c>
      <c r="AR1213">
        <v>47</v>
      </c>
      <c r="AS1213">
        <v>5</v>
      </c>
      <c r="AT1213">
        <v>1.1599999999999999</v>
      </c>
      <c r="AU1213" t="s">
        <v>48</v>
      </c>
    </row>
    <row r="1214" spans="38:47">
      <c r="AL1214" t="s">
        <v>46</v>
      </c>
      <c r="AM1214" t="s">
        <v>54</v>
      </c>
      <c r="AN1214">
        <v>501</v>
      </c>
      <c r="AO1214">
        <v>10</v>
      </c>
      <c r="AP1214" t="s">
        <v>49</v>
      </c>
      <c r="AR1214">
        <v>48</v>
      </c>
      <c r="AS1214">
        <v>5</v>
      </c>
      <c r="AT1214">
        <v>1.26</v>
      </c>
      <c r="AU1214" t="s">
        <v>48</v>
      </c>
    </row>
    <row r="1215" spans="38:47">
      <c r="AL1215" t="s">
        <v>46</v>
      </c>
      <c r="AM1215" t="s">
        <v>54</v>
      </c>
      <c r="AN1215">
        <v>501</v>
      </c>
      <c r="AO1215">
        <v>10</v>
      </c>
      <c r="AP1215" t="s">
        <v>49</v>
      </c>
      <c r="AR1215">
        <v>49</v>
      </c>
      <c r="AS1215">
        <v>5</v>
      </c>
      <c r="AT1215">
        <v>1.37</v>
      </c>
      <c r="AU1215" t="s">
        <v>48</v>
      </c>
    </row>
    <row r="1216" spans="38:47">
      <c r="AL1216" t="s">
        <v>46</v>
      </c>
      <c r="AM1216" t="s">
        <v>54</v>
      </c>
      <c r="AN1216">
        <v>501</v>
      </c>
      <c r="AO1216">
        <v>10</v>
      </c>
      <c r="AP1216" t="s">
        <v>49</v>
      </c>
      <c r="AR1216">
        <v>50</v>
      </c>
      <c r="AS1216">
        <v>5</v>
      </c>
      <c r="AT1216">
        <v>1.5</v>
      </c>
      <c r="AU1216" t="s">
        <v>48</v>
      </c>
    </row>
    <row r="1217" spans="38:47">
      <c r="AL1217" t="s">
        <v>46</v>
      </c>
      <c r="AM1217" t="s">
        <v>54</v>
      </c>
      <c r="AN1217">
        <v>501</v>
      </c>
      <c r="AO1217">
        <v>10</v>
      </c>
      <c r="AP1217" t="s">
        <v>49</v>
      </c>
      <c r="AR1217">
        <v>51</v>
      </c>
      <c r="AS1217">
        <v>5</v>
      </c>
      <c r="AT1217">
        <v>1.63</v>
      </c>
      <c r="AU1217" t="s">
        <v>48</v>
      </c>
    </row>
    <row r="1218" spans="38:47">
      <c r="AL1218" t="s">
        <v>46</v>
      </c>
      <c r="AM1218" t="s">
        <v>54</v>
      </c>
      <c r="AN1218">
        <v>501</v>
      </c>
      <c r="AO1218">
        <v>10</v>
      </c>
      <c r="AP1218" t="s">
        <v>49</v>
      </c>
      <c r="AR1218">
        <v>52</v>
      </c>
      <c r="AS1218">
        <v>5</v>
      </c>
      <c r="AT1218">
        <v>1.79</v>
      </c>
      <c r="AU1218" t="s">
        <v>48</v>
      </c>
    </row>
    <row r="1219" spans="38:47">
      <c r="AL1219" t="s">
        <v>46</v>
      </c>
      <c r="AM1219" t="s">
        <v>54</v>
      </c>
      <c r="AN1219">
        <v>501</v>
      </c>
      <c r="AO1219">
        <v>10</v>
      </c>
      <c r="AP1219" t="s">
        <v>49</v>
      </c>
      <c r="AR1219">
        <v>53</v>
      </c>
      <c r="AS1219">
        <v>5</v>
      </c>
      <c r="AT1219">
        <v>1.97</v>
      </c>
      <c r="AU1219" t="s">
        <v>48</v>
      </c>
    </row>
    <row r="1220" spans="38:47">
      <c r="AL1220" t="s">
        <v>46</v>
      </c>
      <c r="AM1220" t="s">
        <v>54</v>
      </c>
      <c r="AN1220">
        <v>501</v>
      </c>
      <c r="AO1220">
        <v>10</v>
      </c>
      <c r="AP1220" t="s">
        <v>49</v>
      </c>
      <c r="AR1220">
        <v>54</v>
      </c>
      <c r="AS1220">
        <v>5</v>
      </c>
      <c r="AT1220">
        <v>2.1800000000000002</v>
      </c>
      <c r="AU1220" t="s">
        <v>48</v>
      </c>
    </row>
    <row r="1221" spans="38:47">
      <c r="AL1221" t="s">
        <v>46</v>
      </c>
      <c r="AM1221" t="s">
        <v>54</v>
      </c>
      <c r="AN1221">
        <v>501</v>
      </c>
      <c r="AO1221">
        <v>10</v>
      </c>
      <c r="AP1221" t="s">
        <v>49</v>
      </c>
      <c r="AR1221">
        <v>55</v>
      </c>
      <c r="AS1221">
        <v>5</v>
      </c>
      <c r="AT1221">
        <v>2.4</v>
      </c>
      <c r="AU1221" t="s">
        <v>48</v>
      </c>
    </row>
    <row r="1222" spans="38:47">
      <c r="AL1222" t="s">
        <v>46</v>
      </c>
      <c r="AM1222" t="s">
        <v>54</v>
      </c>
      <c r="AN1222">
        <v>501</v>
      </c>
      <c r="AO1222">
        <v>10</v>
      </c>
      <c r="AP1222" t="s">
        <v>49</v>
      </c>
      <c r="AR1222">
        <v>56</v>
      </c>
      <c r="AS1222">
        <v>5</v>
      </c>
      <c r="AT1222">
        <v>2.67</v>
      </c>
      <c r="AU1222" t="s">
        <v>48</v>
      </c>
    </row>
    <row r="1223" spans="38:47">
      <c r="AL1223" t="s">
        <v>46</v>
      </c>
      <c r="AM1223" t="s">
        <v>54</v>
      </c>
      <c r="AN1223">
        <v>501</v>
      </c>
      <c r="AO1223">
        <v>10</v>
      </c>
      <c r="AP1223" t="s">
        <v>49</v>
      </c>
      <c r="AR1223">
        <v>57</v>
      </c>
      <c r="AS1223">
        <v>5</v>
      </c>
      <c r="AT1223">
        <v>2.95</v>
      </c>
      <c r="AU1223" t="s">
        <v>48</v>
      </c>
    </row>
    <row r="1224" spans="38:47">
      <c r="AL1224" t="s">
        <v>46</v>
      </c>
      <c r="AM1224" t="s">
        <v>54</v>
      </c>
      <c r="AN1224">
        <v>501</v>
      </c>
      <c r="AO1224">
        <v>10</v>
      </c>
      <c r="AP1224" t="s">
        <v>49</v>
      </c>
      <c r="AR1224">
        <v>58</v>
      </c>
      <c r="AS1224">
        <v>5</v>
      </c>
      <c r="AT1224">
        <v>3.28</v>
      </c>
      <c r="AU1224" t="s">
        <v>48</v>
      </c>
    </row>
    <row r="1225" spans="38:47">
      <c r="AL1225" t="s">
        <v>46</v>
      </c>
      <c r="AM1225" t="s">
        <v>54</v>
      </c>
      <c r="AN1225">
        <v>501</v>
      </c>
      <c r="AO1225">
        <v>10</v>
      </c>
      <c r="AP1225" t="s">
        <v>49</v>
      </c>
      <c r="AR1225">
        <v>59</v>
      </c>
      <c r="AS1225">
        <v>5</v>
      </c>
      <c r="AT1225">
        <v>3.64</v>
      </c>
      <c r="AU1225" t="s">
        <v>48</v>
      </c>
    </row>
    <row r="1226" spans="38:47">
      <c r="AL1226" t="s">
        <v>46</v>
      </c>
      <c r="AM1226" t="s">
        <v>54</v>
      </c>
      <c r="AN1226">
        <v>501</v>
      </c>
      <c r="AO1226">
        <v>10</v>
      </c>
      <c r="AP1226" t="s">
        <v>49</v>
      </c>
      <c r="AR1226">
        <v>60</v>
      </c>
      <c r="AS1226">
        <v>5</v>
      </c>
      <c r="AT1226">
        <v>4.0599999999999996</v>
      </c>
      <c r="AU1226" t="s">
        <v>48</v>
      </c>
    </row>
    <row r="1227" spans="38:47">
      <c r="AL1227" t="s">
        <v>46</v>
      </c>
      <c r="AM1227" t="s">
        <v>54</v>
      </c>
      <c r="AN1227">
        <v>501</v>
      </c>
      <c r="AO1227">
        <v>10</v>
      </c>
      <c r="AP1227" t="s">
        <v>49</v>
      </c>
      <c r="AR1227">
        <v>61</v>
      </c>
      <c r="AS1227">
        <v>5</v>
      </c>
      <c r="AT1227">
        <v>4.54</v>
      </c>
      <c r="AU1227" t="s">
        <v>48</v>
      </c>
    </row>
    <row r="1228" spans="38:47">
      <c r="AL1228" t="s">
        <v>46</v>
      </c>
      <c r="AM1228" t="s">
        <v>54</v>
      </c>
      <c r="AN1228">
        <v>501</v>
      </c>
      <c r="AO1228">
        <v>10</v>
      </c>
      <c r="AP1228" t="s">
        <v>49</v>
      </c>
      <c r="AR1228">
        <v>62</v>
      </c>
      <c r="AS1228">
        <v>5</v>
      </c>
      <c r="AT1228">
        <v>5.09</v>
      </c>
      <c r="AU1228" t="s">
        <v>48</v>
      </c>
    </row>
    <row r="1229" spans="38:47">
      <c r="AL1229" t="s">
        <v>46</v>
      </c>
      <c r="AM1229" t="s">
        <v>54</v>
      </c>
      <c r="AN1229">
        <v>501</v>
      </c>
      <c r="AO1229">
        <v>10</v>
      </c>
      <c r="AP1229" t="s">
        <v>49</v>
      </c>
      <c r="AR1229">
        <v>63</v>
      </c>
      <c r="AS1229">
        <v>5</v>
      </c>
      <c r="AT1229">
        <v>5.72</v>
      </c>
      <c r="AU1229" t="s">
        <v>48</v>
      </c>
    </row>
    <row r="1230" spans="38:47">
      <c r="AL1230" t="s">
        <v>46</v>
      </c>
      <c r="AM1230" t="s">
        <v>54</v>
      </c>
      <c r="AN1230">
        <v>501</v>
      </c>
      <c r="AO1230">
        <v>10</v>
      </c>
      <c r="AP1230" t="s">
        <v>49</v>
      </c>
      <c r="AR1230">
        <v>64</v>
      </c>
      <c r="AS1230">
        <v>5</v>
      </c>
      <c r="AT1230">
        <v>6.46</v>
      </c>
      <c r="AU1230" t="s">
        <v>48</v>
      </c>
    </row>
    <row r="1231" spans="38:47">
      <c r="AL1231" t="s">
        <v>46</v>
      </c>
      <c r="AM1231" t="s">
        <v>54</v>
      </c>
      <c r="AN1231">
        <v>501</v>
      </c>
      <c r="AO1231">
        <v>10</v>
      </c>
      <c r="AP1231" t="s">
        <v>49</v>
      </c>
      <c r="AR1231">
        <v>65</v>
      </c>
      <c r="AS1231">
        <v>5</v>
      </c>
      <c r="AT1231">
        <v>7.32</v>
      </c>
      <c r="AU1231" t="s">
        <v>48</v>
      </c>
    </row>
    <row r="1232" spans="38:47">
      <c r="AL1232" t="s">
        <v>46</v>
      </c>
      <c r="AM1232" t="s">
        <v>54</v>
      </c>
      <c r="AN1232">
        <v>501</v>
      </c>
      <c r="AO1232">
        <v>10</v>
      </c>
      <c r="AP1232" t="s">
        <v>49</v>
      </c>
      <c r="AR1232">
        <v>18</v>
      </c>
      <c r="AS1232">
        <v>6</v>
      </c>
      <c r="AT1232">
        <v>0.32</v>
      </c>
      <c r="AU1232" t="s">
        <v>48</v>
      </c>
    </row>
    <row r="1233" spans="38:47">
      <c r="AL1233" t="s">
        <v>46</v>
      </c>
      <c r="AM1233" t="s">
        <v>54</v>
      </c>
      <c r="AN1233">
        <v>501</v>
      </c>
      <c r="AO1233">
        <v>10</v>
      </c>
      <c r="AP1233" t="s">
        <v>49</v>
      </c>
      <c r="AR1233">
        <v>19</v>
      </c>
      <c r="AS1233">
        <v>6</v>
      </c>
      <c r="AT1233">
        <v>0.33</v>
      </c>
      <c r="AU1233" t="s">
        <v>48</v>
      </c>
    </row>
    <row r="1234" spans="38:47">
      <c r="AL1234" t="s">
        <v>46</v>
      </c>
      <c r="AM1234" t="s">
        <v>54</v>
      </c>
      <c r="AN1234">
        <v>501</v>
      </c>
      <c r="AO1234">
        <v>10</v>
      </c>
      <c r="AP1234" t="s">
        <v>49</v>
      </c>
      <c r="AR1234">
        <v>20</v>
      </c>
      <c r="AS1234">
        <v>6</v>
      </c>
      <c r="AT1234">
        <v>0.34</v>
      </c>
      <c r="AU1234" t="s">
        <v>48</v>
      </c>
    </row>
    <row r="1235" spans="38:47">
      <c r="AL1235" t="s">
        <v>46</v>
      </c>
      <c r="AM1235" t="s">
        <v>54</v>
      </c>
      <c r="AN1235">
        <v>501</v>
      </c>
      <c r="AO1235">
        <v>10</v>
      </c>
      <c r="AP1235" t="s">
        <v>49</v>
      </c>
      <c r="AR1235">
        <v>21</v>
      </c>
      <c r="AS1235">
        <v>6</v>
      </c>
      <c r="AT1235">
        <v>0.35</v>
      </c>
      <c r="AU1235" t="s">
        <v>48</v>
      </c>
    </row>
    <row r="1236" spans="38:47">
      <c r="AL1236" t="s">
        <v>46</v>
      </c>
      <c r="AM1236" t="s">
        <v>54</v>
      </c>
      <c r="AN1236">
        <v>501</v>
      </c>
      <c r="AO1236">
        <v>10</v>
      </c>
      <c r="AP1236" t="s">
        <v>49</v>
      </c>
      <c r="AR1236">
        <v>22</v>
      </c>
      <c r="AS1236">
        <v>6</v>
      </c>
      <c r="AT1236">
        <v>0.37</v>
      </c>
      <c r="AU1236" t="s">
        <v>48</v>
      </c>
    </row>
    <row r="1237" spans="38:47">
      <c r="AL1237" t="s">
        <v>46</v>
      </c>
      <c r="AM1237" t="s">
        <v>54</v>
      </c>
      <c r="AN1237">
        <v>501</v>
      </c>
      <c r="AO1237">
        <v>10</v>
      </c>
      <c r="AP1237" t="s">
        <v>49</v>
      </c>
      <c r="AR1237">
        <v>23</v>
      </c>
      <c r="AS1237">
        <v>6</v>
      </c>
      <c r="AT1237">
        <v>0.37</v>
      </c>
      <c r="AU1237" t="s">
        <v>48</v>
      </c>
    </row>
    <row r="1238" spans="38:47">
      <c r="AL1238" t="s">
        <v>46</v>
      </c>
      <c r="AM1238" t="s">
        <v>54</v>
      </c>
      <c r="AN1238">
        <v>501</v>
      </c>
      <c r="AO1238">
        <v>10</v>
      </c>
      <c r="AP1238" t="s">
        <v>49</v>
      </c>
      <c r="AR1238">
        <v>24</v>
      </c>
      <c r="AS1238">
        <v>6</v>
      </c>
      <c r="AT1238">
        <v>0.38</v>
      </c>
      <c r="AU1238" t="s">
        <v>48</v>
      </c>
    </row>
    <row r="1239" spans="38:47">
      <c r="AL1239" t="s">
        <v>46</v>
      </c>
      <c r="AM1239" t="s">
        <v>54</v>
      </c>
      <c r="AN1239">
        <v>501</v>
      </c>
      <c r="AO1239">
        <v>10</v>
      </c>
      <c r="AP1239" t="s">
        <v>49</v>
      </c>
      <c r="AR1239">
        <v>25</v>
      </c>
      <c r="AS1239">
        <v>6</v>
      </c>
      <c r="AT1239">
        <v>0.39</v>
      </c>
      <c r="AU1239" t="s">
        <v>48</v>
      </c>
    </row>
    <row r="1240" spans="38:47">
      <c r="AL1240" t="s">
        <v>46</v>
      </c>
      <c r="AM1240" t="s">
        <v>54</v>
      </c>
      <c r="AN1240">
        <v>501</v>
      </c>
      <c r="AO1240">
        <v>10</v>
      </c>
      <c r="AP1240" t="s">
        <v>49</v>
      </c>
      <c r="AR1240">
        <v>26</v>
      </c>
      <c r="AS1240">
        <v>6</v>
      </c>
      <c r="AT1240">
        <v>0.39</v>
      </c>
      <c r="AU1240" t="s">
        <v>48</v>
      </c>
    </row>
    <row r="1241" spans="38:47">
      <c r="AL1241" t="s">
        <v>46</v>
      </c>
      <c r="AM1241" t="s">
        <v>54</v>
      </c>
      <c r="AN1241">
        <v>501</v>
      </c>
      <c r="AO1241">
        <v>10</v>
      </c>
      <c r="AP1241" t="s">
        <v>49</v>
      </c>
      <c r="AR1241">
        <v>27</v>
      </c>
      <c r="AS1241">
        <v>6</v>
      </c>
      <c r="AT1241">
        <v>0.41</v>
      </c>
      <c r="AU1241" t="s">
        <v>48</v>
      </c>
    </row>
    <row r="1242" spans="38:47">
      <c r="AL1242" t="s">
        <v>46</v>
      </c>
      <c r="AM1242" t="s">
        <v>54</v>
      </c>
      <c r="AN1242">
        <v>501</v>
      </c>
      <c r="AO1242">
        <v>10</v>
      </c>
      <c r="AP1242" t="s">
        <v>49</v>
      </c>
      <c r="AR1242">
        <v>28</v>
      </c>
      <c r="AS1242">
        <v>6</v>
      </c>
      <c r="AT1242">
        <v>0.42</v>
      </c>
      <c r="AU1242" t="s">
        <v>48</v>
      </c>
    </row>
    <row r="1243" spans="38:47">
      <c r="AL1243" t="s">
        <v>46</v>
      </c>
      <c r="AM1243" t="s">
        <v>54</v>
      </c>
      <c r="AN1243">
        <v>501</v>
      </c>
      <c r="AO1243">
        <v>10</v>
      </c>
      <c r="AP1243" t="s">
        <v>49</v>
      </c>
      <c r="AR1243">
        <v>29</v>
      </c>
      <c r="AS1243">
        <v>6</v>
      </c>
      <c r="AT1243">
        <v>0.43</v>
      </c>
      <c r="AU1243" t="s">
        <v>48</v>
      </c>
    </row>
    <row r="1244" spans="38:47">
      <c r="AL1244" t="s">
        <v>46</v>
      </c>
      <c r="AM1244" t="s">
        <v>54</v>
      </c>
      <c r="AN1244">
        <v>501</v>
      </c>
      <c r="AO1244">
        <v>10</v>
      </c>
      <c r="AP1244" t="s">
        <v>49</v>
      </c>
      <c r="AR1244">
        <v>30</v>
      </c>
      <c r="AS1244">
        <v>6</v>
      </c>
      <c r="AT1244">
        <v>0.44</v>
      </c>
      <c r="AU1244" t="s">
        <v>48</v>
      </c>
    </row>
    <row r="1245" spans="38:47">
      <c r="AL1245" t="s">
        <v>46</v>
      </c>
      <c r="AM1245" t="s">
        <v>54</v>
      </c>
      <c r="AN1245">
        <v>501</v>
      </c>
      <c r="AO1245">
        <v>10</v>
      </c>
      <c r="AP1245" t="s">
        <v>49</v>
      </c>
      <c r="AR1245">
        <v>31</v>
      </c>
      <c r="AS1245">
        <v>6</v>
      </c>
      <c r="AT1245">
        <v>0.47</v>
      </c>
      <c r="AU1245" t="s">
        <v>48</v>
      </c>
    </row>
    <row r="1246" spans="38:47">
      <c r="AL1246" t="s">
        <v>46</v>
      </c>
      <c r="AM1246" t="s">
        <v>54</v>
      </c>
      <c r="AN1246">
        <v>501</v>
      </c>
      <c r="AO1246">
        <v>10</v>
      </c>
      <c r="AP1246" t="s">
        <v>49</v>
      </c>
      <c r="AR1246">
        <v>32</v>
      </c>
      <c r="AS1246">
        <v>6</v>
      </c>
      <c r="AT1246">
        <v>0.48</v>
      </c>
      <c r="AU1246" t="s">
        <v>48</v>
      </c>
    </row>
    <row r="1247" spans="38:47">
      <c r="AL1247" t="s">
        <v>46</v>
      </c>
      <c r="AM1247" t="s">
        <v>54</v>
      </c>
      <c r="AN1247">
        <v>501</v>
      </c>
      <c r="AO1247">
        <v>10</v>
      </c>
      <c r="AP1247" t="s">
        <v>49</v>
      </c>
      <c r="AR1247">
        <v>33</v>
      </c>
      <c r="AS1247">
        <v>6</v>
      </c>
      <c r="AT1247">
        <v>0.51</v>
      </c>
      <c r="AU1247" t="s">
        <v>48</v>
      </c>
    </row>
    <row r="1248" spans="38:47">
      <c r="AL1248" t="s">
        <v>46</v>
      </c>
      <c r="AM1248" t="s">
        <v>54</v>
      </c>
      <c r="AN1248">
        <v>501</v>
      </c>
      <c r="AO1248">
        <v>10</v>
      </c>
      <c r="AP1248" t="s">
        <v>49</v>
      </c>
      <c r="AR1248">
        <v>34</v>
      </c>
      <c r="AS1248">
        <v>6</v>
      </c>
      <c r="AT1248">
        <v>0.55000000000000004</v>
      </c>
      <c r="AU1248" t="s">
        <v>48</v>
      </c>
    </row>
    <row r="1249" spans="38:47">
      <c r="AL1249" t="s">
        <v>46</v>
      </c>
      <c r="AM1249" t="s">
        <v>54</v>
      </c>
      <c r="AN1249">
        <v>501</v>
      </c>
      <c r="AO1249">
        <v>10</v>
      </c>
      <c r="AP1249" t="s">
        <v>49</v>
      </c>
      <c r="AR1249">
        <v>35</v>
      </c>
      <c r="AS1249">
        <v>6</v>
      </c>
      <c r="AT1249">
        <v>0.56999999999999995</v>
      </c>
      <c r="AU1249" t="s">
        <v>48</v>
      </c>
    </row>
    <row r="1250" spans="38:47">
      <c r="AL1250" t="s">
        <v>46</v>
      </c>
      <c r="AM1250" t="s">
        <v>54</v>
      </c>
      <c r="AN1250">
        <v>501</v>
      </c>
      <c r="AO1250">
        <v>10</v>
      </c>
      <c r="AP1250" t="s">
        <v>49</v>
      </c>
      <c r="AR1250">
        <v>36</v>
      </c>
      <c r="AS1250">
        <v>6</v>
      </c>
      <c r="AT1250">
        <v>0.62</v>
      </c>
      <c r="AU1250" t="s">
        <v>48</v>
      </c>
    </row>
    <row r="1251" spans="38:47">
      <c r="AL1251" t="s">
        <v>46</v>
      </c>
      <c r="AM1251" t="s">
        <v>54</v>
      </c>
      <c r="AN1251">
        <v>501</v>
      </c>
      <c r="AO1251">
        <v>10</v>
      </c>
      <c r="AP1251" t="s">
        <v>49</v>
      </c>
      <c r="AR1251">
        <v>37</v>
      </c>
      <c r="AS1251">
        <v>6</v>
      </c>
      <c r="AT1251">
        <v>0.67</v>
      </c>
      <c r="AU1251" t="s">
        <v>48</v>
      </c>
    </row>
    <row r="1252" spans="38:47">
      <c r="AL1252" t="s">
        <v>46</v>
      </c>
      <c r="AM1252" t="s">
        <v>54</v>
      </c>
      <c r="AN1252">
        <v>501</v>
      </c>
      <c r="AO1252">
        <v>10</v>
      </c>
      <c r="AP1252" t="s">
        <v>49</v>
      </c>
      <c r="AR1252">
        <v>38</v>
      </c>
      <c r="AS1252">
        <v>6</v>
      </c>
      <c r="AT1252">
        <v>0.72</v>
      </c>
      <c r="AU1252" t="s">
        <v>48</v>
      </c>
    </row>
    <row r="1253" spans="38:47">
      <c r="AL1253" t="s">
        <v>46</v>
      </c>
      <c r="AM1253" t="s">
        <v>54</v>
      </c>
      <c r="AN1253">
        <v>501</v>
      </c>
      <c r="AO1253">
        <v>10</v>
      </c>
      <c r="AP1253" t="s">
        <v>49</v>
      </c>
      <c r="AR1253">
        <v>39</v>
      </c>
      <c r="AS1253">
        <v>6</v>
      </c>
      <c r="AT1253">
        <v>0.77</v>
      </c>
      <c r="AU1253" t="s">
        <v>48</v>
      </c>
    </row>
    <row r="1254" spans="38:47">
      <c r="AL1254" t="s">
        <v>46</v>
      </c>
      <c r="AM1254" t="s">
        <v>54</v>
      </c>
      <c r="AN1254">
        <v>501</v>
      </c>
      <c r="AO1254">
        <v>10</v>
      </c>
      <c r="AP1254" t="s">
        <v>49</v>
      </c>
      <c r="AR1254">
        <v>40</v>
      </c>
      <c r="AS1254">
        <v>6</v>
      </c>
      <c r="AT1254">
        <v>0.83</v>
      </c>
      <c r="AU1254" t="s">
        <v>48</v>
      </c>
    </row>
    <row r="1255" spans="38:47">
      <c r="AL1255" t="s">
        <v>46</v>
      </c>
      <c r="AM1255" t="s">
        <v>54</v>
      </c>
      <c r="AN1255">
        <v>501</v>
      </c>
      <c r="AO1255">
        <v>10</v>
      </c>
      <c r="AP1255" t="s">
        <v>49</v>
      </c>
      <c r="AR1255">
        <v>41</v>
      </c>
      <c r="AS1255">
        <v>6</v>
      </c>
      <c r="AT1255">
        <v>0.9</v>
      </c>
      <c r="AU1255" t="s">
        <v>48</v>
      </c>
    </row>
    <row r="1256" spans="38:47">
      <c r="AL1256" t="s">
        <v>46</v>
      </c>
      <c r="AM1256" t="s">
        <v>54</v>
      </c>
      <c r="AN1256">
        <v>501</v>
      </c>
      <c r="AO1256">
        <v>10</v>
      </c>
      <c r="AP1256" t="s">
        <v>49</v>
      </c>
      <c r="AR1256">
        <v>42</v>
      </c>
      <c r="AS1256">
        <v>6</v>
      </c>
      <c r="AT1256">
        <v>0.97</v>
      </c>
      <c r="AU1256" t="s">
        <v>48</v>
      </c>
    </row>
    <row r="1257" spans="38:47">
      <c r="AL1257" t="s">
        <v>46</v>
      </c>
      <c r="AM1257" t="s">
        <v>54</v>
      </c>
      <c r="AN1257">
        <v>501</v>
      </c>
      <c r="AO1257">
        <v>10</v>
      </c>
      <c r="AP1257" t="s">
        <v>49</v>
      </c>
      <c r="AR1257">
        <v>43</v>
      </c>
      <c r="AS1257">
        <v>6</v>
      </c>
      <c r="AT1257">
        <v>1.05</v>
      </c>
      <c r="AU1257" t="s">
        <v>48</v>
      </c>
    </row>
    <row r="1258" spans="38:47">
      <c r="AL1258" t="s">
        <v>46</v>
      </c>
      <c r="AM1258" t="s">
        <v>54</v>
      </c>
      <c r="AN1258">
        <v>501</v>
      </c>
      <c r="AO1258">
        <v>10</v>
      </c>
      <c r="AP1258" t="s">
        <v>49</v>
      </c>
      <c r="AR1258">
        <v>44</v>
      </c>
      <c r="AS1258">
        <v>6</v>
      </c>
      <c r="AT1258">
        <v>1.1399999999999999</v>
      </c>
      <c r="AU1258" t="s">
        <v>48</v>
      </c>
    </row>
    <row r="1259" spans="38:47">
      <c r="AL1259" t="s">
        <v>46</v>
      </c>
      <c r="AM1259" t="s">
        <v>54</v>
      </c>
      <c r="AN1259">
        <v>501</v>
      </c>
      <c r="AO1259">
        <v>10</v>
      </c>
      <c r="AP1259" t="s">
        <v>49</v>
      </c>
      <c r="AR1259">
        <v>45</v>
      </c>
      <c r="AS1259">
        <v>6</v>
      </c>
      <c r="AT1259">
        <v>1.23</v>
      </c>
      <c r="AU1259" t="s">
        <v>48</v>
      </c>
    </row>
    <row r="1260" spans="38:47">
      <c r="AL1260" t="s">
        <v>46</v>
      </c>
      <c r="AM1260" t="s">
        <v>54</v>
      </c>
      <c r="AN1260">
        <v>501</v>
      </c>
      <c r="AO1260">
        <v>10</v>
      </c>
      <c r="AP1260" t="s">
        <v>49</v>
      </c>
      <c r="AR1260">
        <v>46</v>
      </c>
      <c r="AS1260">
        <v>6</v>
      </c>
      <c r="AT1260">
        <v>1.33</v>
      </c>
      <c r="AU1260" t="s">
        <v>48</v>
      </c>
    </row>
    <row r="1261" spans="38:47">
      <c r="AL1261" t="s">
        <v>46</v>
      </c>
      <c r="AM1261" t="s">
        <v>54</v>
      </c>
      <c r="AN1261">
        <v>501</v>
      </c>
      <c r="AO1261">
        <v>10</v>
      </c>
      <c r="AP1261" t="s">
        <v>49</v>
      </c>
      <c r="AR1261">
        <v>47</v>
      </c>
      <c r="AS1261">
        <v>6</v>
      </c>
      <c r="AT1261">
        <v>1.44</v>
      </c>
      <c r="AU1261" t="s">
        <v>48</v>
      </c>
    </row>
    <row r="1262" spans="38:47">
      <c r="AL1262" t="s">
        <v>46</v>
      </c>
      <c r="AM1262" t="s">
        <v>54</v>
      </c>
      <c r="AN1262">
        <v>501</v>
      </c>
      <c r="AO1262">
        <v>10</v>
      </c>
      <c r="AP1262" t="s">
        <v>49</v>
      </c>
      <c r="AR1262">
        <v>48</v>
      </c>
      <c r="AS1262">
        <v>6</v>
      </c>
      <c r="AT1262">
        <v>1.57</v>
      </c>
      <c r="AU1262" t="s">
        <v>48</v>
      </c>
    </row>
    <row r="1263" spans="38:47">
      <c r="AL1263" t="s">
        <v>46</v>
      </c>
      <c r="AM1263" t="s">
        <v>54</v>
      </c>
      <c r="AN1263">
        <v>501</v>
      </c>
      <c r="AO1263">
        <v>10</v>
      </c>
      <c r="AP1263" t="s">
        <v>49</v>
      </c>
      <c r="AR1263">
        <v>49</v>
      </c>
      <c r="AS1263">
        <v>6</v>
      </c>
      <c r="AT1263">
        <v>1.7</v>
      </c>
      <c r="AU1263" t="s">
        <v>48</v>
      </c>
    </row>
    <row r="1264" spans="38:47">
      <c r="AL1264" t="s">
        <v>46</v>
      </c>
      <c r="AM1264" t="s">
        <v>54</v>
      </c>
      <c r="AN1264">
        <v>501</v>
      </c>
      <c r="AO1264">
        <v>10</v>
      </c>
      <c r="AP1264" t="s">
        <v>49</v>
      </c>
      <c r="AR1264">
        <v>50</v>
      </c>
      <c r="AS1264">
        <v>6</v>
      </c>
      <c r="AT1264">
        <v>1.86</v>
      </c>
      <c r="AU1264" t="s">
        <v>48</v>
      </c>
    </row>
    <row r="1265" spans="38:47">
      <c r="AL1265" t="s">
        <v>46</v>
      </c>
      <c r="AM1265" t="s">
        <v>54</v>
      </c>
      <c r="AN1265">
        <v>501</v>
      </c>
      <c r="AO1265">
        <v>10</v>
      </c>
      <c r="AP1265" t="s">
        <v>49</v>
      </c>
      <c r="AR1265">
        <v>51</v>
      </c>
      <c r="AS1265">
        <v>6</v>
      </c>
      <c r="AT1265">
        <v>2.0299999999999998</v>
      </c>
      <c r="AU1265" t="s">
        <v>48</v>
      </c>
    </row>
    <row r="1266" spans="38:47">
      <c r="AL1266" t="s">
        <v>46</v>
      </c>
      <c r="AM1266" t="s">
        <v>54</v>
      </c>
      <c r="AN1266">
        <v>501</v>
      </c>
      <c r="AO1266">
        <v>10</v>
      </c>
      <c r="AP1266" t="s">
        <v>49</v>
      </c>
      <c r="AR1266">
        <v>52</v>
      </c>
      <c r="AS1266">
        <v>6</v>
      </c>
      <c r="AT1266">
        <v>2.2400000000000002</v>
      </c>
      <c r="AU1266" t="s">
        <v>48</v>
      </c>
    </row>
    <row r="1267" spans="38:47">
      <c r="AL1267" t="s">
        <v>46</v>
      </c>
      <c r="AM1267" t="s">
        <v>54</v>
      </c>
      <c r="AN1267">
        <v>501</v>
      </c>
      <c r="AO1267">
        <v>10</v>
      </c>
      <c r="AP1267" t="s">
        <v>49</v>
      </c>
      <c r="AR1267">
        <v>53</v>
      </c>
      <c r="AS1267">
        <v>6</v>
      </c>
      <c r="AT1267">
        <v>2.46</v>
      </c>
      <c r="AU1267" t="s">
        <v>48</v>
      </c>
    </row>
    <row r="1268" spans="38:47">
      <c r="AL1268" t="s">
        <v>46</v>
      </c>
      <c r="AM1268" t="s">
        <v>54</v>
      </c>
      <c r="AN1268">
        <v>501</v>
      </c>
      <c r="AO1268">
        <v>10</v>
      </c>
      <c r="AP1268" t="s">
        <v>49</v>
      </c>
      <c r="AR1268">
        <v>54</v>
      </c>
      <c r="AS1268">
        <v>6</v>
      </c>
      <c r="AT1268">
        <v>2.72</v>
      </c>
      <c r="AU1268" t="s">
        <v>48</v>
      </c>
    </row>
    <row r="1269" spans="38:47">
      <c r="AL1269" t="s">
        <v>46</v>
      </c>
      <c r="AM1269" t="s">
        <v>54</v>
      </c>
      <c r="AN1269">
        <v>501</v>
      </c>
      <c r="AO1269">
        <v>10</v>
      </c>
      <c r="AP1269" t="s">
        <v>49</v>
      </c>
      <c r="AR1269">
        <v>55</v>
      </c>
      <c r="AS1269">
        <v>6</v>
      </c>
      <c r="AT1269">
        <v>3</v>
      </c>
      <c r="AU1269" t="s">
        <v>48</v>
      </c>
    </row>
    <row r="1270" spans="38:47">
      <c r="AL1270" t="s">
        <v>46</v>
      </c>
      <c r="AM1270" t="s">
        <v>54</v>
      </c>
      <c r="AN1270">
        <v>501</v>
      </c>
      <c r="AO1270">
        <v>10</v>
      </c>
      <c r="AP1270" t="s">
        <v>49</v>
      </c>
      <c r="AR1270">
        <v>56</v>
      </c>
      <c r="AS1270">
        <v>6</v>
      </c>
      <c r="AT1270">
        <v>3.33</v>
      </c>
      <c r="AU1270" t="s">
        <v>48</v>
      </c>
    </row>
    <row r="1271" spans="38:47">
      <c r="AL1271" t="s">
        <v>46</v>
      </c>
      <c r="AM1271" t="s">
        <v>54</v>
      </c>
      <c r="AN1271">
        <v>501</v>
      </c>
      <c r="AO1271">
        <v>10</v>
      </c>
      <c r="AP1271" t="s">
        <v>49</v>
      </c>
      <c r="AR1271">
        <v>57</v>
      </c>
      <c r="AS1271">
        <v>6</v>
      </c>
      <c r="AT1271">
        <v>3.69</v>
      </c>
      <c r="AU1271" t="s">
        <v>48</v>
      </c>
    </row>
    <row r="1272" spans="38:47">
      <c r="AL1272" t="s">
        <v>46</v>
      </c>
      <c r="AM1272" t="s">
        <v>54</v>
      </c>
      <c r="AN1272">
        <v>501</v>
      </c>
      <c r="AO1272">
        <v>10</v>
      </c>
      <c r="AP1272" t="s">
        <v>49</v>
      </c>
      <c r="AR1272">
        <v>58</v>
      </c>
      <c r="AS1272">
        <v>6</v>
      </c>
      <c r="AT1272">
        <v>4.0999999999999996</v>
      </c>
      <c r="AU1272" t="s">
        <v>48</v>
      </c>
    </row>
    <row r="1273" spans="38:47">
      <c r="AL1273" t="s">
        <v>46</v>
      </c>
      <c r="AM1273" t="s">
        <v>54</v>
      </c>
      <c r="AN1273">
        <v>501</v>
      </c>
      <c r="AO1273">
        <v>10</v>
      </c>
      <c r="AP1273" t="s">
        <v>49</v>
      </c>
      <c r="AR1273">
        <v>59</v>
      </c>
      <c r="AS1273">
        <v>6</v>
      </c>
      <c r="AT1273">
        <v>4.5599999999999996</v>
      </c>
      <c r="AU1273" t="s">
        <v>48</v>
      </c>
    </row>
    <row r="1274" spans="38:47">
      <c r="AL1274" t="s">
        <v>46</v>
      </c>
      <c r="AM1274" t="s">
        <v>54</v>
      </c>
      <c r="AN1274">
        <v>501</v>
      </c>
      <c r="AO1274">
        <v>10</v>
      </c>
      <c r="AP1274" t="s">
        <v>49</v>
      </c>
      <c r="AR1274">
        <v>60</v>
      </c>
      <c r="AS1274">
        <v>6</v>
      </c>
      <c r="AT1274">
        <v>5.09</v>
      </c>
      <c r="AU1274" t="s">
        <v>48</v>
      </c>
    </row>
    <row r="1275" spans="38:47">
      <c r="AL1275" t="s">
        <v>46</v>
      </c>
      <c r="AM1275" t="s">
        <v>54</v>
      </c>
      <c r="AN1275">
        <v>501</v>
      </c>
      <c r="AO1275">
        <v>10</v>
      </c>
      <c r="AP1275" t="s">
        <v>49</v>
      </c>
      <c r="AR1275">
        <v>61</v>
      </c>
      <c r="AS1275">
        <v>6</v>
      </c>
      <c r="AT1275">
        <v>5.69</v>
      </c>
      <c r="AU1275" t="s">
        <v>48</v>
      </c>
    </row>
    <row r="1276" spans="38:47">
      <c r="AL1276" t="s">
        <v>46</v>
      </c>
      <c r="AM1276" t="s">
        <v>54</v>
      </c>
      <c r="AN1276">
        <v>501</v>
      </c>
      <c r="AO1276">
        <v>10</v>
      </c>
      <c r="AP1276" t="s">
        <v>49</v>
      </c>
      <c r="AR1276">
        <v>62</v>
      </c>
      <c r="AS1276">
        <v>6</v>
      </c>
      <c r="AT1276">
        <v>6.38</v>
      </c>
      <c r="AU1276" t="s">
        <v>48</v>
      </c>
    </row>
    <row r="1277" spans="38:47">
      <c r="AL1277" t="s">
        <v>46</v>
      </c>
      <c r="AM1277" t="s">
        <v>54</v>
      </c>
      <c r="AN1277">
        <v>501</v>
      </c>
      <c r="AO1277">
        <v>10</v>
      </c>
      <c r="AP1277" t="s">
        <v>49</v>
      </c>
      <c r="AR1277">
        <v>63</v>
      </c>
      <c r="AS1277">
        <v>6</v>
      </c>
      <c r="AT1277">
        <v>7.18</v>
      </c>
      <c r="AU1277" t="s">
        <v>48</v>
      </c>
    </row>
    <row r="1278" spans="38:47">
      <c r="AL1278" t="s">
        <v>46</v>
      </c>
      <c r="AM1278" t="s">
        <v>54</v>
      </c>
      <c r="AN1278">
        <v>501</v>
      </c>
      <c r="AO1278">
        <v>10</v>
      </c>
      <c r="AP1278" t="s">
        <v>49</v>
      </c>
      <c r="AR1278">
        <v>64</v>
      </c>
      <c r="AS1278">
        <v>6</v>
      </c>
      <c r="AT1278">
        <v>8.11</v>
      </c>
      <c r="AU1278" t="s">
        <v>48</v>
      </c>
    </row>
    <row r="1279" spans="38:47">
      <c r="AL1279" t="s">
        <v>46</v>
      </c>
      <c r="AM1279" t="s">
        <v>54</v>
      </c>
      <c r="AN1279">
        <v>501</v>
      </c>
      <c r="AO1279">
        <v>10</v>
      </c>
      <c r="AP1279" t="s">
        <v>49</v>
      </c>
      <c r="AR1279">
        <v>18</v>
      </c>
      <c r="AS1279">
        <v>7</v>
      </c>
      <c r="AT1279">
        <v>0.35</v>
      </c>
      <c r="AU1279" t="s">
        <v>48</v>
      </c>
    </row>
    <row r="1280" spans="38:47">
      <c r="AL1280" t="s">
        <v>46</v>
      </c>
      <c r="AM1280" t="s">
        <v>54</v>
      </c>
      <c r="AN1280">
        <v>501</v>
      </c>
      <c r="AO1280">
        <v>10</v>
      </c>
      <c r="AP1280" t="s">
        <v>49</v>
      </c>
      <c r="AR1280">
        <v>19</v>
      </c>
      <c r="AS1280">
        <v>7</v>
      </c>
      <c r="AT1280">
        <v>0.37</v>
      </c>
      <c r="AU1280" t="s">
        <v>48</v>
      </c>
    </row>
    <row r="1281" spans="38:47">
      <c r="AL1281" t="s">
        <v>46</v>
      </c>
      <c r="AM1281" t="s">
        <v>54</v>
      </c>
      <c r="AN1281">
        <v>501</v>
      </c>
      <c r="AO1281">
        <v>10</v>
      </c>
      <c r="AP1281" t="s">
        <v>49</v>
      </c>
      <c r="AR1281">
        <v>20</v>
      </c>
      <c r="AS1281">
        <v>7</v>
      </c>
      <c r="AT1281">
        <v>0.38</v>
      </c>
      <c r="AU1281" t="s">
        <v>48</v>
      </c>
    </row>
    <row r="1282" spans="38:47">
      <c r="AL1282" t="s">
        <v>46</v>
      </c>
      <c r="AM1282" t="s">
        <v>54</v>
      </c>
      <c r="AN1282">
        <v>501</v>
      </c>
      <c r="AO1282">
        <v>10</v>
      </c>
      <c r="AP1282" t="s">
        <v>49</v>
      </c>
      <c r="AR1282">
        <v>21</v>
      </c>
      <c r="AS1282">
        <v>7</v>
      </c>
      <c r="AT1282">
        <v>0.39</v>
      </c>
      <c r="AU1282" t="s">
        <v>48</v>
      </c>
    </row>
    <row r="1283" spans="38:47">
      <c r="AL1283" t="s">
        <v>46</v>
      </c>
      <c r="AM1283" t="s">
        <v>54</v>
      </c>
      <c r="AN1283">
        <v>501</v>
      </c>
      <c r="AO1283">
        <v>10</v>
      </c>
      <c r="AP1283" t="s">
        <v>49</v>
      </c>
      <c r="AR1283">
        <v>22</v>
      </c>
      <c r="AS1283">
        <v>7</v>
      </c>
      <c r="AT1283">
        <v>0.4</v>
      </c>
      <c r="AU1283" t="s">
        <v>48</v>
      </c>
    </row>
    <row r="1284" spans="38:47">
      <c r="AL1284" t="s">
        <v>46</v>
      </c>
      <c r="AM1284" t="s">
        <v>54</v>
      </c>
      <c r="AN1284">
        <v>501</v>
      </c>
      <c r="AO1284">
        <v>10</v>
      </c>
      <c r="AP1284" t="s">
        <v>49</v>
      </c>
      <c r="AR1284">
        <v>23</v>
      </c>
      <c r="AS1284">
        <v>7</v>
      </c>
      <c r="AT1284">
        <v>0.41</v>
      </c>
      <c r="AU1284" t="s">
        <v>48</v>
      </c>
    </row>
    <row r="1285" spans="38:47">
      <c r="AL1285" t="s">
        <v>46</v>
      </c>
      <c r="AM1285" t="s">
        <v>54</v>
      </c>
      <c r="AN1285">
        <v>501</v>
      </c>
      <c r="AO1285">
        <v>10</v>
      </c>
      <c r="AP1285" t="s">
        <v>49</v>
      </c>
      <c r="AR1285">
        <v>24</v>
      </c>
      <c r="AS1285">
        <v>7</v>
      </c>
      <c r="AT1285">
        <v>0.42</v>
      </c>
      <c r="AU1285" t="s">
        <v>48</v>
      </c>
    </row>
    <row r="1286" spans="38:47">
      <c r="AL1286" t="s">
        <v>46</v>
      </c>
      <c r="AM1286" t="s">
        <v>54</v>
      </c>
      <c r="AN1286">
        <v>501</v>
      </c>
      <c r="AO1286">
        <v>10</v>
      </c>
      <c r="AP1286" t="s">
        <v>49</v>
      </c>
      <c r="AR1286">
        <v>25</v>
      </c>
      <c r="AS1286">
        <v>7</v>
      </c>
      <c r="AT1286">
        <v>0.43</v>
      </c>
      <c r="AU1286" t="s">
        <v>48</v>
      </c>
    </row>
    <row r="1287" spans="38:47">
      <c r="AL1287" t="s">
        <v>46</v>
      </c>
      <c r="AM1287" t="s">
        <v>54</v>
      </c>
      <c r="AN1287">
        <v>501</v>
      </c>
      <c r="AO1287">
        <v>10</v>
      </c>
      <c r="AP1287" t="s">
        <v>49</v>
      </c>
      <c r="AR1287">
        <v>26</v>
      </c>
      <c r="AS1287">
        <v>7</v>
      </c>
      <c r="AT1287">
        <v>0.44</v>
      </c>
      <c r="AU1287" t="s">
        <v>48</v>
      </c>
    </row>
    <row r="1288" spans="38:47">
      <c r="AL1288" t="s">
        <v>46</v>
      </c>
      <c r="AM1288" t="s">
        <v>54</v>
      </c>
      <c r="AN1288">
        <v>501</v>
      </c>
      <c r="AO1288">
        <v>10</v>
      </c>
      <c r="AP1288" t="s">
        <v>49</v>
      </c>
      <c r="AR1288">
        <v>27</v>
      </c>
      <c r="AS1288">
        <v>7</v>
      </c>
      <c r="AT1288">
        <v>0.45</v>
      </c>
      <c r="AU1288" t="s">
        <v>48</v>
      </c>
    </row>
    <row r="1289" spans="38:47">
      <c r="AL1289" t="s">
        <v>46</v>
      </c>
      <c r="AM1289" t="s">
        <v>54</v>
      </c>
      <c r="AN1289">
        <v>501</v>
      </c>
      <c r="AO1289">
        <v>10</v>
      </c>
      <c r="AP1289" t="s">
        <v>49</v>
      </c>
      <c r="AR1289">
        <v>28</v>
      </c>
      <c r="AS1289">
        <v>7</v>
      </c>
      <c r="AT1289">
        <v>0.46</v>
      </c>
      <c r="AU1289" t="s">
        <v>48</v>
      </c>
    </row>
    <row r="1290" spans="38:47">
      <c r="AL1290" t="s">
        <v>46</v>
      </c>
      <c r="AM1290" t="s">
        <v>54</v>
      </c>
      <c r="AN1290">
        <v>501</v>
      </c>
      <c r="AO1290">
        <v>10</v>
      </c>
      <c r="AP1290" t="s">
        <v>49</v>
      </c>
      <c r="AR1290">
        <v>29</v>
      </c>
      <c r="AS1290">
        <v>7</v>
      </c>
      <c r="AT1290">
        <v>0.47</v>
      </c>
      <c r="AU1290" t="s">
        <v>48</v>
      </c>
    </row>
    <row r="1291" spans="38:47">
      <c r="AL1291" t="s">
        <v>46</v>
      </c>
      <c r="AM1291" t="s">
        <v>54</v>
      </c>
      <c r="AN1291">
        <v>501</v>
      </c>
      <c r="AO1291">
        <v>10</v>
      </c>
      <c r="AP1291" t="s">
        <v>49</v>
      </c>
      <c r="AR1291">
        <v>30</v>
      </c>
      <c r="AS1291">
        <v>7</v>
      </c>
      <c r="AT1291">
        <v>0.5</v>
      </c>
      <c r="AU1291" t="s">
        <v>48</v>
      </c>
    </row>
    <row r="1292" spans="38:47">
      <c r="AL1292" t="s">
        <v>46</v>
      </c>
      <c r="AM1292" t="s">
        <v>54</v>
      </c>
      <c r="AN1292">
        <v>501</v>
      </c>
      <c r="AO1292">
        <v>10</v>
      </c>
      <c r="AP1292" t="s">
        <v>49</v>
      </c>
      <c r="AR1292">
        <v>31</v>
      </c>
      <c r="AS1292">
        <v>7</v>
      </c>
      <c r="AT1292">
        <v>0.52</v>
      </c>
      <c r="AU1292" t="s">
        <v>48</v>
      </c>
    </row>
    <row r="1293" spans="38:47">
      <c r="AL1293" t="s">
        <v>46</v>
      </c>
      <c r="AM1293" t="s">
        <v>54</v>
      </c>
      <c r="AN1293">
        <v>501</v>
      </c>
      <c r="AO1293">
        <v>10</v>
      </c>
      <c r="AP1293" t="s">
        <v>49</v>
      </c>
      <c r="AR1293">
        <v>32</v>
      </c>
      <c r="AS1293">
        <v>7</v>
      </c>
      <c r="AT1293">
        <v>0.54</v>
      </c>
      <c r="AU1293" t="s">
        <v>48</v>
      </c>
    </row>
    <row r="1294" spans="38:47">
      <c r="AL1294" t="s">
        <v>46</v>
      </c>
      <c r="AM1294" t="s">
        <v>54</v>
      </c>
      <c r="AN1294">
        <v>501</v>
      </c>
      <c r="AO1294">
        <v>10</v>
      </c>
      <c r="AP1294" t="s">
        <v>49</v>
      </c>
      <c r="AR1294">
        <v>33</v>
      </c>
      <c r="AS1294">
        <v>7</v>
      </c>
      <c r="AT1294">
        <v>0.56999999999999995</v>
      </c>
      <c r="AU1294" t="s">
        <v>48</v>
      </c>
    </row>
    <row r="1295" spans="38:47">
      <c r="AL1295" t="s">
        <v>46</v>
      </c>
      <c r="AM1295" t="s">
        <v>54</v>
      </c>
      <c r="AN1295">
        <v>501</v>
      </c>
      <c r="AO1295">
        <v>10</v>
      </c>
      <c r="AP1295" t="s">
        <v>49</v>
      </c>
      <c r="AR1295">
        <v>34</v>
      </c>
      <c r="AS1295">
        <v>7</v>
      </c>
      <c r="AT1295">
        <v>0.61</v>
      </c>
      <c r="AU1295" t="s">
        <v>48</v>
      </c>
    </row>
    <row r="1296" spans="38:47">
      <c r="AL1296" t="s">
        <v>46</v>
      </c>
      <c r="AM1296" t="s">
        <v>54</v>
      </c>
      <c r="AN1296">
        <v>501</v>
      </c>
      <c r="AO1296">
        <v>10</v>
      </c>
      <c r="AP1296" t="s">
        <v>49</v>
      </c>
      <c r="AR1296">
        <v>35</v>
      </c>
      <c r="AS1296">
        <v>7</v>
      </c>
      <c r="AT1296">
        <v>0.64</v>
      </c>
      <c r="AU1296" t="s">
        <v>48</v>
      </c>
    </row>
    <row r="1297" spans="38:47">
      <c r="AL1297" t="s">
        <v>46</v>
      </c>
      <c r="AM1297" t="s">
        <v>54</v>
      </c>
      <c r="AN1297">
        <v>501</v>
      </c>
      <c r="AO1297">
        <v>10</v>
      </c>
      <c r="AP1297" t="s">
        <v>49</v>
      </c>
      <c r="AR1297">
        <v>36</v>
      </c>
      <c r="AS1297">
        <v>7</v>
      </c>
      <c r="AT1297">
        <v>0.69</v>
      </c>
      <c r="AU1297" t="s">
        <v>48</v>
      </c>
    </row>
    <row r="1298" spans="38:47">
      <c r="AL1298" t="s">
        <v>46</v>
      </c>
      <c r="AM1298" t="s">
        <v>54</v>
      </c>
      <c r="AN1298">
        <v>501</v>
      </c>
      <c r="AO1298">
        <v>10</v>
      </c>
      <c r="AP1298" t="s">
        <v>49</v>
      </c>
      <c r="AR1298">
        <v>37</v>
      </c>
      <c r="AS1298">
        <v>7</v>
      </c>
      <c r="AT1298">
        <v>0.74</v>
      </c>
      <c r="AU1298" t="s">
        <v>48</v>
      </c>
    </row>
    <row r="1299" spans="38:47">
      <c r="AL1299" t="s">
        <v>46</v>
      </c>
      <c r="AM1299" t="s">
        <v>54</v>
      </c>
      <c r="AN1299">
        <v>501</v>
      </c>
      <c r="AO1299">
        <v>10</v>
      </c>
      <c r="AP1299" t="s">
        <v>49</v>
      </c>
      <c r="AR1299">
        <v>38</v>
      </c>
      <c r="AS1299">
        <v>7</v>
      </c>
      <c r="AT1299">
        <v>0.8</v>
      </c>
      <c r="AU1299" t="s">
        <v>48</v>
      </c>
    </row>
    <row r="1300" spans="38:47">
      <c r="AL1300" t="s">
        <v>46</v>
      </c>
      <c r="AM1300" t="s">
        <v>54</v>
      </c>
      <c r="AN1300">
        <v>501</v>
      </c>
      <c r="AO1300">
        <v>10</v>
      </c>
      <c r="AP1300" t="s">
        <v>49</v>
      </c>
      <c r="AR1300">
        <v>39</v>
      </c>
      <c r="AS1300">
        <v>7</v>
      </c>
      <c r="AT1300">
        <v>0.86</v>
      </c>
      <c r="AU1300" t="s">
        <v>48</v>
      </c>
    </row>
    <row r="1301" spans="38:47">
      <c r="AL1301" t="s">
        <v>46</v>
      </c>
      <c r="AM1301" t="s">
        <v>54</v>
      </c>
      <c r="AN1301">
        <v>501</v>
      </c>
      <c r="AO1301">
        <v>10</v>
      </c>
      <c r="AP1301" t="s">
        <v>49</v>
      </c>
      <c r="AR1301">
        <v>40</v>
      </c>
      <c r="AS1301">
        <v>7</v>
      </c>
      <c r="AT1301">
        <v>0.93</v>
      </c>
      <c r="AU1301" t="s">
        <v>48</v>
      </c>
    </row>
    <row r="1302" spans="38:47">
      <c r="AL1302" t="s">
        <v>46</v>
      </c>
      <c r="AM1302" t="s">
        <v>54</v>
      </c>
      <c r="AN1302">
        <v>501</v>
      </c>
      <c r="AO1302">
        <v>10</v>
      </c>
      <c r="AP1302" t="s">
        <v>49</v>
      </c>
      <c r="AR1302">
        <v>41</v>
      </c>
      <c r="AS1302">
        <v>7</v>
      </c>
      <c r="AT1302">
        <v>1.01</v>
      </c>
      <c r="AU1302" t="s">
        <v>48</v>
      </c>
    </row>
    <row r="1303" spans="38:47">
      <c r="AL1303" t="s">
        <v>46</v>
      </c>
      <c r="AM1303" t="s">
        <v>54</v>
      </c>
      <c r="AN1303">
        <v>501</v>
      </c>
      <c r="AO1303">
        <v>10</v>
      </c>
      <c r="AP1303" t="s">
        <v>49</v>
      </c>
      <c r="AR1303">
        <v>42</v>
      </c>
      <c r="AS1303">
        <v>7</v>
      </c>
      <c r="AT1303">
        <v>1.0900000000000001</v>
      </c>
      <c r="AU1303" t="s">
        <v>48</v>
      </c>
    </row>
    <row r="1304" spans="38:47">
      <c r="AL1304" t="s">
        <v>46</v>
      </c>
      <c r="AM1304" t="s">
        <v>54</v>
      </c>
      <c r="AN1304">
        <v>501</v>
      </c>
      <c r="AO1304">
        <v>10</v>
      </c>
      <c r="AP1304" t="s">
        <v>49</v>
      </c>
      <c r="AR1304">
        <v>43</v>
      </c>
      <c r="AS1304">
        <v>7</v>
      </c>
      <c r="AT1304">
        <v>1.18</v>
      </c>
      <c r="AU1304" t="s">
        <v>48</v>
      </c>
    </row>
    <row r="1305" spans="38:47">
      <c r="AL1305" t="s">
        <v>46</v>
      </c>
      <c r="AM1305" t="s">
        <v>54</v>
      </c>
      <c r="AN1305">
        <v>501</v>
      </c>
      <c r="AO1305">
        <v>10</v>
      </c>
      <c r="AP1305" t="s">
        <v>49</v>
      </c>
      <c r="AR1305">
        <v>44</v>
      </c>
      <c r="AS1305">
        <v>7</v>
      </c>
      <c r="AT1305">
        <v>1.27</v>
      </c>
      <c r="AU1305" t="s">
        <v>48</v>
      </c>
    </row>
    <row r="1306" spans="38:47">
      <c r="AL1306" t="s">
        <v>46</v>
      </c>
      <c r="AM1306" t="s">
        <v>54</v>
      </c>
      <c r="AN1306">
        <v>501</v>
      </c>
      <c r="AO1306">
        <v>10</v>
      </c>
      <c r="AP1306" t="s">
        <v>49</v>
      </c>
      <c r="AR1306">
        <v>45</v>
      </c>
      <c r="AS1306">
        <v>7</v>
      </c>
      <c r="AT1306">
        <v>1.38</v>
      </c>
      <c r="AU1306" t="s">
        <v>48</v>
      </c>
    </row>
    <row r="1307" spans="38:47">
      <c r="AL1307" t="s">
        <v>46</v>
      </c>
      <c r="AM1307" t="s">
        <v>54</v>
      </c>
      <c r="AN1307">
        <v>501</v>
      </c>
      <c r="AO1307">
        <v>10</v>
      </c>
      <c r="AP1307" t="s">
        <v>49</v>
      </c>
      <c r="AR1307">
        <v>46</v>
      </c>
      <c r="AS1307">
        <v>7</v>
      </c>
      <c r="AT1307">
        <v>1.5</v>
      </c>
      <c r="AU1307" t="s">
        <v>48</v>
      </c>
    </row>
    <row r="1308" spans="38:47">
      <c r="AL1308" t="s">
        <v>46</v>
      </c>
      <c r="AM1308" t="s">
        <v>54</v>
      </c>
      <c r="AN1308">
        <v>501</v>
      </c>
      <c r="AO1308">
        <v>10</v>
      </c>
      <c r="AP1308" t="s">
        <v>49</v>
      </c>
      <c r="AR1308">
        <v>47</v>
      </c>
      <c r="AS1308">
        <v>7</v>
      </c>
      <c r="AT1308">
        <v>1.62</v>
      </c>
      <c r="AU1308" t="s">
        <v>48</v>
      </c>
    </row>
    <row r="1309" spans="38:47">
      <c r="AL1309" t="s">
        <v>46</v>
      </c>
      <c r="AM1309" t="s">
        <v>54</v>
      </c>
      <c r="AN1309">
        <v>501</v>
      </c>
      <c r="AO1309">
        <v>10</v>
      </c>
      <c r="AP1309" t="s">
        <v>49</v>
      </c>
      <c r="AR1309">
        <v>48</v>
      </c>
      <c r="AS1309">
        <v>7</v>
      </c>
      <c r="AT1309">
        <v>1.76</v>
      </c>
      <c r="AU1309" t="s">
        <v>48</v>
      </c>
    </row>
    <row r="1310" spans="38:47">
      <c r="AL1310" t="s">
        <v>46</v>
      </c>
      <c r="AM1310" t="s">
        <v>54</v>
      </c>
      <c r="AN1310">
        <v>501</v>
      </c>
      <c r="AO1310">
        <v>10</v>
      </c>
      <c r="AP1310" t="s">
        <v>49</v>
      </c>
      <c r="AR1310">
        <v>49</v>
      </c>
      <c r="AS1310">
        <v>7</v>
      </c>
      <c r="AT1310">
        <v>1.91</v>
      </c>
      <c r="AU1310" t="s">
        <v>48</v>
      </c>
    </row>
    <row r="1311" spans="38:47">
      <c r="AL1311" t="s">
        <v>46</v>
      </c>
      <c r="AM1311" t="s">
        <v>54</v>
      </c>
      <c r="AN1311">
        <v>501</v>
      </c>
      <c r="AO1311">
        <v>10</v>
      </c>
      <c r="AP1311" t="s">
        <v>49</v>
      </c>
      <c r="AR1311">
        <v>50</v>
      </c>
      <c r="AS1311">
        <v>7</v>
      </c>
      <c r="AT1311">
        <v>2.09</v>
      </c>
      <c r="AU1311" t="s">
        <v>48</v>
      </c>
    </row>
    <row r="1312" spans="38:47">
      <c r="AL1312" t="s">
        <v>46</v>
      </c>
      <c r="AM1312" t="s">
        <v>54</v>
      </c>
      <c r="AN1312">
        <v>501</v>
      </c>
      <c r="AO1312">
        <v>10</v>
      </c>
      <c r="AP1312" t="s">
        <v>49</v>
      </c>
      <c r="AR1312">
        <v>51</v>
      </c>
      <c r="AS1312">
        <v>7</v>
      </c>
      <c r="AT1312">
        <v>2.29</v>
      </c>
      <c r="AU1312" t="s">
        <v>48</v>
      </c>
    </row>
    <row r="1313" spans="38:47">
      <c r="AL1313" t="s">
        <v>46</v>
      </c>
      <c r="AM1313" t="s">
        <v>54</v>
      </c>
      <c r="AN1313">
        <v>501</v>
      </c>
      <c r="AO1313">
        <v>10</v>
      </c>
      <c r="AP1313" t="s">
        <v>49</v>
      </c>
      <c r="AR1313">
        <v>52</v>
      </c>
      <c r="AS1313">
        <v>7</v>
      </c>
      <c r="AT1313">
        <v>2.5099999999999998</v>
      </c>
      <c r="AU1313" t="s">
        <v>48</v>
      </c>
    </row>
    <row r="1314" spans="38:47">
      <c r="AL1314" t="s">
        <v>46</v>
      </c>
      <c r="AM1314" t="s">
        <v>54</v>
      </c>
      <c r="AN1314">
        <v>501</v>
      </c>
      <c r="AO1314">
        <v>10</v>
      </c>
      <c r="AP1314" t="s">
        <v>49</v>
      </c>
      <c r="AR1314">
        <v>53</v>
      </c>
      <c r="AS1314">
        <v>7</v>
      </c>
      <c r="AT1314">
        <v>2.78</v>
      </c>
      <c r="AU1314" t="s">
        <v>48</v>
      </c>
    </row>
    <row r="1315" spans="38:47">
      <c r="AL1315" t="s">
        <v>46</v>
      </c>
      <c r="AM1315" t="s">
        <v>54</v>
      </c>
      <c r="AN1315">
        <v>501</v>
      </c>
      <c r="AO1315">
        <v>10</v>
      </c>
      <c r="AP1315" t="s">
        <v>49</v>
      </c>
      <c r="AR1315">
        <v>54</v>
      </c>
      <c r="AS1315">
        <v>7</v>
      </c>
      <c r="AT1315">
        <v>3.07</v>
      </c>
      <c r="AU1315" t="s">
        <v>48</v>
      </c>
    </row>
    <row r="1316" spans="38:47">
      <c r="AL1316" t="s">
        <v>46</v>
      </c>
      <c r="AM1316" t="s">
        <v>54</v>
      </c>
      <c r="AN1316">
        <v>501</v>
      </c>
      <c r="AO1316">
        <v>10</v>
      </c>
      <c r="AP1316" t="s">
        <v>49</v>
      </c>
      <c r="AR1316">
        <v>55</v>
      </c>
      <c r="AS1316">
        <v>7</v>
      </c>
      <c r="AT1316">
        <v>3.39</v>
      </c>
      <c r="AU1316" t="s">
        <v>48</v>
      </c>
    </row>
    <row r="1317" spans="38:47">
      <c r="AL1317" t="s">
        <v>46</v>
      </c>
      <c r="AM1317" t="s">
        <v>54</v>
      </c>
      <c r="AN1317">
        <v>501</v>
      </c>
      <c r="AO1317">
        <v>10</v>
      </c>
      <c r="AP1317" t="s">
        <v>49</v>
      </c>
      <c r="AR1317">
        <v>56</v>
      </c>
      <c r="AS1317">
        <v>7</v>
      </c>
      <c r="AT1317">
        <v>3.76</v>
      </c>
      <c r="AU1317" t="s">
        <v>48</v>
      </c>
    </row>
    <row r="1318" spans="38:47">
      <c r="AL1318" t="s">
        <v>46</v>
      </c>
      <c r="AM1318" t="s">
        <v>54</v>
      </c>
      <c r="AN1318">
        <v>501</v>
      </c>
      <c r="AO1318">
        <v>10</v>
      </c>
      <c r="AP1318" t="s">
        <v>49</v>
      </c>
      <c r="AR1318">
        <v>57</v>
      </c>
      <c r="AS1318">
        <v>7</v>
      </c>
      <c r="AT1318">
        <v>4.18</v>
      </c>
      <c r="AU1318" t="s">
        <v>48</v>
      </c>
    </row>
    <row r="1319" spans="38:47">
      <c r="AL1319" t="s">
        <v>46</v>
      </c>
      <c r="AM1319" t="s">
        <v>54</v>
      </c>
      <c r="AN1319">
        <v>501</v>
      </c>
      <c r="AO1319">
        <v>10</v>
      </c>
      <c r="AP1319" t="s">
        <v>49</v>
      </c>
      <c r="AR1319">
        <v>58</v>
      </c>
      <c r="AS1319">
        <v>7</v>
      </c>
      <c r="AT1319">
        <v>4.63</v>
      </c>
      <c r="AU1319" t="s">
        <v>48</v>
      </c>
    </row>
    <row r="1320" spans="38:47">
      <c r="AL1320" t="s">
        <v>46</v>
      </c>
      <c r="AM1320" t="s">
        <v>54</v>
      </c>
      <c r="AN1320">
        <v>501</v>
      </c>
      <c r="AO1320">
        <v>10</v>
      </c>
      <c r="AP1320" t="s">
        <v>49</v>
      </c>
      <c r="AR1320">
        <v>59</v>
      </c>
      <c r="AS1320">
        <v>7</v>
      </c>
      <c r="AT1320">
        <v>5.16</v>
      </c>
      <c r="AU1320" t="s">
        <v>48</v>
      </c>
    </row>
    <row r="1321" spans="38:47">
      <c r="AL1321" t="s">
        <v>46</v>
      </c>
      <c r="AM1321" t="s">
        <v>54</v>
      </c>
      <c r="AN1321">
        <v>501</v>
      </c>
      <c r="AO1321">
        <v>10</v>
      </c>
      <c r="AP1321" t="s">
        <v>49</v>
      </c>
      <c r="AR1321">
        <v>60</v>
      </c>
      <c r="AS1321">
        <v>7</v>
      </c>
      <c r="AT1321">
        <v>5.76</v>
      </c>
      <c r="AU1321" t="s">
        <v>48</v>
      </c>
    </row>
    <row r="1322" spans="38:47">
      <c r="AL1322" t="s">
        <v>46</v>
      </c>
      <c r="AM1322" t="s">
        <v>54</v>
      </c>
      <c r="AN1322">
        <v>501</v>
      </c>
      <c r="AO1322">
        <v>10</v>
      </c>
      <c r="AP1322" t="s">
        <v>49</v>
      </c>
      <c r="AR1322">
        <v>61</v>
      </c>
      <c r="AS1322">
        <v>7</v>
      </c>
      <c r="AT1322">
        <v>6.44</v>
      </c>
      <c r="AU1322" t="s">
        <v>48</v>
      </c>
    </row>
    <row r="1323" spans="38:47">
      <c r="AL1323" t="s">
        <v>46</v>
      </c>
      <c r="AM1323" t="s">
        <v>54</v>
      </c>
      <c r="AN1323">
        <v>501</v>
      </c>
      <c r="AO1323">
        <v>10</v>
      </c>
      <c r="AP1323" t="s">
        <v>49</v>
      </c>
      <c r="AR1323">
        <v>62</v>
      </c>
      <c r="AS1323">
        <v>7</v>
      </c>
      <c r="AT1323">
        <v>7.23</v>
      </c>
      <c r="AU1323" t="s">
        <v>48</v>
      </c>
    </row>
    <row r="1324" spans="38:47">
      <c r="AL1324" t="s">
        <v>46</v>
      </c>
      <c r="AM1324" t="s">
        <v>54</v>
      </c>
      <c r="AN1324">
        <v>501</v>
      </c>
      <c r="AO1324">
        <v>10</v>
      </c>
      <c r="AP1324" t="s">
        <v>49</v>
      </c>
      <c r="AR1324">
        <v>63</v>
      </c>
      <c r="AS1324">
        <v>7</v>
      </c>
      <c r="AT1324">
        <v>8.15</v>
      </c>
      <c r="AU1324" t="s">
        <v>48</v>
      </c>
    </row>
    <row r="1325" spans="38:47">
      <c r="AL1325" t="s">
        <v>46</v>
      </c>
      <c r="AM1325" t="s">
        <v>54</v>
      </c>
      <c r="AN1325">
        <v>501</v>
      </c>
      <c r="AO1325">
        <v>10</v>
      </c>
      <c r="AP1325" t="s">
        <v>49</v>
      </c>
      <c r="AR1325">
        <v>18</v>
      </c>
      <c r="AS1325">
        <v>8</v>
      </c>
      <c r="AT1325">
        <v>0.42</v>
      </c>
      <c r="AU1325" t="s">
        <v>48</v>
      </c>
    </row>
    <row r="1326" spans="38:47">
      <c r="AL1326" t="s">
        <v>46</v>
      </c>
      <c r="AM1326" t="s">
        <v>54</v>
      </c>
      <c r="AN1326">
        <v>501</v>
      </c>
      <c r="AO1326">
        <v>10</v>
      </c>
      <c r="AP1326" t="s">
        <v>49</v>
      </c>
      <c r="AR1326">
        <v>19</v>
      </c>
      <c r="AS1326">
        <v>8</v>
      </c>
      <c r="AT1326">
        <v>0.42</v>
      </c>
      <c r="AU1326" t="s">
        <v>48</v>
      </c>
    </row>
    <row r="1327" spans="38:47">
      <c r="AL1327" t="s">
        <v>46</v>
      </c>
      <c r="AM1327" t="s">
        <v>54</v>
      </c>
      <c r="AN1327">
        <v>501</v>
      </c>
      <c r="AO1327">
        <v>10</v>
      </c>
      <c r="AP1327" t="s">
        <v>49</v>
      </c>
      <c r="AR1327">
        <v>20</v>
      </c>
      <c r="AS1327">
        <v>8</v>
      </c>
      <c r="AT1327">
        <v>0.44</v>
      </c>
      <c r="AU1327" t="s">
        <v>48</v>
      </c>
    </row>
    <row r="1328" spans="38:47">
      <c r="AL1328" t="s">
        <v>46</v>
      </c>
      <c r="AM1328" t="s">
        <v>54</v>
      </c>
      <c r="AN1328">
        <v>501</v>
      </c>
      <c r="AO1328">
        <v>10</v>
      </c>
      <c r="AP1328" t="s">
        <v>49</v>
      </c>
      <c r="AR1328">
        <v>21</v>
      </c>
      <c r="AS1328">
        <v>8</v>
      </c>
      <c r="AT1328">
        <v>0.45</v>
      </c>
      <c r="AU1328" t="s">
        <v>48</v>
      </c>
    </row>
    <row r="1329" spans="38:47">
      <c r="AL1329" t="s">
        <v>46</v>
      </c>
      <c r="AM1329" t="s">
        <v>54</v>
      </c>
      <c r="AN1329">
        <v>501</v>
      </c>
      <c r="AO1329">
        <v>10</v>
      </c>
      <c r="AP1329" t="s">
        <v>49</v>
      </c>
      <c r="AR1329">
        <v>22</v>
      </c>
      <c r="AS1329">
        <v>8</v>
      </c>
      <c r="AT1329">
        <v>0.47</v>
      </c>
      <c r="AU1329" t="s">
        <v>48</v>
      </c>
    </row>
    <row r="1330" spans="38:47">
      <c r="AL1330" t="s">
        <v>46</v>
      </c>
      <c r="AM1330" t="s">
        <v>54</v>
      </c>
      <c r="AN1330">
        <v>501</v>
      </c>
      <c r="AO1330">
        <v>10</v>
      </c>
      <c r="AP1330" t="s">
        <v>49</v>
      </c>
      <c r="AR1330">
        <v>23</v>
      </c>
      <c r="AS1330">
        <v>8</v>
      </c>
      <c r="AT1330">
        <v>0.47</v>
      </c>
      <c r="AU1330" t="s">
        <v>48</v>
      </c>
    </row>
    <row r="1331" spans="38:47">
      <c r="AL1331" t="s">
        <v>46</v>
      </c>
      <c r="AM1331" t="s">
        <v>54</v>
      </c>
      <c r="AN1331">
        <v>501</v>
      </c>
      <c r="AO1331">
        <v>10</v>
      </c>
      <c r="AP1331" t="s">
        <v>49</v>
      </c>
      <c r="AR1331">
        <v>24</v>
      </c>
      <c r="AS1331">
        <v>8</v>
      </c>
      <c r="AT1331">
        <v>0.49</v>
      </c>
      <c r="AU1331" t="s">
        <v>48</v>
      </c>
    </row>
    <row r="1332" spans="38:47">
      <c r="AL1332" t="s">
        <v>46</v>
      </c>
      <c r="AM1332" t="s">
        <v>54</v>
      </c>
      <c r="AN1332">
        <v>501</v>
      </c>
      <c r="AO1332">
        <v>10</v>
      </c>
      <c r="AP1332" t="s">
        <v>49</v>
      </c>
      <c r="AR1332">
        <v>25</v>
      </c>
      <c r="AS1332">
        <v>8</v>
      </c>
      <c r="AT1332">
        <v>0.49</v>
      </c>
      <c r="AU1332" t="s">
        <v>48</v>
      </c>
    </row>
    <row r="1333" spans="38:47">
      <c r="AL1333" t="s">
        <v>46</v>
      </c>
      <c r="AM1333" t="s">
        <v>54</v>
      </c>
      <c r="AN1333">
        <v>501</v>
      </c>
      <c r="AO1333">
        <v>10</v>
      </c>
      <c r="AP1333" t="s">
        <v>49</v>
      </c>
      <c r="AR1333">
        <v>26</v>
      </c>
      <c r="AS1333">
        <v>8</v>
      </c>
      <c r="AT1333">
        <v>0.51</v>
      </c>
      <c r="AU1333" t="s">
        <v>48</v>
      </c>
    </row>
    <row r="1334" spans="38:47">
      <c r="AL1334" t="s">
        <v>46</v>
      </c>
      <c r="AM1334" t="s">
        <v>54</v>
      </c>
      <c r="AN1334">
        <v>501</v>
      </c>
      <c r="AO1334">
        <v>10</v>
      </c>
      <c r="AP1334" t="s">
        <v>49</v>
      </c>
      <c r="AR1334">
        <v>27</v>
      </c>
      <c r="AS1334">
        <v>8</v>
      </c>
      <c r="AT1334">
        <v>0.52</v>
      </c>
      <c r="AU1334" t="s">
        <v>48</v>
      </c>
    </row>
    <row r="1335" spans="38:47">
      <c r="AL1335" t="s">
        <v>46</v>
      </c>
      <c r="AM1335" t="s">
        <v>54</v>
      </c>
      <c r="AN1335">
        <v>501</v>
      </c>
      <c r="AO1335">
        <v>10</v>
      </c>
      <c r="AP1335" t="s">
        <v>49</v>
      </c>
      <c r="AR1335">
        <v>28</v>
      </c>
      <c r="AS1335">
        <v>8</v>
      </c>
      <c r="AT1335">
        <v>0.53</v>
      </c>
      <c r="AU1335" t="s">
        <v>48</v>
      </c>
    </row>
    <row r="1336" spans="38:47">
      <c r="AL1336" t="s">
        <v>46</v>
      </c>
      <c r="AM1336" t="s">
        <v>54</v>
      </c>
      <c r="AN1336">
        <v>501</v>
      </c>
      <c r="AO1336">
        <v>10</v>
      </c>
      <c r="AP1336" t="s">
        <v>49</v>
      </c>
      <c r="AR1336">
        <v>29</v>
      </c>
      <c r="AS1336">
        <v>8</v>
      </c>
      <c r="AT1336">
        <v>0.55000000000000004</v>
      </c>
      <c r="AU1336" t="s">
        <v>48</v>
      </c>
    </row>
    <row r="1337" spans="38:47">
      <c r="AL1337" t="s">
        <v>46</v>
      </c>
      <c r="AM1337" t="s">
        <v>54</v>
      </c>
      <c r="AN1337">
        <v>501</v>
      </c>
      <c r="AO1337">
        <v>10</v>
      </c>
      <c r="AP1337" t="s">
        <v>49</v>
      </c>
      <c r="AR1337">
        <v>30</v>
      </c>
      <c r="AS1337">
        <v>8</v>
      </c>
      <c r="AT1337">
        <v>0.57999999999999996</v>
      </c>
      <c r="AU1337" t="s">
        <v>48</v>
      </c>
    </row>
    <row r="1338" spans="38:47">
      <c r="AL1338" t="s">
        <v>46</v>
      </c>
      <c r="AM1338" t="s">
        <v>54</v>
      </c>
      <c r="AN1338">
        <v>501</v>
      </c>
      <c r="AO1338">
        <v>10</v>
      </c>
      <c r="AP1338" t="s">
        <v>49</v>
      </c>
      <c r="AR1338">
        <v>31</v>
      </c>
      <c r="AS1338">
        <v>8</v>
      </c>
      <c r="AT1338">
        <v>0.61</v>
      </c>
      <c r="AU1338" t="s">
        <v>48</v>
      </c>
    </row>
    <row r="1339" spans="38:47">
      <c r="AL1339" t="s">
        <v>46</v>
      </c>
      <c r="AM1339" t="s">
        <v>54</v>
      </c>
      <c r="AN1339">
        <v>501</v>
      </c>
      <c r="AO1339">
        <v>10</v>
      </c>
      <c r="AP1339" t="s">
        <v>49</v>
      </c>
      <c r="AR1339">
        <v>32</v>
      </c>
      <c r="AS1339">
        <v>8</v>
      </c>
      <c r="AT1339">
        <v>0.63</v>
      </c>
      <c r="AU1339" t="s">
        <v>48</v>
      </c>
    </row>
    <row r="1340" spans="38:47">
      <c r="AL1340" t="s">
        <v>46</v>
      </c>
      <c r="AM1340" t="s">
        <v>54</v>
      </c>
      <c r="AN1340">
        <v>501</v>
      </c>
      <c r="AO1340">
        <v>10</v>
      </c>
      <c r="AP1340" t="s">
        <v>49</v>
      </c>
      <c r="AR1340">
        <v>33</v>
      </c>
      <c r="AS1340">
        <v>8</v>
      </c>
      <c r="AT1340">
        <v>0.67</v>
      </c>
      <c r="AU1340" t="s">
        <v>48</v>
      </c>
    </row>
    <row r="1341" spans="38:47">
      <c r="AL1341" t="s">
        <v>46</v>
      </c>
      <c r="AM1341" t="s">
        <v>54</v>
      </c>
      <c r="AN1341">
        <v>501</v>
      </c>
      <c r="AO1341">
        <v>10</v>
      </c>
      <c r="AP1341" t="s">
        <v>49</v>
      </c>
      <c r="AR1341">
        <v>34</v>
      </c>
      <c r="AS1341">
        <v>8</v>
      </c>
      <c r="AT1341">
        <v>0.72</v>
      </c>
      <c r="AU1341" t="s">
        <v>48</v>
      </c>
    </row>
    <row r="1342" spans="38:47">
      <c r="AL1342" t="s">
        <v>46</v>
      </c>
      <c r="AM1342" t="s">
        <v>54</v>
      </c>
      <c r="AN1342">
        <v>501</v>
      </c>
      <c r="AO1342">
        <v>10</v>
      </c>
      <c r="AP1342" t="s">
        <v>49</v>
      </c>
      <c r="AR1342">
        <v>35</v>
      </c>
      <c r="AS1342">
        <v>8</v>
      </c>
      <c r="AT1342">
        <v>0.76</v>
      </c>
      <c r="AU1342" t="s">
        <v>48</v>
      </c>
    </row>
    <row r="1343" spans="38:47">
      <c r="AL1343" t="s">
        <v>46</v>
      </c>
      <c r="AM1343" t="s">
        <v>54</v>
      </c>
      <c r="AN1343">
        <v>501</v>
      </c>
      <c r="AO1343">
        <v>10</v>
      </c>
      <c r="AP1343" t="s">
        <v>49</v>
      </c>
      <c r="AR1343">
        <v>36</v>
      </c>
      <c r="AS1343">
        <v>8</v>
      </c>
      <c r="AT1343">
        <v>0.82</v>
      </c>
      <c r="AU1343" t="s">
        <v>48</v>
      </c>
    </row>
    <row r="1344" spans="38:47">
      <c r="AL1344" t="s">
        <v>46</v>
      </c>
      <c r="AM1344" t="s">
        <v>54</v>
      </c>
      <c r="AN1344">
        <v>501</v>
      </c>
      <c r="AO1344">
        <v>10</v>
      </c>
      <c r="AP1344" t="s">
        <v>49</v>
      </c>
      <c r="AR1344">
        <v>37</v>
      </c>
      <c r="AS1344">
        <v>8</v>
      </c>
      <c r="AT1344">
        <v>0.88</v>
      </c>
      <c r="AU1344" t="s">
        <v>48</v>
      </c>
    </row>
    <row r="1345" spans="38:47">
      <c r="AL1345" t="s">
        <v>46</v>
      </c>
      <c r="AM1345" t="s">
        <v>54</v>
      </c>
      <c r="AN1345">
        <v>501</v>
      </c>
      <c r="AO1345">
        <v>10</v>
      </c>
      <c r="AP1345" t="s">
        <v>49</v>
      </c>
      <c r="AR1345">
        <v>38</v>
      </c>
      <c r="AS1345">
        <v>8</v>
      </c>
      <c r="AT1345">
        <v>0.94</v>
      </c>
      <c r="AU1345" t="s">
        <v>48</v>
      </c>
    </row>
    <row r="1346" spans="38:47">
      <c r="AL1346" t="s">
        <v>46</v>
      </c>
      <c r="AM1346" t="s">
        <v>54</v>
      </c>
      <c r="AN1346">
        <v>501</v>
      </c>
      <c r="AO1346">
        <v>10</v>
      </c>
      <c r="AP1346" t="s">
        <v>49</v>
      </c>
      <c r="AR1346">
        <v>39</v>
      </c>
      <c r="AS1346">
        <v>8</v>
      </c>
      <c r="AT1346">
        <v>1.02</v>
      </c>
      <c r="AU1346" t="s">
        <v>48</v>
      </c>
    </row>
    <row r="1347" spans="38:47">
      <c r="AL1347" t="s">
        <v>46</v>
      </c>
      <c r="AM1347" t="s">
        <v>54</v>
      </c>
      <c r="AN1347">
        <v>501</v>
      </c>
      <c r="AO1347">
        <v>10</v>
      </c>
      <c r="AP1347" t="s">
        <v>49</v>
      </c>
      <c r="AR1347">
        <v>40</v>
      </c>
      <c r="AS1347">
        <v>8</v>
      </c>
      <c r="AT1347">
        <v>1.1000000000000001</v>
      </c>
      <c r="AU1347" t="s">
        <v>48</v>
      </c>
    </row>
    <row r="1348" spans="38:47">
      <c r="AL1348" t="s">
        <v>46</v>
      </c>
      <c r="AM1348" t="s">
        <v>54</v>
      </c>
      <c r="AN1348">
        <v>501</v>
      </c>
      <c r="AO1348">
        <v>10</v>
      </c>
      <c r="AP1348" t="s">
        <v>49</v>
      </c>
      <c r="AR1348">
        <v>41</v>
      </c>
      <c r="AS1348">
        <v>8</v>
      </c>
      <c r="AT1348">
        <v>1.19</v>
      </c>
      <c r="AU1348" t="s">
        <v>48</v>
      </c>
    </row>
    <row r="1349" spans="38:47">
      <c r="AL1349" t="s">
        <v>46</v>
      </c>
      <c r="AM1349" t="s">
        <v>54</v>
      </c>
      <c r="AN1349">
        <v>501</v>
      </c>
      <c r="AO1349">
        <v>10</v>
      </c>
      <c r="AP1349" t="s">
        <v>49</v>
      </c>
      <c r="AR1349">
        <v>42</v>
      </c>
      <c r="AS1349">
        <v>8</v>
      </c>
      <c r="AT1349">
        <v>1.29</v>
      </c>
      <c r="AU1349" t="s">
        <v>48</v>
      </c>
    </row>
    <row r="1350" spans="38:47">
      <c r="AL1350" t="s">
        <v>46</v>
      </c>
      <c r="AM1350" t="s">
        <v>54</v>
      </c>
      <c r="AN1350">
        <v>501</v>
      </c>
      <c r="AO1350">
        <v>10</v>
      </c>
      <c r="AP1350" t="s">
        <v>49</v>
      </c>
      <c r="AR1350">
        <v>43</v>
      </c>
      <c r="AS1350">
        <v>8</v>
      </c>
      <c r="AT1350">
        <v>1.39</v>
      </c>
      <c r="AU1350" t="s">
        <v>48</v>
      </c>
    </row>
    <row r="1351" spans="38:47">
      <c r="AL1351" t="s">
        <v>46</v>
      </c>
      <c r="AM1351" t="s">
        <v>54</v>
      </c>
      <c r="AN1351">
        <v>501</v>
      </c>
      <c r="AO1351">
        <v>10</v>
      </c>
      <c r="AP1351" t="s">
        <v>49</v>
      </c>
      <c r="AR1351">
        <v>44</v>
      </c>
      <c r="AS1351">
        <v>8</v>
      </c>
      <c r="AT1351">
        <v>1.5</v>
      </c>
      <c r="AU1351" t="s">
        <v>48</v>
      </c>
    </row>
    <row r="1352" spans="38:47">
      <c r="AL1352" t="s">
        <v>46</v>
      </c>
      <c r="AM1352" t="s">
        <v>54</v>
      </c>
      <c r="AN1352">
        <v>501</v>
      </c>
      <c r="AO1352">
        <v>10</v>
      </c>
      <c r="AP1352" t="s">
        <v>49</v>
      </c>
      <c r="AR1352">
        <v>45</v>
      </c>
      <c r="AS1352">
        <v>8</v>
      </c>
      <c r="AT1352">
        <v>1.63</v>
      </c>
      <c r="AU1352" t="s">
        <v>48</v>
      </c>
    </row>
    <row r="1353" spans="38:47">
      <c r="AL1353" t="s">
        <v>46</v>
      </c>
      <c r="AM1353" t="s">
        <v>54</v>
      </c>
      <c r="AN1353">
        <v>501</v>
      </c>
      <c r="AO1353">
        <v>10</v>
      </c>
      <c r="AP1353" t="s">
        <v>49</v>
      </c>
      <c r="AR1353">
        <v>46</v>
      </c>
      <c r="AS1353">
        <v>8</v>
      </c>
      <c r="AT1353">
        <v>1.77</v>
      </c>
      <c r="AU1353" t="s">
        <v>48</v>
      </c>
    </row>
    <row r="1354" spans="38:47">
      <c r="AL1354" t="s">
        <v>46</v>
      </c>
      <c r="AM1354" t="s">
        <v>54</v>
      </c>
      <c r="AN1354">
        <v>501</v>
      </c>
      <c r="AO1354">
        <v>10</v>
      </c>
      <c r="AP1354" t="s">
        <v>49</v>
      </c>
      <c r="AR1354">
        <v>47</v>
      </c>
      <c r="AS1354">
        <v>8</v>
      </c>
      <c r="AT1354">
        <v>1.92</v>
      </c>
      <c r="AU1354" t="s">
        <v>48</v>
      </c>
    </row>
    <row r="1355" spans="38:47">
      <c r="AL1355" t="s">
        <v>46</v>
      </c>
      <c r="AM1355" t="s">
        <v>54</v>
      </c>
      <c r="AN1355">
        <v>501</v>
      </c>
      <c r="AO1355">
        <v>10</v>
      </c>
      <c r="AP1355" t="s">
        <v>49</v>
      </c>
      <c r="AR1355">
        <v>48</v>
      </c>
      <c r="AS1355">
        <v>8</v>
      </c>
      <c r="AT1355">
        <v>2.09</v>
      </c>
      <c r="AU1355" t="s">
        <v>48</v>
      </c>
    </row>
    <row r="1356" spans="38:47">
      <c r="AL1356" t="s">
        <v>46</v>
      </c>
      <c r="AM1356" t="s">
        <v>54</v>
      </c>
      <c r="AN1356">
        <v>501</v>
      </c>
      <c r="AO1356">
        <v>10</v>
      </c>
      <c r="AP1356" t="s">
        <v>49</v>
      </c>
      <c r="AR1356">
        <v>49</v>
      </c>
      <c r="AS1356">
        <v>8</v>
      </c>
      <c r="AT1356">
        <v>2.27</v>
      </c>
      <c r="AU1356" t="s">
        <v>48</v>
      </c>
    </row>
    <row r="1357" spans="38:47">
      <c r="AL1357" t="s">
        <v>46</v>
      </c>
      <c r="AM1357" t="s">
        <v>54</v>
      </c>
      <c r="AN1357">
        <v>501</v>
      </c>
      <c r="AO1357">
        <v>10</v>
      </c>
      <c r="AP1357" t="s">
        <v>49</v>
      </c>
      <c r="AR1357">
        <v>50</v>
      </c>
      <c r="AS1357">
        <v>8</v>
      </c>
      <c r="AT1357">
        <v>2.4900000000000002</v>
      </c>
      <c r="AU1357" t="s">
        <v>48</v>
      </c>
    </row>
    <row r="1358" spans="38:47">
      <c r="AL1358" t="s">
        <v>46</v>
      </c>
      <c r="AM1358" t="s">
        <v>54</v>
      </c>
      <c r="AN1358">
        <v>501</v>
      </c>
      <c r="AO1358">
        <v>10</v>
      </c>
      <c r="AP1358" t="s">
        <v>49</v>
      </c>
      <c r="AR1358">
        <v>51</v>
      </c>
      <c r="AS1358">
        <v>8</v>
      </c>
      <c r="AT1358">
        <v>2.73</v>
      </c>
      <c r="AU1358" t="s">
        <v>48</v>
      </c>
    </row>
    <row r="1359" spans="38:47">
      <c r="AL1359" t="s">
        <v>46</v>
      </c>
      <c r="AM1359" t="s">
        <v>54</v>
      </c>
      <c r="AN1359">
        <v>501</v>
      </c>
      <c r="AO1359">
        <v>10</v>
      </c>
      <c r="AP1359" t="s">
        <v>49</v>
      </c>
      <c r="AR1359">
        <v>52</v>
      </c>
      <c r="AS1359">
        <v>8</v>
      </c>
      <c r="AT1359">
        <v>3</v>
      </c>
      <c r="AU1359" t="s">
        <v>48</v>
      </c>
    </row>
    <row r="1360" spans="38:47">
      <c r="AL1360" t="s">
        <v>46</v>
      </c>
      <c r="AM1360" t="s">
        <v>54</v>
      </c>
      <c r="AN1360">
        <v>501</v>
      </c>
      <c r="AO1360">
        <v>10</v>
      </c>
      <c r="AP1360" t="s">
        <v>49</v>
      </c>
      <c r="AR1360">
        <v>53</v>
      </c>
      <c r="AS1360">
        <v>8</v>
      </c>
      <c r="AT1360">
        <v>3.31</v>
      </c>
      <c r="AU1360" t="s">
        <v>48</v>
      </c>
    </row>
    <row r="1361" spans="38:47">
      <c r="AL1361" t="s">
        <v>46</v>
      </c>
      <c r="AM1361" t="s">
        <v>54</v>
      </c>
      <c r="AN1361">
        <v>501</v>
      </c>
      <c r="AO1361">
        <v>10</v>
      </c>
      <c r="AP1361" t="s">
        <v>49</v>
      </c>
      <c r="AR1361">
        <v>54</v>
      </c>
      <c r="AS1361">
        <v>8</v>
      </c>
      <c r="AT1361">
        <v>3.66</v>
      </c>
      <c r="AU1361" t="s">
        <v>48</v>
      </c>
    </row>
    <row r="1362" spans="38:47">
      <c r="AL1362" t="s">
        <v>46</v>
      </c>
      <c r="AM1362" t="s">
        <v>54</v>
      </c>
      <c r="AN1362">
        <v>501</v>
      </c>
      <c r="AO1362">
        <v>10</v>
      </c>
      <c r="AP1362" t="s">
        <v>49</v>
      </c>
      <c r="AR1362">
        <v>55</v>
      </c>
      <c r="AS1362">
        <v>8</v>
      </c>
      <c r="AT1362">
        <v>4.05</v>
      </c>
      <c r="AU1362" t="s">
        <v>48</v>
      </c>
    </row>
    <row r="1363" spans="38:47">
      <c r="AL1363" t="s">
        <v>46</v>
      </c>
      <c r="AM1363" t="s">
        <v>54</v>
      </c>
      <c r="AN1363">
        <v>501</v>
      </c>
      <c r="AO1363">
        <v>10</v>
      </c>
      <c r="AP1363" t="s">
        <v>49</v>
      </c>
      <c r="AR1363">
        <v>56</v>
      </c>
      <c r="AS1363">
        <v>8</v>
      </c>
      <c r="AT1363">
        <v>4.49</v>
      </c>
      <c r="AU1363" t="s">
        <v>48</v>
      </c>
    </row>
    <row r="1364" spans="38:47">
      <c r="AL1364" t="s">
        <v>46</v>
      </c>
      <c r="AM1364" t="s">
        <v>54</v>
      </c>
      <c r="AN1364">
        <v>501</v>
      </c>
      <c r="AO1364">
        <v>10</v>
      </c>
      <c r="AP1364" t="s">
        <v>49</v>
      </c>
      <c r="AR1364">
        <v>57</v>
      </c>
      <c r="AS1364">
        <v>8</v>
      </c>
      <c r="AT1364">
        <v>4.9800000000000004</v>
      </c>
      <c r="AU1364" t="s">
        <v>48</v>
      </c>
    </row>
    <row r="1365" spans="38:47">
      <c r="AL1365" t="s">
        <v>46</v>
      </c>
      <c r="AM1365" t="s">
        <v>54</v>
      </c>
      <c r="AN1365">
        <v>501</v>
      </c>
      <c r="AO1365">
        <v>10</v>
      </c>
      <c r="AP1365" t="s">
        <v>49</v>
      </c>
      <c r="AR1365">
        <v>58</v>
      </c>
      <c r="AS1365">
        <v>8</v>
      </c>
      <c r="AT1365">
        <v>5.54</v>
      </c>
      <c r="AU1365" t="s">
        <v>48</v>
      </c>
    </row>
    <row r="1366" spans="38:47">
      <c r="AL1366" t="s">
        <v>46</v>
      </c>
      <c r="AM1366" t="s">
        <v>54</v>
      </c>
      <c r="AN1366">
        <v>501</v>
      </c>
      <c r="AO1366">
        <v>10</v>
      </c>
      <c r="AP1366" t="s">
        <v>49</v>
      </c>
      <c r="AR1366">
        <v>59</v>
      </c>
      <c r="AS1366">
        <v>8</v>
      </c>
      <c r="AT1366">
        <v>6.17</v>
      </c>
      <c r="AU1366" t="s">
        <v>48</v>
      </c>
    </row>
    <row r="1367" spans="38:47">
      <c r="AL1367" t="s">
        <v>46</v>
      </c>
      <c r="AM1367" t="s">
        <v>54</v>
      </c>
      <c r="AN1367">
        <v>501</v>
      </c>
      <c r="AO1367">
        <v>10</v>
      </c>
      <c r="AP1367" t="s">
        <v>49</v>
      </c>
      <c r="AR1367">
        <v>60</v>
      </c>
      <c r="AS1367">
        <v>8</v>
      </c>
      <c r="AT1367">
        <v>6.89</v>
      </c>
      <c r="AU1367" t="s">
        <v>48</v>
      </c>
    </row>
    <row r="1368" spans="38:47">
      <c r="AL1368" t="s">
        <v>46</v>
      </c>
      <c r="AM1368" t="s">
        <v>54</v>
      </c>
      <c r="AN1368">
        <v>501</v>
      </c>
      <c r="AO1368">
        <v>10</v>
      </c>
      <c r="AP1368" t="s">
        <v>49</v>
      </c>
      <c r="AR1368">
        <v>61</v>
      </c>
      <c r="AS1368">
        <v>8</v>
      </c>
      <c r="AT1368">
        <v>7.71</v>
      </c>
      <c r="AU1368" t="s">
        <v>48</v>
      </c>
    </row>
    <row r="1369" spans="38:47">
      <c r="AL1369" t="s">
        <v>46</v>
      </c>
      <c r="AM1369" t="s">
        <v>54</v>
      </c>
      <c r="AN1369">
        <v>501</v>
      </c>
      <c r="AO1369">
        <v>10</v>
      </c>
      <c r="AP1369" t="s">
        <v>49</v>
      </c>
      <c r="AR1369">
        <v>62</v>
      </c>
      <c r="AS1369">
        <v>8</v>
      </c>
      <c r="AT1369">
        <v>8.66</v>
      </c>
      <c r="AU1369" t="s">
        <v>48</v>
      </c>
    </row>
    <row r="1370" spans="38:47">
      <c r="AL1370" t="s">
        <v>46</v>
      </c>
      <c r="AM1370" t="s">
        <v>54</v>
      </c>
      <c r="AN1370">
        <v>501</v>
      </c>
      <c r="AO1370">
        <v>10</v>
      </c>
      <c r="AP1370" t="s">
        <v>49</v>
      </c>
      <c r="AR1370">
        <v>18</v>
      </c>
      <c r="AS1370">
        <v>9</v>
      </c>
      <c r="AT1370">
        <v>0.47</v>
      </c>
      <c r="AU1370" t="s">
        <v>48</v>
      </c>
    </row>
    <row r="1371" spans="38:47">
      <c r="AL1371" t="s">
        <v>46</v>
      </c>
      <c r="AM1371" t="s">
        <v>54</v>
      </c>
      <c r="AN1371">
        <v>501</v>
      </c>
      <c r="AO1371">
        <v>10</v>
      </c>
      <c r="AP1371" t="s">
        <v>49</v>
      </c>
      <c r="AR1371">
        <v>19</v>
      </c>
      <c r="AS1371">
        <v>9</v>
      </c>
      <c r="AT1371">
        <v>0.49</v>
      </c>
      <c r="AU1371" t="s">
        <v>48</v>
      </c>
    </row>
    <row r="1372" spans="38:47">
      <c r="AL1372" t="s">
        <v>46</v>
      </c>
      <c r="AM1372" t="s">
        <v>54</v>
      </c>
      <c r="AN1372">
        <v>501</v>
      </c>
      <c r="AO1372">
        <v>10</v>
      </c>
      <c r="AP1372" t="s">
        <v>49</v>
      </c>
      <c r="AR1372">
        <v>20</v>
      </c>
      <c r="AS1372">
        <v>9</v>
      </c>
      <c r="AT1372">
        <v>0.51</v>
      </c>
      <c r="AU1372" t="s">
        <v>48</v>
      </c>
    </row>
    <row r="1373" spans="38:47">
      <c r="AL1373" t="s">
        <v>46</v>
      </c>
      <c r="AM1373" t="s">
        <v>54</v>
      </c>
      <c r="AN1373">
        <v>501</v>
      </c>
      <c r="AO1373">
        <v>10</v>
      </c>
      <c r="AP1373" t="s">
        <v>49</v>
      </c>
      <c r="AR1373">
        <v>21</v>
      </c>
      <c r="AS1373">
        <v>9</v>
      </c>
      <c r="AT1373">
        <v>0.52</v>
      </c>
      <c r="AU1373" t="s">
        <v>48</v>
      </c>
    </row>
    <row r="1374" spans="38:47">
      <c r="AL1374" t="s">
        <v>46</v>
      </c>
      <c r="AM1374" t="s">
        <v>54</v>
      </c>
      <c r="AN1374">
        <v>501</v>
      </c>
      <c r="AO1374">
        <v>10</v>
      </c>
      <c r="AP1374" t="s">
        <v>49</v>
      </c>
      <c r="AR1374">
        <v>22</v>
      </c>
      <c r="AS1374">
        <v>9</v>
      </c>
      <c r="AT1374">
        <v>0.53</v>
      </c>
      <c r="AU1374" t="s">
        <v>48</v>
      </c>
    </row>
    <row r="1375" spans="38:47">
      <c r="AL1375" t="s">
        <v>46</v>
      </c>
      <c r="AM1375" t="s">
        <v>54</v>
      </c>
      <c r="AN1375">
        <v>501</v>
      </c>
      <c r="AO1375">
        <v>10</v>
      </c>
      <c r="AP1375" t="s">
        <v>49</v>
      </c>
      <c r="AR1375">
        <v>23</v>
      </c>
      <c r="AS1375">
        <v>9</v>
      </c>
      <c r="AT1375">
        <v>0.54</v>
      </c>
      <c r="AU1375" t="s">
        <v>48</v>
      </c>
    </row>
    <row r="1376" spans="38:47">
      <c r="AL1376" t="s">
        <v>46</v>
      </c>
      <c r="AM1376" t="s">
        <v>54</v>
      </c>
      <c r="AN1376">
        <v>501</v>
      </c>
      <c r="AO1376">
        <v>10</v>
      </c>
      <c r="AP1376" t="s">
        <v>49</v>
      </c>
      <c r="AR1376">
        <v>24</v>
      </c>
      <c r="AS1376">
        <v>9</v>
      </c>
      <c r="AT1376">
        <v>0.55000000000000004</v>
      </c>
      <c r="AU1376" t="s">
        <v>48</v>
      </c>
    </row>
    <row r="1377" spans="38:47">
      <c r="AL1377" t="s">
        <v>46</v>
      </c>
      <c r="AM1377" t="s">
        <v>54</v>
      </c>
      <c r="AN1377">
        <v>501</v>
      </c>
      <c r="AO1377">
        <v>10</v>
      </c>
      <c r="AP1377" t="s">
        <v>49</v>
      </c>
      <c r="AR1377">
        <v>25</v>
      </c>
      <c r="AS1377">
        <v>9</v>
      </c>
      <c r="AT1377">
        <v>0.56999999999999995</v>
      </c>
      <c r="AU1377" t="s">
        <v>48</v>
      </c>
    </row>
    <row r="1378" spans="38:47">
      <c r="AL1378" t="s">
        <v>46</v>
      </c>
      <c r="AM1378" t="s">
        <v>54</v>
      </c>
      <c r="AN1378">
        <v>501</v>
      </c>
      <c r="AO1378">
        <v>10</v>
      </c>
      <c r="AP1378" t="s">
        <v>49</v>
      </c>
      <c r="AR1378">
        <v>26</v>
      </c>
      <c r="AS1378">
        <v>9</v>
      </c>
      <c r="AT1378">
        <v>0.57999999999999996</v>
      </c>
      <c r="AU1378" t="s">
        <v>48</v>
      </c>
    </row>
    <row r="1379" spans="38:47">
      <c r="AL1379" t="s">
        <v>46</v>
      </c>
      <c r="AM1379" t="s">
        <v>54</v>
      </c>
      <c r="AN1379">
        <v>501</v>
      </c>
      <c r="AO1379">
        <v>10</v>
      </c>
      <c r="AP1379" t="s">
        <v>49</v>
      </c>
      <c r="AR1379">
        <v>27</v>
      </c>
      <c r="AS1379">
        <v>9</v>
      </c>
      <c r="AT1379">
        <v>0.6</v>
      </c>
      <c r="AU1379" t="s">
        <v>48</v>
      </c>
    </row>
    <row r="1380" spans="38:47">
      <c r="AL1380" t="s">
        <v>46</v>
      </c>
      <c r="AM1380" t="s">
        <v>54</v>
      </c>
      <c r="AN1380">
        <v>501</v>
      </c>
      <c r="AO1380">
        <v>10</v>
      </c>
      <c r="AP1380" t="s">
        <v>49</v>
      </c>
      <c r="AR1380">
        <v>28</v>
      </c>
      <c r="AS1380">
        <v>9</v>
      </c>
      <c r="AT1380">
        <v>0.62</v>
      </c>
      <c r="AU1380" t="s">
        <v>48</v>
      </c>
    </row>
    <row r="1381" spans="38:47">
      <c r="AL1381" t="s">
        <v>46</v>
      </c>
      <c r="AM1381" t="s">
        <v>54</v>
      </c>
      <c r="AN1381">
        <v>501</v>
      </c>
      <c r="AO1381">
        <v>10</v>
      </c>
      <c r="AP1381" t="s">
        <v>49</v>
      </c>
      <c r="AR1381">
        <v>29</v>
      </c>
      <c r="AS1381">
        <v>9</v>
      </c>
      <c r="AT1381">
        <v>0.64</v>
      </c>
      <c r="AU1381" t="s">
        <v>48</v>
      </c>
    </row>
    <row r="1382" spans="38:47">
      <c r="AL1382" t="s">
        <v>46</v>
      </c>
      <c r="AM1382" t="s">
        <v>54</v>
      </c>
      <c r="AN1382">
        <v>501</v>
      </c>
      <c r="AO1382">
        <v>10</v>
      </c>
      <c r="AP1382" t="s">
        <v>49</v>
      </c>
      <c r="AR1382">
        <v>30</v>
      </c>
      <c r="AS1382">
        <v>9</v>
      </c>
      <c r="AT1382">
        <v>0.67</v>
      </c>
      <c r="AU1382" t="s">
        <v>48</v>
      </c>
    </row>
    <row r="1383" spans="38:47">
      <c r="AL1383" t="s">
        <v>46</v>
      </c>
      <c r="AM1383" t="s">
        <v>54</v>
      </c>
      <c r="AN1383">
        <v>501</v>
      </c>
      <c r="AO1383">
        <v>10</v>
      </c>
      <c r="AP1383" t="s">
        <v>49</v>
      </c>
      <c r="AR1383">
        <v>31</v>
      </c>
      <c r="AS1383">
        <v>9</v>
      </c>
      <c r="AT1383">
        <v>0.69</v>
      </c>
      <c r="AU1383" t="s">
        <v>48</v>
      </c>
    </row>
    <row r="1384" spans="38:47">
      <c r="AL1384" t="s">
        <v>46</v>
      </c>
      <c r="AM1384" t="s">
        <v>54</v>
      </c>
      <c r="AN1384">
        <v>501</v>
      </c>
      <c r="AO1384">
        <v>10</v>
      </c>
      <c r="AP1384" t="s">
        <v>49</v>
      </c>
      <c r="AR1384">
        <v>32</v>
      </c>
      <c r="AS1384">
        <v>9</v>
      </c>
      <c r="AT1384">
        <v>0.74</v>
      </c>
      <c r="AU1384" t="s">
        <v>48</v>
      </c>
    </row>
    <row r="1385" spans="38:47">
      <c r="AL1385" t="s">
        <v>46</v>
      </c>
      <c r="AM1385" t="s">
        <v>54</v>
      </c>
      <c r="AN1385">
        <v>501</v>
      </c>
      <c r="AO1385">
        <v>10</v>
      </c>
      <c r="AP1385" t="s">
        <v>49</v>
      </c>
      <c r="AR1385">
        <v>33</v>
      </c>
      <c r="AS1385">
        <v>9</v>
      </c>
      <c r="AT1385">
        <v>0.78</v>
      </c>
      <c r="AU1385" t="s">
        <v>48</v>
      </c>
    </row>
    <row r="1386" spans="38:47">
      <c r="AL1386" t="s">
        <v>46</v>
      </c>
      <c r="AM1386" t="s">
        <v>54</v>
      </c>
      <c r="AN1386">
        <v>501</v>
      </c>
      <c r="AO1386">
        <v>10</v>
      </c>
      <c r="AP1386" t="s">
        <v>49</v>
      </c>
      <c r="AR1386">
        <v>34</v>
      </c>
      <c r="AS1386">
        <v>9</v>
      </c>
      <c r="AT1386">
        <v>0.83</v>
      </c>
      <c r="AU1386" t="s">
        <v>48</v>
      </c>
    </row>
    <row r="1387" spans="38:47">
      <c r="AL1387" t="s">
        <v>46</v>
      </c>
      <c r="AM1387" t="s">
        <v>54</v>
      </c>
      <c r="AN1387">
        <v>501</v>
      </c>
      <c r="AO1387">
        <v>10</v>
      </c>
      <c r="AP1387" t="s">
        <v>49</v>
      </c>
      <c r="AR1387">
        <v>35</v>
      </c>
      <c r="AS1387">
        <v>9</v>
      </c>
      <c r="AT1387">
        <v>0.88</v>
      </c>
      <c r="AU1387" t="s">
        <v>48</v>
      </c>
    </row>
    <row r="1388" spans="38:47">
      <c r="AL1388" t="s">
        <v>46</v>
      </c>
      <c r="AM1388" t="s">
        <v>54</v>
      </c>
      <c r="AN1388">
        <v>501</v>
      </c>
      <c r="AO1388">
        <v>10</v>
      </c>
      <c r="AP1388" t="s">
        <v>49</v>
      </c>
      <c r="AR1388">
        <v>36</v>
      </c>
      <c r="AS1388">
        <v>9</v>
      </c>
      <c r="AT1388">
        <v>0.94</v>
      </c>
      <c r="AU1388" t="s">
        <v>48</v>
      </c>
    </row>
    <row r="1389" spans="38:47">
      <c r="AL1389" t="s">
        <v>46</v>
      </c>
      <c r="AM1389" t="s">
        <v>54</v>
      </c>
      <c r="AN1389">
        <v>501</v>
      </c>
      <c r="AO1389">
        <v>10</v>
      </c>
      <c r="AP1389" t="s">
        <v>49</v>
      </c>
      <c r="AR1389">
        <v>37</v>
      </c>
      <c r="AS1389">
        <v>9</v>
      </c>
      <c r="AT1389">
        <v>1.02</v>
      </c>
      <c r="AU1389" t="s">
        <v>48</v>
      </c>
    </row>
    <row r="1390" spans="38:47">
      <c r="AL1390" t="s">
        <v>46</v>
      </c>
      <c r="AM1390" t="s">
        <v>54</v>
      </c>
      <c r="AN1390">
        <v>501</v>
      </c>
      <c r="AO1390">
        <v>10</v>
      </c>
      <c r="AP1390" t="s">
        <v>49</v>
      </c>
      <c r="AR1390">
        <v>38</v>
      </c>
      <c r="AS1390">
        <v>9</v>
      </c>
      <c r="AT1390">
        <v>1.1000000000000001</v>
      </c>
      <c r="AU1390" t="s">
        <v>48</v>
      </c>
    </row>
    <row r="1391" spans="38:47">
      <c r="AL1391" t="s">
        <v>46</v>
      </c>
      <c r="AM1391" t="s">
        <v>54</v>
      </c>
      <c r="AN1391">
        <v>501</v>
      </c>
      <c r="AO1391">
        <v>10</v>
      </c>
      <c r="AP1391" t="s">
        <v>49</v>
      </c>
      <c r="AR1391">
        <v>39</v>
      </c>
      <c r="AS1391">
        <v>9</v>
      </c>
      <c r="AT1391">
        <v>1.18</v>
      </c>
      <c r="AU1391" t="s">
        <v>48</v>
      </c>
    </row>
    <row r="1392" spans="38:47">
      <c r="AL1392" t="s">
        <v>46</v>
      </c>
      <c r="AM1392" t="s">
        <v>54</v>
      </c>
      <c r="AN1392">
        <v>501</v>
      </c>
      <c r="AO1392">
        <v>10</v>
      </c>
      <c r="AP1392" t="s">
        <v>49</v>
      </c>
      <c r="AR1392">
        <v>40</v>
      </c>
      <c r="AS1392">
        <v>9</v>
      </c>
      <c r="AT1392">
        <v>1.28</v>
      </c>
      <c r="AU1392" t="s">
        <v>48</v>
      </c>
    </row>
    <row r="1393" spans="38:47">
      <c r="AL1393" t="s">
        <v>46</v>
      </c>
      <c r="AM1393" t="s">
        <v>54</v>
      </c>
      <c r="AN1393">
        <v>501</v>
      </c>
      <c r="AO1393">
        <v>10</v>
      </c>
      <c r="AP1393" t="s">
        <v>49</v>
      </c>
      <c r="AR1393">
        <v>41</v>
      </c>
      <c r="AS1393">
        <v>9</v>
      </c>
      <c r="AT1393">
        <v>1.39</v>
      </c>
      <c r="AU1393" t="s">
        <v>48</v>
      </c>
    </row>
    <row r="1394" spans="38:47">
      <c r="AL1394" t="s">
        <v>46</v>
      </c>
      <c r="AM1394" t="s">
        <v>54</v>
      </c>
      <c r="AN1394">
        <v>501</v>
      </c>
      <c r="AO1394">
        <v>10</v>
      </c>
      <c r="AP1394" t="s">
        <v>49</v>
      </c>
      <c r="AR1394">
        <v>42</v>
      </c>
      <c r="AS1394">
        <v>9</v>
      </c>
      <c r="AT1394">
        <v>1.51</v>
      </c>
      <c r="AU1394" t="s">
        <v>48</v>
      </c>
    </row>
    <row r="1395" spans="38:47">
      <c r="AL1395" t="s">
        <v>46</v>
      </c>
      <c r="AM1395" t="s">
        <v>54</v>
      </c>
      <c r="AN1395">
        <v>501</v>
      </c>
      <c r="AO1395">
        <v>10</v>
      </c>
      <c r="AP1395" t="s">
        <v>49</v>
      </c>
      <c r="AR1395">
        <v>43</v>
      </c>
      <c r="AS1395">
        <v>9</v>
      </c>
      <c r="AT1395">
        <v>1.62</v>
      </c>
      <c r="AU1395" t="s">
        <v>48</v>
      </c>
    </row>
    <row r="1396" spans="38:47">
      <c r="AL1396" t="s">
        <v>46</v>
      </c>
      <c r="AM1396" t="s">
        <v>54</v>
      </c>
      <c r="AN1396">
        <v>501</v>
      </c>
      <c r="AO1396">
        <v>10</v>
      </c>
      <c r="AP1396" t="s">
        <v>49</v>
      </c>
      <c r="AR1396">
        <v>44</v>
      </c>
      <c r="AS1396">
        <v>9</v>
      </c>
      <c r="AT1396">
        <v>1.76</v>
      </c>
      <c r="AU1396" t="s">
        <v>48</v>
      </c>
    </row>
    <row r="1397" spans="38:47">
      <c r="AL1397" t="s">
        <v>46</v>
      </c>
      <c r="AM1397" t="s">
        <v>54</v>
      </c>
      <c r="AN1397">
        <v>501</v>
      </c>
      <c r="AO1397">
        <v>10</v>
      </c>
      <c r="AP1397" t="s">
        <v>49</v>
      </c>
      <c r="AR1397">
        <v>45</v>
      </c>
      <c r="AS1397">
        <v>9</v>
      </c>
      <c r="AT1397">
        <v>1.9</v>
      </c>
      <c r="AU1397" t="s">
        <v>48</v>
      </c>
    </row>
    <row r="1398" spans="38:47">
      <c r="AL1398" t="s">
        <v>46</v>
      </c>
      <c r="AM1398" t="s">
        <v>54</v>
      </c>
      <c r="AN1398">
        <v>501</v>
      </c>
      <c r="AO1398">
        <v>10</v>
      </c>
      <c r="AP1398" t="s">
        <v>49</v>
      </c>
      <c r="AR1398">
        <v>46</v>
      </c>
      <c r="AS1398">
        <v>9</v>
      </c>
      <c r="AT1398">
        <v>2.06</v>
      </c>
      <c r="AU1398" t="s">
        <v>48</v>
      </c>
    </row>
    <row r="1399" spans="38:47">
      <c r="AL1399" t="s">
        <v>46</v>
      </c>
      <c r="AM1399" t="s">
        <v>54</v>
      </c>
      <c r="AN1399">
        <v>501</v>
      </c>
      <c r="AO1399">
        <v>10</v>
      </c>
      <c r="AP1399" t="s">
        <v>49</v>
      </c>
      <c r="AR1399">
        <v>47</v>
      </c>
      <c r="AS1399">
        <v>9</v>
      </c>
      <c r="AT1399">
        <v>2.2400000000000002</v>
      </c>
      <c r="AU1399" t="s">
        <v>48</v>
      </c>
    </row>
    <row r="1400" spans="38:47">
      <c r="AL1400" t="s">
        <v>46</v>
      </c>
      <c r="AM1400" t="s">
        <v>54</v>
      </c>
      <c r="AN1400">
        <v>501</v>
      </c>
      <c r="AO1400">
        <v>10</v>
      </c>
      <c r="AP1400" t="s">
        <v>49</v>
      </c>
      <c r="AR1400">
        <v>48</v>
      </c>
      <c r="AS1400">
        <v>9</v>
      </c>
      <c r="AT1400">
        <v>2.44</v>
      </c>
      <c r="AU1400" t="s">
        <v>48</v>
      </c>
    </row>
    <row r="1401" spans="38:47">
      <c r="AL1401" t="s">
        <v>46</v>
      </c>
      <c r="AM1401" t="s">
        <v>54</v>
      </c>
      <c r="AN1401">
        <v>501</v>
      </c>
      <c r="AO1401">
        <v>10</v>
      </c>
      <c r="AP1401" t="s">
        <v>49</v>
      </c>
      <c r="AR1401">
        <v>49</v>
      </c>
      <c r="AS1401">
        <v>9</v>
      </c>
      <c r="AT1401">
        <v>2.67</v>
      </c>
      <c r="AU1401" t="s">
        <v>48</v>
      </c>
    </row>
    <row r="1402" spans="38:47">
      <c r="AL1402" t="s">
        <v>46</v>
      </c>
      <c r="AM1402" t="s">
        <v>54</v>
      </c>
      <c r="AN1402">
        <v>501</v>
      </c>
      <c r="AO1402">
        <v>10</v>
      </c>
      <c r="AP1402" t="s">
        <v>49</v>
      </c>
      <c r="AR1402">
        <v>50</v>
      </c>
      <c r="AS1402">
        <v>9</v>
      </c>
      <c r="AT1402">
        <v>2.92</v>
      </c>
      <c r="AU1402" t="s">
        <v>48</v>
      </c>
    </row>
    <row r="1403" spans="38:47">
      <c r="AL1403" t="s">
        <v>46</v>
      </c>
      <c r="AM1403" t="s">
        <v>54</v>
      </c>
      <c r="AN1403">
        <v>501</v>
      </c>
      <c r="AO1403">
        <v>10</v>
      </c>
      <c r="AP1403" t="s">
        <v>49</v>
      </c>
      <c r="AR1403">
        <v>51</v>
      </c>
      <c r="AS1403">
        <v>9</v>
      </c>
      <c r="AT1403">
        <v>3.2</v>
      </c>
      <c r="AU1403" t="s">
        <v>48</v>
      </c>
    </row>
    <row r="1404" spans="38:47">
      <c r="AL1404" t="s">
        <v>46</v>
      </c>
      <c r="AM1404" t="s">
        <v>54</v>
      </c>
      <c r="AN1404">
        <v>501</v>
      </c>
      <c r="AO1404">
        <v>10</v>
      </c>
      <c r="AP1404" t="s">
        <v>49</v>
      </c>
      <c r="AR1404">
        <v>52</v>
      </c>
      <c r="AS1404">
        <v>9</v>
      </c>
      <c r="AT1404">
        <v>3.53</v>
      </c>
      <c r="AU1404" t="s">
        <v>48</v>
      </c>
    </row>
    <row r="1405" spans="38:47">
      <c r="AL1405" t="s">
        <v>46</v>
      </c>
      <c r="AM1405" t="s">
        <v>54</v>
      </c>
      <c r="AN1405">
        <v>501</v>
      </c>
      <c r="AO1405">
        <v>10</v>
      </c>
      <c r="AP1405" t="s">
        <v>49</v>
      </c>
      <c r="AR1405">
        <v>53</v>
      </c>
      <c r="AS1405">
        <v>9</v>
      </c>
      <c r="AT1405">
        <v>3.88</v>
      </c>
      <c r="AU1405" t="s">
        <v>48</v>
      </c>
    </row>
    <row r="1406" spans="38:47">
      <c r="AL1406" t="s">
        <v>46</v>
      </c>
      <c r="AM1406" t="s">
        <v>54</v>
      </c>
      <c r="AN1406">
        <v>501</v>
      </c>
      <c r="AO1406">
        <v>10</v>
      </c>
      <c r="AP1406" t="s">
        <v>49</v>
      </c>
      <c r="AR1406">
        <v>54</v>
      </c>
      <c r="AS1406">
        <v>9</v>
      </c>
      <c r="AT1406">
        <v>4.3</v>
      </c>
      <c r="AU1406" t="s">
        <v>48</v>
      </c>
    </row>
    <row r="1407" spans="38:47">
      <c r="AL1407" t="s">
        <v>46</v>
      </c>
      <c r="AM1407" t="s">
        <v>54</v>
      </c>
      <c r="AN1407">
        <v>501</v>
      </c>
      <c r="AO1407">
        <v>10</v>
      </c>
      <c r="AP1407" t="s">
        <v>49</v>
      </c>
      <c r="AR1407">
        <v>55</v>
      </c>
      <c r="AS1407">
        <v>9</v>
      </c>
      <c r="AT1407">
        <v>4.76</v>
      </c>
      <c r="AU1407" t="s">
        <v>48</v>
      </c>
    </row>
    <row r="1408" spans="38:47">
      <c r="AL1408" t="s">
        <v>46</v>
      </c>
      <c r="AM1408" t="s">
        <v>54</v>
      </c>
      <c r="AN1408">
        <v>501</v>
      </c>
      <c r="AO1408">
        <v>10</v>
      </c>
      <c r="AP1408" t="s">
        <v>49</v>
      </c>
      <c r="AR1408">
        <v>56</v>
      </c>
      <c r="AS1408">
        <v>9</v>
      </c>
      <c r="AT1408">
        <v>5.27</v>
      </c>
      <c r="AU1408" t="s">
        <v>48</v>
      </c>
    </row>
    <row r="1409" spans="38:47">
      <c r="AL1409" t="s">
        <v>46</v>
      </c>
      <c r="AM1409" t="s">
        <v>54</v>
      </c>
      <c r="AN1409">
        <v>501</v>
      </c>
      <c r="AO1409">
        <v>10</v>
      </c>
      <c r="AP1409" t="s">
        <v>49</v>
      </c>
      <c r="AR1409">
        <v>57</v>
      </c>
      <c r="AS1409">
        <v>9</v>
      </c>
      <c r="AT1409">
        <v>5.86</v>
      </c>
      <c r="AU1409" t="s">
        <v>48</v>
      </c>
    </row>
    <row r="1410" spans="38:47">
      <c r="AL1410" t="s">
        <v>46</v>
      </c>
      <c r="AM1410" t="s">
        <v>54</v>
      </c>
      <c r="AN1410">
        <v>501</v>
      </c>
      <c r="AO1410">
        <v>10</v>
      </c>
      <c r="AP1410" t="s">
        <v>49</v>
      </c>
      <c r="AR1410">
        <v>58</v>
      </c>
      <c r="AS1410">
        <v>9</v>
      </c>
      <c r="AT1410">
        <v>6.51</v>
      </c>
      <c r="AU1410" t="s">
        <v>48</v>
      </c>
    </row>
    <row r="1411" spans="38:47">
      <c r="AL1411" t="s">
        <v>46</v>
      </c>
      <c r="AM1411" t="s">
        <v>54</v>
      </c>
      <c r="AN1411">
        <v>501</v>
      </c>
      <c r="AO1411">
        <v>10</v>
      </c>
      <c r="AP1411" t="s">
        <v>49</v>
      </c>
      <c r="AR1411">
        <v>59</v>
      </c>
      <c r="AS1411">
        <v>9</v>
      </c>
      <c r="AT1411">
        <v>7.26</v>
      </c>
      <c r="AU1411" t="s">
        <v>48</v>
      </c>
    </row>
    <row r="1412" spans="38:47">
      <c r="AL1412" t="s">
        <v>46</v>
      </c>
      <c r="AM1412" t="s">
        <v>54</v>
      </c>
      <c r="AN1412">
        <v>501</v>
      </c>
      <c r="AO1412">
        <v>10</v>
      </c>
      <c r="AP1412" t="s">
        <v>49</v>
      </c>
      <c r="AR1412">
        <v>60</v>
      </c>
      <c r="AS1412">
        <v>9</v>
      </c>
      <c r="AT1412">
        <v>8.1199999999999992</v>
      </c>
      <c r="AU1412" t="s">
        <v>48</v>
      </c>
    </row>
    <row r="1413" spans="38:47">
      <c r="AL1413" t="s">
        <v>46</v>
      </c>
      <c r="AM1413" t="s">
        <v>54</v>
      </c>
      <c r="AN1413">
        <v>501</v>
      </c>
      <c r="AO1413">
        <v>10</v>
      </c>
      <c r="AP1413" t="s">
        <v>49</v>
      </c>
      <c r="AR1413">
        <v>61</v>
      </c>
      <c r="AS1413">
        <v>9</v>
      </c>
      <c r="AT1413">
        <v>9.1</v>
      </c>
      <c r="AU1413" t="s">
        <v>48</v>
      </c>
    </row>
    <row r="1414" spans="38:47">
      <c r="AL1414" t="s">
        <v>46</v>
      </c>
      <c r="AM1414" t="s">
        <v>54</v>
      </c>
      <c r="AN1414">
        <v>501</v>
      </c>
      <c r="AO1414">
        <v>10</v>
      </c>
      <c r="AP1414" t="s">
        <v>49</v>
      </c>
      <c r="AR1414">
        <v>18</v>
      </c>
      <c r="AS1414">
        <v>10</v>
      </c>
      <c r="AT1414">
        <v>0.54</v>
      </c>
      <c r="AU1414" t="s">
        <v>48</v>
      </c>
    </row>
    <row r="1415" spans="38:47">
      <c r="AL1415" t="s">
        <v>46</v>
      </c>
      <c r="AM1415" t="s">
        <v>54</v>
      </c>
      <c r="AN1415">
        <v>501</v>
      </c>
      <c r="AO1415">
        <v>10</v>
      </c>
      <c r="AP1415" t="s">
        <v>49</v>
      </c>
      <c r="AR1415">
        <v>19</v>
      </c>
      <c r="AS1415">
        <v>10</v>
      </c>
      <c r="AT1415">
        <v>0.55000000000000004</v>
      </c>
      <c r="AU1415" t="s">
        <v>48</v>
      </c>
    </row>
    <row r="1416" spans="38:47">
      <c r="AL1416" t="s">
        <v>46</v>
      </c>
      <c r="AM1416" t="s">
        <v>54</v>
      </c>
      <c r="AN1416">
        <v>501</v>
      </c>
      <c r="AO1416">
        <v>10</v>
      </c>
      <c r="AP1416" t="s">
        <v>49</v>
      </c>
      <c r="AR1416">
        <v>20</v>
      </c>
      <c r="AS1416">
        <v>10</v>
      </c>
      <c r="AT1416">
        <v>0.56000000000000005</v>
      </c>
      <c r="AU1416" t="s">
        <v>48</v>
      </c>
    </row>
    <row r="1417" spans="38:47">
      <c r="AL1417" t="s">
        <v>46</v>
      </c>
      <c r="AM1417" t="s">
        <v>54</v>
      </c>
      <c r="AN1417">
        <v>501</v>
      </c>
      <c r="AO1417">
        <v>10</v>
      </c>
      <c r="AP1417" t="s">
        <v>49</v>
      </c>
      <c r="AR1417">
        <v>21</v>
      </c>
      <c r="AS1417">
        <v>10</v>
      </c>
      <c r="AT1417">
        <v>0.57999999999999996</v>
      </c>
      <c r="AU1417" t="s">
        <v>48</v>
      </c>
    </row>
    <row r="1418" spans="38:47">
      <c r="AL1418" t="s">
        <v>46</v>
      </c>
      <c r="AM1418" t="s">
        <v>54</v>
      </c>
      <c r="AN1418">
        <v>501</v>
      </c>
      <c r="AO1418">
        <v>10</v>
      </c>
      <c r="AP1418" t="s">
        <v>49</v>
      </c>
      <c r="AR1418">
        <v>22</v>
      </c>
      <c r="AS1418">
        <v>10</v>
      </c>
      <c r="AT1418">
        <v>0.6</v>
      </c>
      <c r="AU1418" t="s">
        <v>48</v>
      </c>
    </row>
    <row r="1419" spans="38:47">
      <c r="AL1419" t="s">
        <v>46</v>
      </c>
      <c r="AM1419" t="s">
        <v>54</v>
      </c>
      <c r="AN1419">
        <v>501</v>
      </c>
      <c r="AO1419">
        <v>10</v>
      </c>
      <c r="AP1419" t="s">
        <v>49</v>
      </c>
      <c r="AR1419">
        <v>23</v>
      </c>
      <c r="AS1419">
        <v>10</v>
      </c>
      <c r="AT1419">
        <v>0.61</v>
      </c>
      <c r="AU1419" t="s">
        <v>48</v>
      </c>
    </row>
    <row r="1420" spans="38:47">
      <c r="AL1420" t="s">
        <v>46</v>
      </c>
      <c r="AM1420" t="s">
        <v>54</v>
      </c>
      <c r="AN1420">
        <v>501</v>
      </c>
      <c r="AO1420">
        <v>10</v>
      </c>
      <c r="AP1420" t="s">
        <v>49</v>
      </c>
      <c r="AR1420">
        <v>24</v>
      </c>
      <c r="AS1420">
        <v>10</v>
      </c>
      <c r="AT1420">
        <v>0.62</v>
      </c>
      <c r="AU1420" t="s">
        <v>48</v>
      </c>
    </row>
    <row r="1421" spans="38:47">
      <c r="AL1421" t="s">
        <v>46</v>
      </c>
      <c r="AM1421" t="s">
        <v>54</v>
      </c>
      <c r="AN1421">
        <v>501</v>
      </c>
      <c r="AO1421">
        <v>10</v>
      </c>
      <c r="AP1421" t="s">
        <v>49</v>
      </c>
      <c r="AR1421">
        <v>25</v>
      </c>
      <c r="AS1421">
        <v>10</v>
      </c>
      <c r="AT1421">
        <v>0.64</v>
      </c>
      <c r="AU1421" t="s">
        <v>48</v>
      </c>
    </row>
    <row r="1422" spans="38:47">
      <c r="AL1422" t="s">
        <v>46</v>
      </c>
      <c r="AM1422" t="s">
        <v>54</v>
      </c>
      <c r="AN1422">
        <v>501</v>
      </c>
      <c r="AO1422">
        <v>10</v>
      </c>
      <c r="AP1422" t="s">
        <v>49</v>
      </c>
      <c r="AR1422">
        <v>26</v>
      </c>
      <c r="AS1422">
        <v>10</v>
      </c>
      <c r="AT1422">
        <v>0.66</v>
      </c>
      <c r="AU1422" t="s">
        <v>48</v>
      </c>
    </row>
    <row r="1423" spans="38:47">
      <c r="AL1423" t="s">
        <v>46</v>
      </c>
      <c r="AM1423" t="s">
        <v>54</v>
      </c>
      <c r="AN1423">
        <v>501</v>
      </c>
      <c r="AO1423">
        <v>10</v>
      </c>
      <c r="AP1423" t="s">
        <v>49</v>
      </c>
      <c r="AR1423">
        <v>27</v>
      </c>
      <c r="AS1423">
        <v>10</v>
      </c>
      <c r="AT1423">
        <v>0.68</v>
      </c>
      <c r="AU1423" t="s">
        <v>48</v>
      </c>
    </row>
    <row r="1424" spans="38:47">
      <c r="AL1424" t="s">
        <v>46</v>
      </c>
      <c r="AM1424" t="s">
        <v>54</v>
      </c>
      <c r="AN1424">
        <v>501</v>
      </c>
      <c r="AO1424">
        <v>10</v>
      </c>
      <c r="AP1424" t="s">
        <v>49</v>
      </c>
      <c r="AR1424">
        <v>28</v>
      </c>
      <c r="AS1424">
        <v>10</v>
      </c>
      <c r="AT1424">
        <v>0.7</v>
      </c>
      <c r="AU1424" t="s">
        <v>48</v>
      </c>
    </row>
    <row r="1425" spans="38:47">
      <c r="AL1425" t="s">
        <v>46</v>
      </c>
      <c r="AM1425" t="s">
        <v>54</v>
      </c>
      <c r="AN1425">
        <v>501</v>
      </c>
      <c r="AO1425">
        <v>10</v>
      </c>
      <c r="AP1425" t="s">
        <v>49</v>
      </c>
      <c r="AR1425">
        <v>29</v>
      </c>
      <c r="AS1425">
        <v>10</v>
      </c>
      <c r="AT1425">
        <v>0.72</v>
      </c>
      <c r="AU1425" t="s">
        <v>48</v>
      </c>
    </row>
    <row r="1426" spans="38:47">
      <c r="AL1426" t="s">
        <v>46</v>
      </c>
      <c r="AM1426" t="s">
        <v>54</v>
      </c>
      <c r="AN1426">
        <v>501</v>
      </c>
      <c r="AO1426">
        <v>10</v>
      </c>
      <c r="AP1426" t="s">
        <v>49</v>
      </c>
      <c r="AR1426">
        <v>30</v>
      </c>
      <c r="AS1426">
        <v>10</v>
      </c>
      <c r="AT1426">
        <v>0.76</v>
      </c>
      <c r="AU1426" t="s">
        <v>48</v>
      </c>
    </row>
    <row r="1427" spans="38:47">
      <c r="AL1427" t="s">
        <v>46</v>
      </c>
      <c r="AM1427" t="s">
        <v>54</v>
      </c>
      <c r="AN1427">
        <v>501</v>
      </c>
      <c r="AO1427">
        <v>10</v>
      </c>
      <c r="AP1427" t="s">
        <v>49</v>
      </c>
      <c r="AR1427">
        <v>31</v>
      </c>
      <c r="AS1427">
        <v>10</v>
      </c>
      <c r="AT1427">
        <v>0.8</v>
      </c>
      <c r="AU1427" t="s">
        <v>48</v>
      </c>
    </row>
    <row r="1428" spans="38:47">
      <c r="AL1428" t="s">
        <v>46</v>
      </c>
      <c r="AM1428" t="s">
        <v>54</v>
      </c>
      <c r="AN1428">
        <v>501</v>
      </c>
      <c r="AO1428">
        <v>10</v>
      </c>
      <c r="AP1428" t="s">
        <v>49</v>
      </c>
      <c r="AR1428">
        <v>32</v>
      </c>
      <c r="AS1428">
        <v>10</v>
      </c>
      <c r="AT1428">
        <v>0.84</v>
      </c>
      <c r="AU1428" t="s">
        <v>48</v>
      </c>
    </row>
    <row r="1429" spans="38:47">
      <c r="AL1429" t="s">
        <v>46</v>
      </c>
      <c r="AM1429" t="s">
        <v>54</v>
      </c>
      <c r="AN1429">
        <v>501</v>
      </c>
      <c r="AO1429">
        <v>10</v>
      </c>
      <c r="AP1429" t="s">
        <v>49</v>
      </c>
      <c r="AR1429">
        <v>33</v>
      </c>
      <c r="AS1429">
        <v>10</v>
      </c>
      <c r="AT1429">
        <v>0.89</v>
      </c>
      <c r="AU1429" t="s">
        <v>48</v>
      </c>
    </row>
    <row r="1430" spans="38:47">
      <c r="AL1430" t="s">
        <v>46</v>
      </c>
      <c r="AM1430" t="s">
        <v>54</v>
      </c>
      <c r="AN1430">
        <v>501</v>
      </c>
      <c r="AO1430">
        <v>10</v>
      </c>
      <c r="AP1430" t="s">
        <v>49</v>
      </c>
      <c r="AR1430">
        <v>34</v>
      </c>
      <c r="AS1430">
        <v>10</v>
      </c>
      <c r="AT1430">
        <v>0.95</v>
      </c>
      <c r="AU1430" t="s">
        <v>48</v>
      </c>
    </row>
    <row r="1431" spans="38:47">
      <c r="AL1431" t="s">
        <v>46</v>
      </c>
      <c r="AM1431" t="s">
        <v>54</v>
      </c>
      <c r="AN1431">
        <v>501</v>
      </c>
      <c r="AO1431">
        <v>10</v>
      </c>
      <c r="AP1431" t="s">
        <v>49</v>
      </c>
      <c r="AR1431">
        <v>35</v>
      </c>
      <c r="AS1431">
        <v>10</v>
      </c>
      <c r="AT1431">
        <v>1.02</v>
      </c>
      <c r="AU1431" t="s">
        <v>48</v>
      </c>
    </row>
    <row r="1432" spans="38:47">
      <c r="AL1432" t="s">
        <v>46</v>
      </c>
      <c r="AM1432" t="s">
        <v>54</v>
      </c>
      <c r="AN1432">
        <v>501</v>
      </c>
      <c r="AO1432">
        <v>10</v>
      </c>
      <c r="AP1432" t="s">
        <v>49</v>
      </c>
      <c r="AR1432">
        <v>36</v>
      </c>
      <c r="AS1432">
        <v>10</v>
      </c>
      <c r="AT1432">
        <v>1.0900000000000001</v>
      </c>
      <c r="AU1432" t="s">
        <v>48</v>
      </c>
    </row>
    <row r="1433" spans="38:47">
      <c r="AL1433" t="s">
        <v>46</v>
      </c>
      <c r="AM1433" t="s">
        <v>54</v>
      </c>
      <c r="AN1433">
        <v>501</v>
      </c>
      <c r="AO1433">
        <v>10</v>
      </c>
      <c r="AP1433" t="s">
        <v>49</v>
      </c>
      <c r="AR1433">
        <v>37</v>
      </c>
      <c r="AS1433">
        <v>10</v>
      </c>
      <c r="AT1433">
        <v>1.18</v>
      </c>
      <c r="AU1433" t="s">
        <v>48</v>
      </c>
    </row>
    <row r="1434" spans="38:47">
      <c r="AL1434" t="s">
        <v>46</v>
      </c>
      <c r="AM1434" t="s">
        <v>54</v>
      </c>
      <c r="AN1434">
        <v>501</v>
      </c>
      <c r="AO1434">
        <v>10</v>
      </c>
      <c r="AP1434" t="s">
        <v>49</v>
      </c>
      <c r="AR1434">
        <v>38</v>
      </c>
      <c r="AS1434">
        <v>10</v>
      </c>
      <c r="AT1434">
        <v>1.27</v>
      </c>
      <c r="AU1434" t="s">
        <v>48</v>
      </c>
    </row>
    <row r="1435" spans="38:47">
      <c r="AL1435" t="s">
        <v>46</v>
      </c>
      <c r="AM1435" t="s">
        <v>54</v>
      </c>
      <c r="AN1435">
        <v>501</v>
      </c>
      <c r="AO1435">
        <v>10</v>
      </c>
      <c r="AP1435" t="s">
        <v>49</v>
      </c>
      <c r="AR1435">
        <v>39</v>
      </c>
      <c r="AS1435">
        <v>10</v>
      </c>
      <c r="AT1435">
        <v>1.37</v>
      </c>
      <c r="AU1435" t="s">
        <v>48</v>
      </c>
    </row>
    <row r="1436" spans="38:47">
      <c r="AL1436" t="s">
        <v>46</v>
      </c>
      <c r="AM1436" t="s">
        <v>54</v>
      </c>
      <c r="AN1436">
        <v>501</v>
      </c>
      <c r="AO1436">
        <v>10</v>
      </c>
      <c r="AP1436" t="s">
        <v>49</v>
      </c>
      <c r="AR1436">
        <v>40</v>
      </c>
      <c r="AS1436">
        <v>10</v>
      </c>
      <c r="AT1436">
        <v>1.48</v>
      </c>
      <c r="AU1436" t="s">
        <v>48</v>
      </c>
    </row>
    <row r="1437" spans="38:47">
      <c r="AL1437" t="s">
        <v>46</v>
      </c>
      <c r="AM1437" t="s">
        <v>54</v>
      </c>
      <c r="AN1437">
        <v>501</v>
      </c>
      <c r="AO1437">
        <v>10</v>
      </c>
      <c r="AP1437" t="s">
        <v>49</v>
      </c>
      <c r="AR1437">
        <v>41</v>
      </c>
      <c r="AS1437">
        <v>10</v>
      </c>
      <c r="AT1437">
        <v>1.59</v>
      </c>
      <c r="AU1437" t="s">
        <v>48</v>
      </c>
    </row>
    <row r="1438" spans="38:47">
      <c r="AL1438" t="s">
        <v>46</v>
      </c>
      <c r="AM1438" t="s">
        <v>54</v>
      </c>
      <c r="AN1438">
        <v>501</v>
      </c>
      <c r="AO1438">
        <v>10</v>
      </c>
      <c r="AP1438" t="s">
        <v>49</v>
      </c>
      <c r="AR1438">
        <v>42</v>
      </c>
      <c r="AS1438">
        <v>10</v>
      </c>
      <c r="AT1438">
        <v>1.72</v>
      </c>
      <c r="AU1438" t="s">
        <v>48</v>
      </c>
    </row>
    <row r="1439" spans="38:47">
      <c r="AL1439" t="s">
        <v>46</v>
      </c>
      <c r="AM1439" t="s">
        <v>54</v>
      </c>
      <c r="AN1439">
        <v>501</v>
      </c>
      <c r="AO1439">
        <v>10</v>
      </c>
      <c r="AP1439" t="s">
        <v>49</v>
      </c>
      <c r="AR1439">
        <v>43</v>
      </c>
      <c r="AS1439">
        <v>10</v>
      </c>
      <c r="AT1439">
        <v>1.87</v>
      </c>
      <c r="AU1439" t="s">
        <v>48</v>
      </c>
    </row>
    <row r="1440" spans="38:47">
      <c r="AL1440" t="s">
        <v>46</v>
      </c>
      <c r="AM1440" t="s">
        <v>54</v>
      </c>
      <c r="AN1440">
        <v>501</v>
      </c>
      <c r="AO1440">
        <v>10</v>
      </c>
      <c r="AP1440" t="s">
        <v>49</v>
      </c>
      <c r="AR1440">
        <v>44</v>
      </c>
      <c r="AS1440">
        <v>10</v>
      </c>
      <c r="AT1440">
        <v>2.02</v>
      </c>
      <c r="AU1440" t="s">
        <v>48</v>
      </c>
    </row>
    <row r="1441" spans="38:47">
      <c r="AL1441" t="s">
        <v>46</v>
      </c>
      <c r="AM1441" t="s">
        <v>54</v>
      </c>
      <c r="AN1441">
        <v>501</v>
      </c>
      <c r="AO1441">
        <v>10</v>
      </c>
      <c r="AP1441" t="s">
        <v>49</v>
      </c>
      <c r="AR1441">
        <v>45</v>
      </c>
      <c r="AS1441">
        <v>10</v>
      </c>
      <c r="AT1441">
        <v>2.19</v>
      </c>
      <c r="AU1441" t="s">
        <v>48</v>
      </c>
    </row>
    <row r="1442" spans="38:47">
      <c r="AL1442" t="s">
        <v>46</v>
      </c>
      <c r="AM1442" t="s">
        <v>54</v>
      </c>
      <c r="AN1442">
        <v>501</v>
      </c>
      <c r="AO1442">
        <v>10</v>
      </c>
      <c r="AP1442" t="s">
        <v>49</v>
      </c>
      <c r="AR1442">
        <v>46</v>
      </c>
      <c r="AS1442">
        <v>10</v>
      </c>
      <c r="AT1442">
        <v>2.38</v>
      </c>
      <c r="AU1442" t="s">
        <v>48</v>
      </c>
    </row>
    <row r="1443" spans="38:47">
      <c r="AL1443" t="s">
        <v>46</v>
      </c>
      <c r="AM1443" t="s">
        <v>54</v>
      </c>
      <c r="AN1443">
        <v>501</v>
      </c>
      <c r="AO1443">
        <v>10</v>
      </c>
      <c r="AP1443" t="s">
        <v>49</v>
      </c>
      <c r="AR1443">
        <v>47</v>
      </c>
      <c r="AS1443">
        <v>10</v>
      </c>
      <c r="AT1443">
        <v>2.59</v>
      </c>
      <c r="AU1443" t="s">
        <v>48</v>
      </c>
    </row>
    <row r="1444" spans="38:47">
      <c r="AL1444" t="s">
        <v>46</v>
      </c>
      <c r="AM1444" t="s">
        <v>54</v>
      </c>
      <c r="AN1444">
        <v>501</v>
      </c>
      <c r="AO1444">
        <v>10</v>
      </c>
      <c r="AP1444" t="s">
        <v>49</v>
      </c>
      <c r="AR1444">
        <v>48</v>
      </c>
      <c r="AS1444">
        <v>10</v>
      </c>
      <c r="AT1444">
        <v>2.82</v>
      </c>
      <c r="AU1444" t="s">
        <v>48</v>
      </c>
    </row>
    <row r="1445" spans="38:47">
      <c r="AL1445" t="s">
        <v>46</v>
      </c>
      <c r="AM1445" t="s">
        <v>54</v>
      </c>
      <c r="AN1445">
        <v>501</v>
      </c>
      <c r="AO1445">
        <v>10</v>
      </c>
      <c r="AP1445" t="s">
        <v>49</v>
      </c>
      <c r="AR1445">
        <v>49</v>
      </c>
      <c r="AS1445">
        <v>10</v>
      </c>
      <c r="AT1445">
        <v>3.09</v>
      </c>
      <c r="AU1445" t="s">
        <v>48</v>
      </c>
    </row>
    <row r="1446" spans="38:47">
      <c r="AL1446" t="s">
        <v>46</v>
      </c>
      <c r="AM1446" t="s">
        <v>54</v>
      </c>
      <c r="AN1446">
        <v>501</v>
      </c>
      <c r="AO1446">
        <v>10</v>
      </c>
      <c r="AP1446" t="s">
        <v>49</v>
      </c>
      <c r="AR1446">
        <v>50</v>
      </c>
      <c r="AS1446">
        <v>10</v>
      </c>
      <c r="AT1446">
        <v>3.38</v>
      </c>
      <c r="AU1446" t="s">
        <v>48</v>
      </c>
    </row>
    <row r="1447" spans="38:47">
      <c r="AL1447" t="s">
        <v>46</v>
      </c>
      <c r="AM1447" t="s">
        <v>54</v>
      </c>
      <c r="AN1447">
        <v>501</v>
      </c>
      <c r="AO1447">
        <v>10</v>
      </c>
      <c r="AP1447" t="s">
        <v>49</v>
      </c>
      <c r="AR1447">
        <v>51</v>
      </c>
      <c r="AS1447">
        <v>10</v>
      </c>
      <c r="AT1447">
        <v>3.71</v>
      </c>
      <c r="AU1447" t="s">
        <v>48</v>
      </c>
    </row>
    <row r="1448" spans="38:47">
      <c r="AL1448" t="s">
        <v>46</v>
      </c>
      <c r="AM1448" t="s">
        <v>54</v>
      </c>
      <c r="AN1448">
        <v>501</v>
      </c>
      <c r="AO1448">
        <v>10</v>
      </c>
      <c r="AP1448" t="s">
        <v>49</v>
      </c>
      <c r="AR1448">
        <v>52</v>
      </c>
      <c r="AS1448">
        <v>10</v>
      </c>
      <c r="AT1448">
        <v>4.0999999999999996</v>
      </c>
      <c r="AU1448" t="s">
        <v>48</v>
      </c>
    </row>
    <row r="1449" spans="38:47">
      <c r="AL1449" t="s">
        <v>46</v>
      </c>
      <c r="AM1449" t="s">
        <v>54</v>
      </c>
      <c r="AN1449">
        <v>501</v>
      </c>
      <c r="AO1449">
        <v>10</v>
      </c>
      <c r="AP1449" t="s">
        <v>49</v>
      </c>
      <c r="AR1449">
        <v>53</v>
      </c>
      <c r="AS1449">
        <v>10</v>
      </c>
      <c r="AT1449">
        <v>4.51</v>
      </c>
      <c r="AU1449" t="s">
        <v>48</v>
      </c>
    </row>
    <row r="1450" spans="38:47">
      <c r="AL1450" t="s">
        <v>46</v>
      </c>
      <c r="AM1450" t="s">
        <v>54</v>
      </c>
      <c r="AN1450">
        <v>501</v>
      </c>
      <c r="AO1450">
        <v>10</v>
      </c>
      <c r="AP1450" t="s">
        <v>49</v>
      </c>
      <c r="AR1450">
        <v>54</v>
      </c>
      <c r="AS1450">
        <v>10</v>
      </c>
      <c r="AT1450">
        <v>4.99</v>
      </c>
      <c r="AU1450" t="s">
        <v>48</v>
      </c>
    </row>
    <row r="1451" spans="38:47">
      <c r="AL1451" t="s">
        <v>46</v>
      </c>
      <c r="AM1451" t="s">
        <v>54</v>
      </c>
      <c r="AN1451">
        <v>501</v>
      </c>
      <c r="AO1451">
        <v>10</v>
      </c>
      <c r="AP1451" t="s">
        <v>49</v>
      </c>
      <c r="AR1451">
        <v>55</v>
      </c>
      <c r="AS1451">
        <v>10</v>
      </c>
      <c r="AT1451">
        <v>5.53</v>
      </c>
      <c r="AU1451" t="s">
        <v>48</v>
      </c>
    </row>
    <row r="1452" spans="38:47">
      <c r="AL1452" t="s">
        <v>46</v>
      </c>
      <c r="AM1452" t="s">
        <v>54</v>
      </c>
      <c r="AN1452">
        <v>501</v>
      </c>
      <c r="AO1452">
        <v>10</v>
      </c>
      <c r="AP1452" t="s">
        <v>49</v>
      </c>
      <c r="AR1452">
        <v>56</v>
      </c>
      <c r="AS1452">
        <v>10</v>
      </c>
      <c r="AT1452">
        <v>6.13</v>
      </c>
      <c r="AU1452" t="s">
        <v>48</v>
      </c>
    </row>
    <row r="1453" spans="38:47">
      <c r="AL1453" t="s">
        <v>46</v>
      </c>
      <c r="AM1453" t="s">
        <v>54</v>
      </c>
      <c r="AN1453">
        <v>501</v>
      </c>
      <c r="AO1453">
        <v>10</v>
      </c>
      <c r="AP1453" t="s">
        <v>49</v>
      </c>
      <c r="AR1453">
        <v>57</v>
      </c>
      <c r="AS1453">
        <v>10</v>
      </c>
      <c r="AT1453">
        <v>6.82</v>
      </c>
      <c r="AU1453" t="s">
        <v>48</v>
      </c>
    </row>
    <row r="1454" spans="38:47">
      <c r="AL1454" t="s">
        <v>46</v>
      </c>
      <c r="AM1454" t="s">
        <v>54</v>
      </c>
      <c r="AN1454">
        <v>501</v>
      </c>
      <c r="AO1454">
        <v>10</v>
      </c>
      <c r="AP1454" t="s">
        <v>49</v>
      </c>
      <c r="AR1454">
        <v>58</v>
      </c>
      <c r="AS1454">
        <v>10</v>
      </c>
      <c r="AT1454">
        <v>7.58</v>
      </c>
      <c r="AU1454" t="s">
        <v>48</v>
      </c>
    </row>
    <row r="1455" spans="38:47">
      <c r="AL1455" t="s">
        <v>46</v>
      </c>
      <c r="AM1455" t="s">
        <v>54</v>
      </c>
      <c r="AN1455">
        <v>501</v>
      </c>
      <c r="AO1455">
        <v>10</v>
      </c>
      <c r="AP1455" t="s">
        <v>49</v>
      </c>
      <c r="AR1455">
        <v>59</v>
      </c>
      <c r="AS1455">
        <v>10</v>
      </c>
      <c r="AT1455">
        <v>8.4700000000000006</v>
      </c>
      <c r="AU1455" t="s">
        <v>48</v>
      </c>
    </row>
    <row r="1456" spans="38:47">
      <c r="AL1456" t="s">
        <v>46</v>
      </c>
      <c r="AM1456" t="s">
        <v>54</v>
      </c>
      <c r="AN1456">
        <v>501</v>
      </c>
      <c r="AO1456">
        <v>10</v>
      </c>
      <c r="AP1456" t="s">
        <v>49</v>
      </c>
      <c r="AR1456">
        <v>60</v>
      </c>
      <c r="AS1456">
        <v>10</v>
      </c>
      <c r="AT1456">
        <v>9.4600000000000009</v>
      </c>
      <c r="AU1456" t="s">
        <v>48</v>
      </c>
    </row>
    <row r="1457" spans="38:47">
      <c r="AL1457" t="s">
        <v>46</v>
      </c>
      <c r="AM1457" t="s">
        <v>54</v>
      </c>
      <c r="AN1457">
        <v>501</v>
      </c>
      <c r="AO1457">
        <v>10</v>
      </c>
      <c r="AP1457" t="s">
        <v>49</v>
      </c>
      <c r="AR1457">
        <v>18</v>
      </c>
      <c r="AS1457">
        <v>11</v>
      </c>
      <c r="AT1457">
        <v>0.59</v>
      </c>
      <c r="AU1457" t="s">
        <v>48</v>
      </c>
    </row>
    <row r="1458" spans="38:47">
      <c r="AL1458" t="s">
        <v>46</v>
      </c>
      <c r="AM1458" t="s">
        <v>54</v>
      </c>
      <c r="AN1458">
        <v>501</v>
      </c>
      <c r="AO1458">
        <v>10</v>
      </c>
      <c r="AP1458" t="s">
        <v>49</v>
      </c>
      <c r="AR1458">
        <v>19</v>
      </c>
      <c r="AS1458">
        <v>11</v>
      </c>
      <c r="AT1458">
        <v>0.62</v>
      </c>
      <c r="AU1458" t="s">
        <v>48</v>
      </c>
    </row>
    <row r="1459" spans="38:47">
      <c r="AL1459" t="s">
        <v>46</v>
      </c>
      <c r="AM1459" t="s">
        <v>54</v>
      </c>
      <c r="AN1459">
        <v>501</v>
      </c>
      <c r="AO1459">
        <v>10</v>
      </c>
      <c r="AP1459" t="s">
        <v>49</v>
      </c>
      <c r="AR1459">
        <v>20</v>
      </c>
      <c r="AS1459">
        <v>11</v>
      </c>
      <c r="AT1459">
        <v>0.63</v>
      </c>
      <c r="AU1459" t="s">
        <v>48</v>
      </c>
    </row>
    <row r="1460" spans="38:47">
      <c r="AL1460" t="s">
        <v>46</v>
      </c>
      <c r="AM1460" t="s">
        <v>54</v>
      </c>
      <c r="AN1460">
        <v>501</v>
      </c>
      <c r="AO1460">
        <v>10</v>
      </c>
      <c r="AP1460" t="s">
        <v>49</v>
      </c>
      <c r="AR1460">
        <v>21</v>
      </c>
      <c r="AS1460">
        <v>11</v>
      </c>
      <c r="AT1460">
        <v>0.65</v>
      </c>
      <c r="AU1460" t="s">
        <v>48</v>
      </c>
    </row>
    <row r="1461" spans="38:47">
      <c r="AL1461" t="s">
        <v>46</v>
      </c>
      <c r="AM1461" t="s">
        <v>54</v>
      </c>
      <c r="AN1461">
        <v>501</v>
      </c>
      <c r="AO1461">
        <v>10</v>
      </c>
      <c r="AP1461" t="s">
        <v>49</v>
      </c>
      <c r="AR1461">
        <v>22</v>
      </c>
      <c r="AS1461">
        <v>11</v>
      </c>
      <c r="AT1461">
        <v>0.66</v>
      </c>
      <c r="AU1461" t="s">
        <v>48</v>
      </c>
    </row>
    <row r="1462" spans="38:47">
      <c r="AL1462" t="s">
        <v>46</v>
      </c>
      <c r="AM1462" t="s">
        <v>54</v>
      </c>
      <c r="AN1462">
        <v>501</v>
      </c>
      <c r="AO1462">
        <v>10</v>
      </c>
      <c r="AP1462" t="s">
        <v>49</v>
      </c>
      <c r="AR1462">
        <v>23</v>
      </c>
      <c r="AS1462">
        <v>11</v>
      </c>
      <c r="AT1462">
        <v>0.68</v>
      </c>
      <c r="AU1462" t="s">
        <v>48</v>
      </c>
    </row>
    <row r="1463" spans="38:47">
      <c r="AL1463" t="s">
        <v>46</v>
      </c>
      <c r="AM1463" t="s">
        <v>54</v>
      </c>
      <c r="AN1463">
        <v>501</v>
      </c>
      <c r="AO1463">
        <v>10</v>
      </c>
      <c r="AP1463" t="s">
        <v>49</v>
      </c>
      <c r="AR1463">
        <v>24</v>
      </c>
      <c r="AS1463">
        <v>11</v>
      </c>
      <c r="AT1463">
        <v>0.69</v>
      </c>
      <c r="AU1463" t="s">
        <v>48</v>
      </c>
    </row>
    <row r="1464" spans="38:47">
      <c r="AL1464" t="s">
        <v>46</v>
      </c>
      <c r="AM1464" t="s">
        <v>54</v>
      </c>
      <c r="AN1464">
        <v>501</v>
      </c>
      <c r="AO1464">
        <v>10</v>
      </c>
      <c r="AP1464" t="s">
        <v>49</v>
      </c>
      <c r="AR1464">
        <v>25</v>
      </c>
      <c r="AS1464">
        <v>11</v>
      </c>
      <c r="AT1464">
        <v>0.72</v>
      </c>
      <c r="AU1464" t="s">
        <v>48</v>
      </c>
    </row>
    <row r="1465" spans="38:47">
      <c r="AL1465" t="s">
        <v>46</v>
      </c>
      <c r="AM1465" t="s">
        <v>54</v>
      </c>
      <c r="AN1465">
        <v>501</v>
      </c>
      <c r="AO1465">
        <v>10</v>
      </c>
      <c r="AP1465" t="s">
        <v>49</v>
      </c>
      <c r="AR1465">
        <v>26</v>
      </c>
      <c r="AS1465">
        <v>11</v>
      </c>
      <c r="AT1465">
        <v>0.74</v>
      </c>
      <c r="AU1465" t="s">
        <v>48</v>
      </c>
    </row>
    <row r="1466" spans="38:47">
      <c r="AL1466" t="s">
        <v>46</v>
      </c>
      <c r="AM1466" t="s">
        <v>54</v>
      </c>
      <c r="AN1466">
        <v>501</v>
      </c>
      <c r="AO1466">
        <v>10</v>
      </c>
      <c r="AP1466" t="s">
        <v>49</v>
      </c>
      <c r="AR1466">
        <v>27</v>
      </c>
      <c r="AS1466">
        <v>11</v>
      </c>
      <c r="AT1466">
        <v>0.76</v>
      </c>
      <c r="AU1466" t="s">
        <v>48</v>
      </c>
    </row>
    <row r="1467" spans="38:47">
      <c r="AL1467" t="s">
        <v>46</v>
      </c>
      <c r="AM1467" t="s">
        <v>54</v>
      </c>
      <c r="AN1467">
        <v>501</v>
      </c>
      <c r="AO1467">
        <v>10</v>
      </c>
      <c r="AP1467" t="s">
        <v>49</v>
      </c>
      <c r="AR1467">
        <v>28</v>
      </c>
      <c r="AS1467">
        <v>11</v>
      </c>
      <c r="AT1467">
        <v>0.79</v>
      </c>
      <c r="AU1467" t="s">
        <v>48</v>
      </c>
    </row>
    <row r="1468" spans="38:47">
      <c r="AL1468" t="s">
        <v>46</v>
      </c>
      <c r="AM1468" t="s">
        <v>54</v>
      </c>
      <c r="AN1468">
        <v>501</v>
      </c>
      <c r="AO1468">
        <v>10</v>
      </c>
      <c r="AP1468" t="s">
        <v>49</v>
      </c>
      <c r="AR1468">
        <v>29</v>
      </c>
      <c r="AS1468">
        <v>11</v>
      </c>
      <c r="AT1468">
        <v>0.82</v>
      </c>
      <c r="AU1468" t="s">
        <v>48</v>
      </c>
    </row>
    <row r="1469" spans="38:47">
      <c r="AL1469" t="s">
        <v>46</v>
      </c>
      <c r="AM1469" t="s">
        <v>54</v>
      </c>
      <c r="AN1469">
        <v>501</v>
      </c>
      <c r="AO1469">
        <v>10</v>
      </c>
      <c r="AP1469" t="s">
        <v>49</v>
      </c>
      <c r="AR1469">
        <v>30</v>
      </c>
      <c r="AS1469">
        <v>11</v>
      </c>
      <c r="AT1469">
        <v>0.85</v>
      </c>
      <c r="AU1469" t="s">
        <v>48</v>
      </c>
    </row>
    <row r="1470" spans="38:47">
      <c r="AL1470" t="s">
        <v>46</v>
      </c>
      <c r="AM1470" t="s">
        <v>54</v>
      </c>
      <c r="AN1470">
        <v>501</v>
      </c>
      <c r="AO1470">
        <v>10</v>
      </c>
      <c r="AP1470" t="s">
        <v>49</v>
      </c>
      <c r="AR1470">
        <v>31</v>
      </c>
      <c r="AS1470">
        <v>11</v>
      </c>
      <c r="AT1470">
        <v>0.9</v>
      </c>
      <c r="AU1470" t="s">
        <v>48</v>
      </c>
    </row>
    <row r="1471" spans="38:47">
      <c r="AL1471" t="s">
        <v>46</v>
      </c>
      <c r="AM1471" t="s">
        <v>54</v>
      </c>
      <c r="AN1471">
        <v>501</v>
      </c>
      <c r="AO1471">
        <v>10</v>
      </c>
      <c r="AP1471" t="s">
        <v>49</v>
      </c>
      <c r="AR1471">
        <v>32</v>
      </c>
      <c r="AS1471">
        <v>11</v>
      </c>
      <c r="AT1471">
        <v>0.95</v>
      </c>
      <c r="AU1471" t="s">
        <v>48</v>
      </c>
    </row>
    <row r="1472" spans="38:47">
      <c r="AL1472" t="s">
        <v>46</v>
      </c>
      <c r="AM1472" t="s">
        <v>54</v>
      </c>
      <c r="AN1472">
        <v>501</v>
      </c>
      <c r="AO1472">
        <v>10</v>
      </c>
      <c r="AP1472" t="s">
        <v>49</v>
      </c>
      <c r="AR1472">
        <v>33</v>
      </c>
      <c r="AS1472">
        <v>11</v>
      </c>
      <c r="AT1472">
        <v>1.02</v>
      </c>
      <c r="AU1472" t="s">
        <v>48</v>
      </c>
    </row>
    <row r="1473" spans="38:47">
      <c r="AL1473" t="s">
        <v>46</v>
      </c>
      <c r="AM1473" t="s">
        <v>54</v>
      </c>
      <c r="AN1473">
        <v>501</v>
      </c>
      <c r="AO1473">
        <v>10</v>
      </c>
      <c r="AP1473" t="s">
        <v>49</v>
      </c>
      <c r="AR1473">
        <v>34</v>
      </c>
      <c r="AS1473">
        <v>11</v>
      </c>
      <c r="AT1473">
        <v>1.08</v>
      </c>
      <c r="AU1473" t="s">
        <v>48</v>
      </c>
    </row>
    <row r="1474" spans="38:47">
      <c r="AL1474" t="s">
        <v>46</v>
      </c>
      <c r="AM1474" t="s">
        <v>54</v>
      </c>
      <c r="AN1474">
        <v>501</v>
      </c>
      <c r="AO1474">
        <v>10</v>
      </c>
      <c r="AP1474" t="s">
        <v>49</v>
      </c>
      <c r="AR1474">
        <v>35</v>
      </c>
      <c r="AS1474">
        <v>11</v>
      </c>
      <c r="AT1474">
        <v>1.1499999999999999</v>
      </c>
      <c r="AU1474" t="s">
        <v>48</v>
      </c>
    </row>
    <row r="1475" spans="38:47">
      <c r="AL1475" t="s">
        <v>46</v>
      </c>
      <c r="AM1475" t="s">
        <v>54</v>
      </c>
      <c r="AN1475">
        <v>501</v>
      </c>
      <c r="AO1475">
        <v>10</v>
      </c>
      <c r="AP1475" t="s">
        <v>49</v>
      </c>
      <c r="AR1475">
        <v>36</v>
      </c>
      <c r="AS1475">
        <v>11</v>
      </c>
      <c r="AT1475">
        <v>1.25</v>
      </c>
      <c r="AU1475" t="s">
        <v>48</v>
      </c>
    </row>
    <row r="1476" spans="38:47">
      <c r="AL1476" t="s">
        <v>46</v>
      </c>
      <c r="AM1476" t="s">
        <v>54</v>
      </c>
      <c r="AN1476">
        <v>501</v>
      </c>
      <c r="AO1476">
        <v>10</v>
      </c>
      <c r="AP1476" t="s">
        <v>49</v>
      </c>
      <c r="AR1476">
        <v>37</v>
      </c>
      <c r="AS1476">
        <v>11</v>
      </c>
      <c r="AT1476">
        <v>1.34</v>
      </c>
      <c r="AU1476" t="s">
        <v>48</v>
      </c>
    </row>
    <row r="1477" spans="38:47">
      <c r="AL1477" t="s">
        <v>46</v>
      </c>
      <c r="AM1477" t="s">
        <v>54</v>
      </c>
      <c r="AN1477">
        <v>501</v>
      </c>
      <c r="AO1477">
        <v>10</v>
      </c>
      <c r="AP1477" t="s">
        <v>49</v>
      </c>
      <c r="AR1477">
        <v>38</v>
      </c>
      <c r="AS1477">
        <v>11</v>
      </c>
      <c r="AT1477">
        <v>1.44</v>
      </c>
      <c r="AU1477" t="s">
        <v>48</v>
      </c>
    </row>
    <row r="1478" spans="38:47">
      <c r="AL1478" t="s">
        <v>46</v>
      </c>
      <c r="AM1478" t="s">
        <v>54</v>
      </c>
      <c r="AN1478">
        <v>501</v>
      </c>
      <c r="AO1478">
        <v>10</v>
      </c>
      <c r="AP1478" t="s">
        <v>49</v>
      </c>
      <c r="AR1478">
        <v>39</v>
      </c>
      <c r="AS1478">
        <v>11</v>
      </c>
      <c r="AT1478">
        <v>1.56</v>
      </c>
      <c r="AU1478" t="s">
        <v>48</v>
      </c>
    </row>
    <row r="1479" spans="38:47">
      <c r="AL1479" t="s">
        <v>46</v>
      </c>
      <c r="AM1479" t="s">
        <v>54</v>
      </c>
      <c r="AN1479">
        <v>501</v>
      </c>
      <c r="AO1479">
        <v>10</v>
      </c>
      <c r="AP1479" t="s">
        <v>49</v>
      </c>
      <c r="AR1479">
        <v>40</v>
      </c>
      <c r="AS1479">
        <v>11</v>
      </c>
      <c r="AT1479">
        <v>1.69</v>
      </c>
      <c r="AU1479" t="s">
        <v>48</v>
      </c>
    </row>
    <row r="1480" spans="38:47">
      <c r="AL1480" t="s">
        <v>46</v>
      </c>
      <c r="AM1480" t="s">
        <v>54</v>
      </c>
      <c r="AN1480">
        <v>501</v>
      </c>
      <c r="AO1480">
        <v>10</v>
      </c>
      <c r="AP1480" t="s">
        <v>49</v>
      </c>
      <c r="AR1480">
        <v>41</v>
      </c>
      <c r="AS1480">
        <v>11</v>
      </c>
      <c r="AT1480">
        <v>1.82</v>
      </c>
      <c r="AU1480" t="s">
        <v>48</v>
      </c>
    </row>
    <row r="1481" spans="38:47">
      <c r="AL1481" t="s">
        <v>46</v>
      </c>
      <c r="AM1481" t="s">
        <v>54</v>
      </c>
      <c r="AN1481">
        <v>501</v>
      </c>
      <c r="AO1481">
        <v>10</v>
      </c>
      <c r="AP1481" t="s">
        <v>49</v>
      </c>
      <c r="AR1481">
        <v>42</v>
      </c>
      <c r="AS1481">
        <v>11</v>
      </c>
      <c r="AT1481">
        <v>1.97</v>
      </c>
      <c r="AU1481" t="s">
        <v>48</v>
      </c>
    </row>
    <row r="1482" spans="38:47">
      <c r="AL1482" t="s">
        <v>46</v>
      </c>
      <c r="AM1482" t="s">
        <v>54</v>
      </c>
      <c r="AN1482">
        <v>501</v>
      </c>
      <c r="AO1482">
        <v>10</v>
      </c>
      <c r="AP1482" t="s">
        <v>49</v>
      </c>
      <c r="AR1482">
        <v>43</v>
      </c>
      <c r="AS1482">
        <v>11</v>
      </c>
      <c r="AT1482">
        <v>2.13</v>
      </c>
      <c r="AU1482" t="s">
        <v>48</v>
      </c>
    </row>
    <row r="1483" spans="38:47">
      <c r="AL1483" t="s">
        <v>46</v>
      </c>
      <c r="AM1483" t="s">
        <v>54</v>
      </c>
      <c r="AN1483">
        <v>501</v>
      </c>
      <c r="AO1483">
        <v>10</v>
      </c>
      <c r="AP1483" t="s">
        <v>49</v>
      </c>
      <c r="AR1483">
        <v>44</v>
      </c>
      <c r="AS1483">
        <v>11</v>
      </c>
      <c r="AT1483">
        <v>2.31</v>
      </c>
      <c r="AU1483" t="s">
        <v>48</v>
      </c>
    </row>
    <row r="1484" spans="38:47">
      <c r="AL1484" t="s">
        <v>46</v>
      </c>
      <c r="AM1484" t="s">
        <v>54</v>
      </c>
      <c r="AN1484">
        <v>501</v>
      </c>
      <c r="AO1484">
        <v>10</v>
      </c>
      <c r="AP1484" t="s">
        <v>49</v>
      </c>
      <c r="AR1484">
        <v>45</v>
      </c>
      <c r="AS1484">
        <v>11</v>
      </c>
      <c r="AT1484">
        <v>2.5099999999999998</v>
      </c>
      <c r="AU1484" t="s">
        <v>48</v>
      </c>
    </row>
    <row r="1485" spans="38:47">
      <c r="AL1485" t="s">
        <v>46</v>
      </c>
      <c r="AM1485" t="s">
        <v>54</v>
      </c>
      <c r="AN1485">
        <v>501</v>
      </c>
      <c r="AO1485">
        <v>10</v>
      </c>
      <c r="AP1485" t="s">
        <v>49</v>
      </c>
      <c r="AR1485">
        <v>46</v>
      </c>
      <c r="AS1485">
        <v>11</v>
      </c>
      <c r="AT1485">
        <v>2.72</v>
      </c>
      <c r="AU1485" t="s">
        <v>48</v>
      </c>
    </row>
    <row r="1486" spans="38:47">
      <c r="AL1486" t="s">
        <v>46</v>
      </c>
      <c r="AM1486" t="s">
        <v>54</v>
      </c>
      <c r="AN1486">
        <v>501</v>
      </c>
      <c r="AO1486">
        <v>10</v>
      </c>
      <c r="AP1486" t="s">
        <v>49</v>
      </c>
      <c r="AR1486">
        <v>47</v>
      </c>
      <c r="AS1486">
        <v>11</v>
      </c>
      <c r="AT1486">
        <v>2.97</v>
      </c>
      <c r="AU1486" t="s">
        <v>48</v>
      </c>
    </row>
    <row r="1487" spans="38:47">
      <c r="AL1487" t="s">
        <v>46</v>
      </c>
      <c r="AM1487" t="s">
        <v>54</v>
      </c>
      <c r="AN1487">
        <v>501</v>
      </c>
      <c r="AO1487">
        <v>10</v>
      </c>
      <c r="AP1487" t="s">
        <v>49</v>
      </c>
      <c r="AR1487">
        <v>48</v>
      </c>
      <c r="AS1487">
        <v>11</v>
      </c>
      <c r="AT1487">
        <v>3.23</v>
      </c>
      <c r="AU1487" t="s">
        <v>48</v>
      </c>
    </row>
    <row r="1488" spans="38:47">
      <c r="AL1488" t="s">
        <v>46</v>
      </c>
      <c r="AM1488" t="s">
        <v>54</v>
      </c>
      <c r="AN1488">
        <v>501</v>
      </c>
      <c r="AO1488">
        <v>10</v>
      </c>
      <c r="AP1488" t="s">
        <v>49</v>
      </c>
      <c r="AR1488">
        <v>49</v>
      </c>
      <c r="AS1488">
        <v>11</v>
      </c>
      <c r="AT1488">
        <v>3.55</v>
      </c>
      <c r="AU1488" t="s">
        <v>48</v>
      </c>
    </row>
    <row r="1489" spans="38:47">
      <c r="AL1489" t="s">
        <v>46</v>
      </c>
      <c r="AM1489" t="s">
        <v>54</v>
      </c>
      <c r="AN1489">
        <v>501</v>
      </c>
      <c r="AO1489">
        <v>10</v>
      </c>
      <c r="AP1489" t="s">
        <v>49</v>
      </c>
      <c r="AR1489">
        <v>50</v>
      </c>
      <c r="AS1489">
        <v>11</v>
      </c>
      <c r="AT1489">
        <v>3.88</v>
      </c>
      <c r="AU1489" t="s">
        <v>48</v>
      </c>
    </row>
    <row r="1490" spans="38:47">
      <c r="AL1490" t="s">
        <v>46</v>
      </c>
      <c r="AM1490" t="s">
        <v>54</v>
      </c>
      <c r="AN1490">
        <v>501</v>
      </c>
      <c r="AO1490">
        <v>10</v>
      </c>
      <c r="AP1490" t="s">
        <v>49</v>
      </c>
      <c r="AR1490">
        <v>51</v>
      </c>
      <c r="AS1490">
        <v>11</v>
      </c>
      <c r="AT1490">
        <v>4.2699999999999996</v>
      </c>
      <c r="AU1490" t="s">
        <v>48</v>
      </c>
    </row>
    <row r="1491" spans="38:47">
      <c r="AL1491" t="s">
        <v>46</v>
      </c>
      <c r="AM1491" t="s">
        <v>54</v>
      </c>
      <c r="AN1491">
        <v>501</v>
      </c>
      <c r="AO1491">
        <v>10</v>
      </c>
      <c r="AP1491" t="s">
        <v>49</v>
      </c>
      <c r="AR1491">
        <v>52</v>
      </c>
      <c r="AS1491">
        <v>11</v>
      </c>
      <c r="AT1491">
        <v>4.71</v>
      </c>
      <c r="AU1491" t="s">
        <v>48</v>
      </c>
    </row>
    <row r="1492" spans="38:47">
      <c r="AL1492" t="s">
        <v>46</v>
      </c>
      <c r="AM1492" t="s">
        <v>54</v>
      </c>
      <c r="AN1492">
        <v>501</v>
      </c>
      <c r="AO1492">
        <v>10</v>
      </c>
      <c r="AP1492" t="s">
        <v>49</v>
      </c>
      <c r="AR1492">
        <v>53</v>
      </c>
      <c r="AS1492">
        <v>11</v>
      </c>
      <c r="AT1492">
        <v>5.2</v>
      </c>
      <c r="AU1492" t="s">
        <v>48</v>
      </c>
    </row>
    <row r="1493" spans="38:47">
      <c r="AL1493" t="s">
        <v>46</v>
      </c>
      <c r="AM1493" t="s">
        <v>54</v>
      </c>
      <c r="AN1493">
        <v>501</v>
      </c>
      <c r="AO1493">
        <v>10</v>
      </c>
      <c r="AP1493" t="s">
        <v>49</v>
      </c>
      <c r="AR1493">
        <v>54</v>
      </c>
      <c r="AS1493">
        <v>11</v>
      </c>
      <c r="AT1493">
        <v>5.75</v>
      </c>
      <c r="AU1493" t="s">
        <v>48</v>
      </c>
    </row>
    <row r="1494" spans="38:47">
      <c r="AL1494" t="s">
        <v>46</v>
      </c>
      <c r="AM1494" t="s">
        <v>54</v>
      </c>
      <c r="AN1494">
        <v>501</v>
      </c>
      <c r="AO1494">
        <v>10</v>
      </c>
      <c r="AP1494" t="s">
        <v>49</v>
      </c>
      <c r="AR1494">
        <v>55</v>
      </c>
      <c r="AS1494">
        <v>11</v>
      </c>
      <c r="AT1494">
        <v>6.36</v>
      </c>
      <c r="AU1494" t="s">
        <v>48</v>
      </c>
    </row>
    <row r="1495" spans="38:47">
      <c r="AL1495" t="s">
        <v>46</v>
      </c>
      <c r="AM1495" t="s">
        <v>54</v>
      </c>
      <c r="AN1495">
        <v>501</v>
      </c>
      <c r="AO1495">
        <v>10</v>
      </c>
      <c r="AP1495" t="s">
        <v>49</v>
      </c>
      <c r="AR1495">
        <v>56</v>
      </c>
      <c r="AS1495">
        <v>11</v>
      </c>
      <c r="AT1495">
        <v>7.06</v>
      </c>
      <c r="AU1495" t="s">
        <v>48</v>
      </c>
    </row>
    <row r="1496" spans="38:47">
      <c r="AL1496" t="s">
        <v>46</v>
      </c>
      <c r="AM1496" t="s">
        <v>54</v>
      </c>
      <c r="AN1496">
        <v>501</v>
      </c>
      <c r="AO1496">
        <v>10</v>
      </c>
      <c r="AP1496" t="s">
        <v>49</v>
      </c>
      <c r="AR1496">
        <v>57</v>
      </c>
      <c r="AS1496">
        <v>11</v>
      </c>
      <c r="AT1496">
        <v>7.85</v>
      </c>
      <c r="AU1496" t="s">
        <v>48</v>
      </c>
    </row>
    <row r="1497" spans="38:47">
      <c r="AL1497" t="s">
        <v>46</v>
      </c>
      <c r="AM1497" t="s">
        <v>54</v>
      </c>
      <c r="AN1497">
        <v>501</v>
      </c>
      <c r="AO1497">
        <v>10</v>
      </c>
      <c r="AP1497" t="s">
        <v>49</v>
      </c>
      <c r="AR1497">
        <v>58</v>
      </c>
      <c r="AS1497">
        <v>11</v>
      </c>
      <c r="AT1497">
        <v>8.75</v>
      </c>
      <c r="AU1497" t="s">
        <v>48</v>
      </c>
    </row>
    <row r="1498" spans="38:47">
      <c r="AL1498" t="s">
        <v>46</v>
      </c>
      <c r="AM1498" t="s">
        <v>54</v>
      </c>
      <c r="AN1498">
        <v>501</v>
      </c>
      <c r="AO1498">
        <v>10</v>
      </c>
      <c r="AP1498" t="s">
        <v>49</v>
      </c>
      <c r="AR1498">
        <v>59</v>
      </c>
      <c r="AS1498">
        <v>11</v>
      </c>
      <c r="AT1498">
        <v>9.76</v>
      </c>
      <c r="AU1498" t="s">
        <v>48</v>
      </c>
    </row>
    <row r="1499" spans="38:47">
      <c r="AL1499" t="s">
        <v>46</v>
      </c>
      <c r="AM1499" t="s">
        <v>54</v>
      </c>
      <c r="AN1499">
        <v>501</v>
      </c>
      <c r="AO1499">
        <v>10</v>
      </c>
      <c r="AP1499" t="s">
        <v>49</v>
      </c>
      <c r="AR1499">
        <v>18</v>
      </c>
      <c r="AS1499">
        <v>12</v>
      </c>
      <c r="AT1499">
        <v>0.66</v>
      </c>
      <c r="AU1499" t="s">
        <v>48</v>
      </c>
    </row>
    <row r="1500" spans="38:47">
      <c r="AL1500" t="s">
        <v>46</v>
      </c>
      <c r="AM1500" t="s">
        <v>54</v>
      </c>
      <c r="AN1500">
        <v>501</v>
      </c>
      <c r="AO1500">
        <v>10</v>
      </c>
      <c r="AP1500" t="s">
        <v>49</v>
      </c>
      <c r="AR1500">
        <v>19</v>
      </c>
      <c r="AS1500">
        <v>12</v>
      </c>
      <c r="AT1500">
        <v>0.68</v>
      </c>
      <c r="AU1500" t="s">
        <v>48</v>
      </c>
    </row>
    <row r="1501" spans="38:47">
      <c r="AL1501" t="s">
        <v>46</v>
      </c>
      <c r="AM1501" t="s">
        <v>54</v>
      </c>
      <c r="AN1501">
        <v>501</v>
      </c>
      <c r="AO1501">
        <v>10</v>
      </c>
      <c r="AP1501" t="s">
        <v>49</v>
      </c>
      <c r="AR1501">
        <v>20</v>
      </c>
      <c r="AS1501">
        <v>12</v>
      </c>
      <c r="AT1501">
        <v>0.7</v>
      </c>
      <c r="AU1501" t="s">
        <v>48</v>
      </c>
    </row>
    <row r="1502" spans="38:47">
      <c r="AL1502" t="s">
        <v>46</v>
      </c>
      <c r="AM1502" t="s">
        <v>54</v>
      </c>
      <c r="AN1502">
        <v>501</v>
      </c>
      <c r="AO1502">
        <v>10</v>
      </c>
      <c r="AP1502" t="s">
        <v>49</v>
      </c>
      <c r="AR1502">
        <v>21</v>
      </c>
      <c r="AS1502">
        <v>12</v>
      </c>
      <c r="AT1502">
        <v>0.72</v>
      </c>
      <c r="AU1502" t="s">
        <v>48</v>
      </c>
    </row>
    <row r="1503" spans="38:47">
      <c r="AL1503" t="s">
        <v>46</v>
      </c>
      <c r="AM1503" t="s">
        <v>54</v>
      </c>
      <c r="AN1503">
        <v>501</v>
      </c>
      <c r="AO1503">
        <v>10</v>
      </c>
      <c r="AP1503" t="s">
        <v>49</v>
      </c>
      <c r="AR1503">
        <v>22</v>
      </c>
      <c r="AS1503">
        <v>12</v>
      </c>
      <c r="AT1503">
        <v>0.74</v>
      </c>
      <c r="AU1503" t="s">
        <v>48</v>
      </c>
    </row>
    <row r="1504" spans="38:47">
      <c r="AL1504" t="s">
        <v>46</v>
      </c>
      <c r="AM1504" t="s">
        <v>54</v>
      </c>
      <c r="AN1504">
        <v>501</v>
      </c>
      <c r="AO1504">
        <v>10</v>
      </c>
      <c r="AP1504" t="s">
        <v>49</v>
      </c>
      <c r="AR1504">
        <v>23</v>
      </c>
      <c r="AS1504">
        <v>12</v>
      </c>
      <c r="AT1504">
        <v>0.75</v>
      </c>
      <c r="AU1504" t="s">
        <v>48</v>
      </c>
    </row>
    <row r="1505" spans="38:47">
      <c r="AL1505" t="s">
        <v>46</v>
      </c>
      <c r="AM1505" t="s">
        <v>54</v>
      </c>
      <c r="AN1505">
        <v>501</v>
      </c>
      <c r="AO1505">
        <v>10</v>
      </c>
      <c r="AP1505" t="s">
        <v>49</v>
      </c>
      <c r="AR1505">
        <v>24</v>
      </c>
      <c r="AS1505">
        <v>12</v>
      </c>
      <c r="AT1505">
        <v>0.77</v>
      </c>
      <c r="AU1505" t="s">
        <v>48</v>
      </c>
    </row>
    <row r="1506" spans="38:47">
      <c r="AL1506" t="s">
        <v>46</v>
      </c>
      <c r="AM1506" t="s">
        <v>54</v>
      </c>
      <c r="AN1506">
        <v>501</v>
      </c>
      <c r="AO1506">
        <v>10</v>
      </c>
      <c r="AP1506" t="s">
        <v>49</v>
      </c>
      <c r="AR1506">
        <v>25</v>
      </c>
      <c r="AS1506">
        <v>12</v>
      </c>
      <c r="AT1506">
        <v>0.79</v>
      </c>
      <c r="AU1506" t="s">
        <v>48</v>
      </c>
    </row>
    <row r="1507" spans="38:47">
      <c r="AL1507" t="s">
        <v>46</v>
      </c>
      <c r="AM1507" t="s">
        <v>54</v>
      </c>
      <c r="AN1507">
        <v>501</v>
      </c>
      <c r="AO1507">
        <v>10</v>
      </c>
      <c r="AP1507" t="s">
        <v>49</v>
      </c>
      <c r="AR1507">
        <v>26</v>
      </c>
      <c r="AS1507">
        <v>12</v>
      </c>
      <c r="AT1507">
        <v>0.82</v>
      </c>
      <c r="AU1507" t="s">
        <v>48</v>
      </c>
    </row>
    <row r="1508" spans="38:47">
      <c r="AL1508" t="s">
        <v>46</v>
      </c>
      <c r="AM1508" t="s">
        <v>54</v>
      </c>
      <c r="AN1508">
        <v>501</v>
      </c>
      <c r="AO1508">
        <v>10</v>
      </c>
      <c r="AP1508" t="s">
        <v>49</v>
      </c>
      <c r="AR1508">
        <v>27</v>
      </c>
      <c r="AS1508">
        <v>12</v>
      </c>
      <c r="AT1508">
        <v>0.84</v>
      </c>
      <c r="AU1508" t="s">
        <v>48</v>
      </c>
    </row>
    <row r="1509" spans="38:47">
      <c r="AL1509" t="s">
        <v>46</v>
      </c>
      <c r="AM1509" t="s">
        <v>54</v>
      </c>
      <c r="AN1509">
        <v>501</v>
      </c>
      <c r="AO1509">
        <v>10</v>
      </c>
      <c r="AP1509" t="s">
        <v>49</v>
      </c>
      <c r="AR1509">
        <v>28</v>
      </c>
      <c r="AS1509">
        <v>12</v>
      </c>
      <c r="AT1509">
        <v>0.88</v>
      </c>
      <c r="AU1509" t="s">
        <v>48</v>
      </c>
    </row>
    <row r="1510" spans="38:47">
      <c r="AL1510" t="s">
        <v>46</v>
      </c>
      <c r="AM1510" t="s">
        <v>54</v>
      </c>
      <c r="AN1510">
        <v>501</v>
      </c>
      <c r="AO1510">
        <v>10</v>
      </c>
      <c r="AP1510" t="s">
        <v>49</v>
      </c>
      <c r="AR1510">
        <v>29</v>
      </c>
      <c r="AS1510">
        <v>12</v>
      </c>
      <c r="AT1510">
        <v>0.91</v>
      </c>
      <c r="AU1510" t="s">
        <v>48</v>
      </c>
    </row>
    <row r="1511" spans="38:47">
      <c r="AL1511" t="s">
        <v>46</v>
      </c>
      <c r="AM1511" t="s">
        <v>54</v>
      </c>
      <c r="AN1511">
        <v>501</v>
      </c>
      <c r="AO1511">
        <v>10</v>
      </c>
      <c r="AP1511" t="s">
        <v>49</v>
      </c>
      <c r="AR1511">
        <v>30</v>
      </c>
      <c r="AS1511">
        <v>12</v>
      </c>
      <c r="AT1511">
        <v>0.96</v>
      </c>
      <c r="AU1511" t="s">
        <v>48</v>
      </c>
    </row>
    <row r="1512" spans="38:47">
      <c r="AL1512" t="s">
        <v>46</v>
      </c>
      <c r="AM1512" t="s">
        <v>54</v>
      </c>
      <c r="AN1512">
        <v>501</v>
      </c>
      <c r="AO1512">
        <v>10</v>
      </c>
      <c r="AP1512" t="s">
        <v>49</v>
      </c>
      <c r="AR1512">
        <v>31</v>
      </c>
      <c r="AS1512">
        <v>12</v>
      </c>
      <c r="AT1512">
        <v>1.01</v>
      </c>
      <c r="AU1512" t="s">
        <v>48</v>
      </c>
    </row>
    <row r="1513" spans="38:47">
      <c r="AL1513" t="s">
        <v>46</v>
      </c>
      <c r="AM1513" t="s">
        <v>54</v>
      </c>
      <c r="AN1513">
        <v>501</v>
      </c>
      <c r="AO1513">
        <v>10</v>
      </c>
      <c r="AP1513" t="s">
        <v>49</v>
      </c>
      <c r="AR1513">
        <v>32</v>
      </c>
      <c r="AS1513">
        <v>12</v>
      </c>
      <c r="AT1513">
        <v>1.07</v>
      </c>
      <c r="AU1513" t="s">
        <v>48</v>
      </c>
    </row>
    <row r="1514" spans="38:47">
      <c r="AL1514" t="s">
        <v>46</v>
      </c>
      <c r="AM1514" t="s">
        <v>54</v>
      </c>
      <c r="AN1514">
        <v>501</v>
      </c>
      <c r="AO1514">
        <v>10</v>
      </c>
      <c r="AP1514" t="s">
        <v>49</v>
      </c>
      <c r="AR1514">
        <v>33</v>
      </c>
      <c r="AS1514">
        <v>12</v>
      </c>
      <c r="AT1514">
        <v>1.1399999999999999</v>
      </c>
      <c r="AU1514" t="s">
        <v>48</v>
      </c>
    </row>
    <row r="1515" spans="38:47">
      <c r="AL1515" t="s">
        <v>46</v>
      </c>
      <c r="AM1515" t="s">
        <v>54</v>
      </c>
      <c r="AN1515">
        <v>501</v>
      </c>
      <c r="AO1515">
        <v>10</v>
      </c>
      <c r="AP1515" t="s">
        <v>49</v>
      </c>
      <c r="AR1515">
        <v>34</v>
      </c>
      <c r="AS1515">
        <v>12</v>
      </c>
      <c r="AT1515">
        <v>1.22</v>
      </c>
      <c r="AU1515" t="s">
        <v>48</v>
      </c>
    </row>
    <row r="1516" spans="38:47">
      <c r="AL1516" t="s">
        <v>46</v>
      </c>
      <c r="AM1516" t="s">
        <v>54</v>
      </c>
      <c r="AN1516">
        <v>501</v>
      </c>
      <c r="AO1516">
        <v>10</v>
      </c>
      <c r="AP1516" t="s">
        <v>49</v>
      </c>
      <c r="AR1516">
        <v>35</v>
      </c>
      <c r="AS1516">
        <v>12</v>
      </c>
      <c r="AT1516">
        <v>1.31</v>
      </c>
      <c r="AU1516" t="s">
        <v>48</v>
      </c>
    </row>
    <row r="1517" spans="38:47">
      <c r="AL1517" t="s">
        <v>46</v>
      </c>
      <c r="AM1517" t="s">
        <v>54</v>
      </c>
      <c r="AN1517">
        <v>501</v>
      </c>
      <c r="AO1517">
        <v>10</v>
      </c>
      <c r="AP1517" t="s">
        <v>49</v>
      </c>
      <c r="AR1517">
        <v>36</v>
      </c>
      <c r="AS1517">
        <v>12</v>
      </c>
      <c r="AT1517">
        <v>1.41</v>
      </c>
      <c r="AU1517" t="s">
        <v>48</v>
      </c>
    </row>
    <row r="1518" spans="38:47">
      <c r="AL1518" t="s">
        <v>46</v>
      </c>
      <c r="AM1518" t="s">
        <v>54</v>
      </c>
      <c r="AN1518">
        <v>501</v>
      </c>
      <c r="AO1518">
        <v>10</v>
      </c>
      <c r="AP1518" t="s">
        <v>49</v>
      </c>
      <c r="AR1518">
        <v>37</v>
      </c>
      <c r="AS1518">
        <v>12</v>
      </c>
      <c r="AT1518">
        <v>1.51</v>
      </c>
      <c r="AU1518" t="s">
        <v>48</v>
      </c>
    </row>
    <row r="1519" spans="38:47">
      <c r="AL1519" t="s">
        <v>46</v>
      </c>
      <c r="AM1519" t="s">
        <v>54</v>
      </c>
      <c r="AN1519">
        <v>501</v>
      </c>
      <c r="AO1519">
        <v>10</v>
      </c>
      <c r="AP1519" t="s">
        <v>49</v>
      </c>
      <c r="AR1519">
        <v>38</v>
      </c>
      <c r="AS1519">
        <v>12</v>
      </c>
      <c r="AT1519">
        <v>1.63</v>
      </c>
      <c r="AU1519" t="s">
        <v>48</v>
      </c>
    </row>
    <row r="1520" spans="38:47">
      <c r="AL1520" t="s">
        <v>46</v>
      </c>
      <c r="AM1520" t="s">
        <v>54</v>
      </c>
      <c r="AN1520">
        <v>501</v>
      </c>
      <c r="AO1520">
        <v>10</v>
      </c>
      <c r="AP1520" t="s">
        <v>49</v>
      </c>
      <c r="AR1520">
        <v>39</v>
      </c>
      <c r="AS1520">
        <v>12</v>
      </c>
      <c r="AT1520">
        <v>1.77</v>
      </c>
      <c r="AU1520" t="s">
        <v>48</v>
      </c>
    </row>
    <row r="1521" spans="38:47">
      <c r="AL1521" t="s">
        <v>46</v>
      </c>
      <c r="AM1521" t="s">
        <v>54</v>
      </c>
      <c r="AN1521">
        <v>501</v>
      </c>
      <c r="AO1521">
        <v>10</v>
      </c>
      <c r="AP1521" t="s">
        <v>49</v>
      </c>
      <c r="AR1521">
        <v>40</v>
      </c>
      <c r="AS1521">
        <v>12</v>
      </c>
      <c r="AT1521">
        <v>1.9</v>
      </c>
      <c r="AU1521" t="s">
        <v>48</v>
      </c>
    </row>
    <row r="1522" spans="38:47">
      <c r="AL1522" t="s">
        <v>46</v>
      </c>
      <c r="AM1522" t="s">
        <v>54</v>
      </c>
      <c r="AN1522">
        <v>501</v>
      </c>
      <c r="AO1522">
        <v>10</v>
      </c>
      <c r="AP1522" t="s">
        <v>49</v>
      </c>
      <c r="AR1522">
        <v>41</v>
      </c>
      <c r="AS1522">
        <v>12</v>
      </c>
      <c r="AT1522">
        <v>2.06</v>
      </c>
      <c r="AU1522" t="s">
        <v>48</v>
      </c>
    </row>
    <row r="1523" spans="38:47">
      <c r="AL1523" t="s">
        <v>46</v>
      </c>
      <c r="AM1523" t="s">
        <v>54</v>
      </c>
      <c r="AN1523">
        <v>501</v>
      </c>
      <c r="AO1523">
        <v>10</v>
      </c>
      <c r="AP1523" t="s">
        <v>49</v>
      </c>
      <c r="AR1523">
        <v>42</v>
      </c>
      <c r="AS1523">
        <v>12</v>
      </c>
      <c r="AT1523">
        <v>2.2400000000000002</v>
      </c>
      <c r="AU1523" t="s">
        <v>48</v>
      </c>
    </row>
    <row r="1524" spans="38:47">
      <c r="AL1524" t="s">
        <v>46</v>
      </c>
      <c r="AM1524" t="s">
        <v>54</v>
      </c>
      <c r="AN1524">
        <v>501</v>
      </c>
      <c r="AO1524">
        <v>10</v>
      </c>
      <c r="AP1524" t="s">
        <v>49</v>
      </c>
      <c r="AR1524">
        <v>43</v>
      </c>
      <c r="AS1524">
        <v>12</v>
      </c>
      <c r="AT1524">
        <v>2.42</v>
      </c>
      <c r="AU1524" t="s">
        <v>48</v>
      </c>
    </row>
    <row r="1525" spans="38:47">
      <c r="AL1525" t="s">
        <v>46</v>
      </c>
      <c r="AM1525" t="s">
        <v>54</v>
      </c>
      <c r="AN1525">
        <v>501</v>
      </c>
      <c r="AO1525">
        <v>10</v>
      </c>
      <c r="AP1525" t="s">
        <v>49</v>
      </c>
      <c r="AR1525">
        <v>44</v>
      </c>
      <c r="AS1525">
        <v>12</v>
      </c>
      <c r="AT1525">
        <v>2.63</v>
      </c>
      <c r="AU1525" t="s">
        <v>48</v>
      </c>
    </row>
    <row r="1526" spans="38:47">
      <c r="AL1526" t="s">
        <v>46</v>
      </c>
      <c r="AM1526" t="s">
        <v>54</v>
      </c>
      <c r="AN1526">
        <v>501</v>
      </c>
      <c r="AO1526">
        <v>10</v>
      </c>
      <c r="AP1526" t="s">
        <v>49</v>
      </c>
      <c r="AR1526">
        <v>45</v>
      </c>
      <c r="AS1526">
        <v>12</v>
      </c>
      <c r="AT1526">
        <v>2.85</v>
      </c>
      <c r="AU1526" t="s">
        <v>48</v>
      </c>
    </row>
    <row r="1527" spans="38:47">
      <c r="AL1527" t="s">
        <v>46</v>
      </c>
      <c r="AM1527" t="s">
        <v>54</v>
      </c>
      <c r="AN1527">
        <v>501</v>
      </c>
      <c r="AO1527">
        <v>10</v>
      </c>
      <c r="AP1527" t="s">
        <v>49</v>
      </c>
      <c r="AR1527">
        <v>46</v>
      </c>
      <c r="AS1527">
        <v>12</v>
      </c>
      <c r="AT1527">
        <v>3.1</v>
      </c>
      <c r="AU1527" t="s">
        <v>48</v>
      </c>
    </row>
    <row r="1528" spans="38:47">
      <c r="AL1528" t="s">
        <v>46</v>
      </c>
      <c r="AM1528" t="s">
        <v>54</v>
      </c>
      <c r="AN1528">
        <v>501</v>
      </c>
      <c r="AO1528">
        <v>10</v>
      </c>
      <c r="AP1528" t="s">
        <v>49</v>
      </c>
      <c r="AR1528">
        <v>47</v>
      </c>
      <c r="AS1528">
        <v>12</v>
      </c>
      <c r="AT1528">
        <v>3.38</v>
      </c>
      <c r="AU1528" t="s">
        <v>48</v>
      </c>
    </row>
    <row r="1529" spans="38:47">
      <c r="AL1529" t="s">
        <v>46</v>
      </c>
      <c r="AM1529" t="s">
        <v>54</v>
      </c>
      <c r="AN1529">
        <v>501</v>
      </c>
      <c r="AO1529">
        <v>10</v>
      </c>
      <c r="AP1529" t="s">
        <v>49</v>
      </c>
      <c r="AR1529">
        <v>48</v>
      </c>
      <c r="AS1529">
        <v>12</v>
      </c>
      <c r="AT1529">
        <v>3.69</v>
      </c>
      <c r="AU1529" t="s">
        <v>48</v>
      </c>
    </row>
    <row r="1530" spans="38:47">
      <c r="AL1530" t="s">
        <v>46</v>
      </c>
      <c r="AM1530" t="s">
        <v>54</v>
      </c>
      <c r="AN1530">
        <v>501</v>
      </c>
      <c r="AO1530">
        <v>10</v>
      </c>
      <c r="AP1530" t="s">
        <v>49</v>
      </c>
      <c r="AR1530">
        <v>49</v>
      </c>
      <c r="AS1530">
        <v>12</v>
      </c>
      <c r="AT1530">
        <v>4.04</v>
      </c>
      <c r="AU1530" t="s">
        <v>48</v>
      </c>
    </row>
    <row r="1531" spans="38:47">
      <c r="AL1531" t="s">
        <v>46</v>
      </c>
      <c r="AM1531" t="s">
        <v>54</v>
      </c>
      <c r="AN1531">
        <v>501</v>
      </c>
      <c r="AO1531">
        <v>10</v>
      </c>
      <c r="AP1531" t="s">
        <v>49</v>
      </c>
      <c r="AR1531">
        <v>50</v>
      </c>
      <c r="AS1531">
        <v>12</v>
      </c>
      <c r="AT1531">
        <v>4.43</v>
      </c>
      <c r="AU1531" t="s">
        <v>48</v>
      </c>
    </row>
    <row r="1532" spans="38:47">
      <c r="AL1532" t="s">
        <v>46</v>
      </c>
      <c r="AM1532" t="s">
        <v>54</v>
      </c>
      <c r="AN1532">
        <v>501</v>
      </c>
      <c r="AO1532">
        <v>10</v>
      </c>
      <c r="AP1532" t="s">
        <v>49</v>
      </c>
      <c r="AR1532">
        <v>51</v>
      </c>
      <c r="AS1532">
        <v>12</v>
      </c>
      <c r="AT1532">
        <v>4.87</v>
      </c>
      <c r="AU1532" t="s">
        <v>48</v>
      </c>
    </row>
    <row r="1533" spans="38:47">
      <c r="AL1533" t="s">
        <v>46</v>
      </c>
      <c r="AM1533" t="s">
        <v>54</v>
      </c>
      <c r="AN1533">
        <v>501</v>
      </c>
      <c r="AO1533">
        <v>10</v>
      </c>
      <c r="AP1533" t="s">
        <v>49</v>
      </c>
      <c r="AR1533">
        <v>52</v>
      </c>
      <c r="AS1533">
        <v>12</v>
      </c>
      <c r="AT1533">
        <v>5.37</v>
      </c>
      <c r="AU1533" t="s">
        <v>48</v>
      </c>
    </row>
    <row r="1534" spans="38:47">
      <c r="AL1534" t="s">
        <v>46</v>
      </c>
      <c r="AM1534" t="s">
        <v>54</v>
      </c>
      <c r="AN1534">
        <v>501</v>
      </c>
      <c r="AO1534">
        <v>10</v>
      </c>
      <c r="AP1534" t="s">
        <v>49</v>
      </c>
      <c r="AR1534">
        <v>53</v>
      </c>
      <c r="AS1534">
        <v>12</v>
      </c>
      <c r="AT1534">
        <v>5.93</v>
      </c>
      <c r="AU1534" t="s">
        <v>48</v>
      </c>
    </row>
    <row r="1535" spans="38:47">
      <c r="AL1535" t="s">
        <v>46</v>
      </c>
      <c r="AM1535" t="s">
        <v>54</v>
      </c>
      <c r="AN1535">
        <v>501</v>
      </c>
      <c r="AO1535">
        <v>10</v>
      </c>
      <c r="AP1535" t="s">
        <v>49</v>
      </c>
      <c r="AR1535">
        <v>54</v>
      </c>
      <c r="AS1535">
        <v>12</v>
      </c>
      <c r="AT1535">
        <v>6.56</v>
      </c>
      <c r="AU1535" t="s">
        <v>48</v>
      </c>
    </row>
    <row r="1536" spans="38:47">
      <c r="AL1536" t="s">
        <v>46</v>
      </c>
      <c r="AM1536" t="s">
        <v>54</v>
      </c>
      <c r="AN1536">
        <v>501</v>
      </c>
      <c r="AO1536">
        <v>10</v>
      </c>
      <c r="AP1536" t="s">
        <v>49</v>
      </c>
      <c r="AR1536">
        <v>55</v>
      </c>
      <c r="AS1536">
        <v>12</v>
      </c>
      <c r="AT1536">
        <v>7.28</v>
      </c>
      <c r="AU1536" t="s">
        <v>48</v>
      </c>
    </row>
    <row r="1537" spans="38:47">
      <c r="AL1537" t="s">
        <v>46</v>
      </c>
      <c r="AM1537" t="s">
        <v>54</v>
      </c>
      <c r="AN1537">
        <v>501</v>
      </c>
      <c r="AO1537">
        <v>10</v>
      </c>
      <c r="AP1537" t="s">
        <v>49</v>
      </c>
      <c r="AR1537">
        <v>56</v>
      </c>
      <c r="AS1537">
        <v>12</v>
      </c>
      <c r="AT1537">
        <v>8.08</v>
      </c>
      <c r="AU1537" t="s">
        <v>48</v>
      </c>
    </row>
    <row r="1538" spans="38:47">
      <c r="AL1538" t="s">
        <v>46</v>
      </c>
      <c r="AM1538" t="s">
        <v>54</v>
      </c>
      <c r="AN1538">
        <v>501</v>
      </c>
      <c r="AO1538">
        <v>10</v>
      </c>
      <c r="AP1538" t="s">
        <v>49</v>
      </c>
      <c r="AR1538">
        <v>57</v>
      </c>
      <c r="AS1538">
        <v>12</v>
      </c>
      <c r="AT1538">
        <v>8.99</v>
      </c>
      <c r="AU1538" t="s">
        <v>48</v>
      </c>
    </row>
    <row r="1539" spans="38:47">
      <c r="AL1539" t="s">
        <v>46</v>
      </c>
      <c r="AM1539" t="s">
        <v>54</v>
      </c>
      <c r="AN1539">
        <v>501</v>
      </c>
      <c r="AO1539">
        <v>10</v>
      </c>
      <c r="AP1539" t="s">
        <v>49</v>
      </c>
      <c r="AR1539">
        <v>58</v>
      </c>
      <c r="AS1539">
        <v>12</v>
      </c>
      <c r="AT1539">
        <v>10.01</v>
      </c>
      <c r="AU1539" t="s">
        <v>48</v>
      </c>
    </row>
    <row r="1540" spans="38:47">
      <c r="AL1540" t="s">
        <v>46</v>
      </c>
      <c r="AM1540" t="s">
        <v>54</v>
      </c>
      <c r="AN1540">
        <v>501</v>
      </c>
      <c r="AO1540">
        <v>10</v>
      </c>
      <c r="AP1540" t="s">
        <v>49</v>
      </c>
      <c r="AR1540">
        <v>18</v>
      </c>
      <c r="AS1540">
        <v>13</v>
      </c>
      <c r="AT1540">
        <v>0.72</v>
      </c>
      <c r="AU1540" t="s">
        <v>48</v>
      </c>
    </row>
    <row r="1541" spans="38:47">
      <c r="AL1541" t="s">
        <v>46</v>
      </c>
      <c r="AM1541" t="s">
        <v>54</v>
      </c>
      <c r="AN1541">
        <v>501</v>
      </c>
      <c r="AO1541">
        <v>10</v>
      </c>
      <c r="AP1541" t="s">
        <v>49</v>
      </c>
      <c r="AR1541">
        <v>19</v>
      </c>
      <c r="AS1541">
        <v>13</v>
      </c>
      <c r="AT1541">
        <v>0.75</v>
      </c>
      <c r="AU1541" t="s">
        <v>48</v>
      </c>
    </row>
    <row r="1542" spans="38:47">
      <c r="AL1542" t="s">
        <v>46</v>
      </c>
      <c r="AM1542" t="s">
        <v>54</v>
      </c>
      <c r="AN1542">
        <v>501</v>
      </c>
      <c r="AO1542">
        <v>10</v>
      </c>
      <c r="AP1542" t="s">
        <v>49</v>
      </c>
      <c r="AR1542">
        <v>20</v>
      </c>
      <c r="AS1542">
        <v>13</v>
      </c>
      <c r="AT1542">
        <v>0.76</v>
      </c>
      <c r="AU1542" t="s">
        <v>48</v>
      </c>
    </row>
    <row r="1543" spans="38:47">
      <c r="AL1543" t="s">
        <v>46</v>
      </c>
      <c r="AM1543" t="s">
        <v>54</v>
      </c>
      <c r="AN1543">
        <v>501</v>
      </c>
      <c r="AO1543">
        <v>10</v>
      </c>
      <c r="AP1543" t="s">
        <v>49</v>
      </c>
      <c r="AR1543">
        <v>21</v>
      </c>
      <c r="AS1543">
        <v>13</v>
      </c>
      <c r="AT1543">
        <v>0.79</v>
      </c>
      <c r="AU1543" t="s">
        <v>48</v>
      </c>
    </row>
    <row r="1544" spans="38:47">
      <c r="AL1544" t="s">
        <v>46</v>
      </c>
      <c r="AM1544" t="s">
        <v>54</v>
      </c>
      <c r="AN1544">
        <v>501</v>
      </c>
      <c r="AO1544">
        <v>10</v>
      </c>
      <c r="AP1544" t="s">
        <v>49</v>
      </c>
      <c r="AR1544">
        <v>22</v>
      </c>
      <c r="AS1544">
        <v>13</v>
      </c>
      <c r="AT1544">
        <v>0.8</v>
      </c>
      <c r="AU1544" t="s">
        <v>48</v>
      </c>
    </row>
    <row r="1545" spans="38:47">
      <c r="AL1545" t="s">
        <v>46</v>
      </c>
      <c r="AM1545" t="s">
        <v>54</v>
      </c>
      <c r="AN1545">
        <v>501</v>
      </c>
      <c r="AO1545">
        <v>10</v>
      </c>
      <c r="AP1545" t="s">
        <v>49</v>
      </c>
      <c r="AR1545">
        <v>23</v>
      </c>
      <c r="AS1545">
        <v>13</v>
      </c>
      <c r="AT1545">
        <v>0.83</v>
      </c>
      <c r="AU1545" t="s">
        <v>48</v>
      </c>
    </row>
    <row r="1546" spans="38:47">
      <c r="AL1546" t="s">
        <v>46</v>
      </c>
      <c r="AM1546" t="s">
        <v>54</v>
      </c>
      <c r="AN1546">
        <v>501</v>
      </c>
      <c r="AO1546">
        <v>10</v>
      </c>
      <c r="AP1546" t="s">
        <v>49</v>
      </c>
      <c r="AR1546">
        <v>24</v>
      </c>
      <c r="AS1546">
        <v>13</v>
      </c>
      <c r="AT1546">
        <v>0.86</v>
      </c>
      <c r="AU1546" t="s">
        <v>48</v>
      </c>
    </row>
    <row r="1547" spans="38:47">
      <c r="AL1547" t="s">
        <v>46</v>
      </c>
      <c r="AM1547" t="s">
        <v>54</v>
      </c>
      <c r="AN1547">
        <v>501</v>
      </c>
      <c r="AO1547">
        <v>10</v>
      </c>
      <c r="AP1547" t="s">
        <v>49</v>
      </c>
      <c r="AR1547">
        <v>25</v>
      </c>
      <c r="AS1547">
        <v>13</v>
      </c>
      <c r="AT1547">
        <v>0.88</v>
      </c>
      <c r="AU1547" t="s">
        <v>48</v>
      </c>
    </row>
    <row r="1548" spans="38:47">
      <c r="AL1548" t="s">
        <v>46</v>
      </c>
      <c r="AM1548" t="s">
        <v>54</v>
      </c>
      <c r="AN1548">
        <v>501</v>
      </c>
      <c r="AO1548">
        <v>10</v>
      </c>
      <c r="AP1548" t="s">
        <v>49</v>
      </c>
      <c r="AR1548">
        <v>26</v>
      </c>
      <c r="AS1548">
        <v>13</v>
      </c>
      <c r="AT1548">
        <v>0.9</v>
      </c>
      <c r="AU1548" t="s">
        <v>48</v>
      </c>
    </row>
    <row r="1549" spans="38:47">
      <c r="AL1549" t="s">
        <v>46</v>
      </c>
      <c r="AM1549" t="s">
        <v>54</v>
      </c>
      <c r="AN1549">
        <v>501</v>
      </c>
      <c r="AO1549">
        <v>10</v>
      </c>
      <c r="AP1549" t="s">
        <v>49</v>
      </c>
      <c r="AR1549">
        <v>27</v>
      </c>
      <c r="AS1549">
        <v>13</v>
      </c>
      <c r="AT1549">
        <v>0.93</v>
      </c>
      <c r="AU1549" t="s">
        <v>48</v>
      </c>
    </row>
    <row r="1550" spans="38:47">
      <c r="AL1550" t="s">
        <v>46</v>
      </c>
      <c r="AM1550" t="s">
        <v>54</v>
      </c>
      <c r="AN1550">
        <v>501</v>
      </c>
      <c r="AO1550">
        <v>10</v>
      </c>
      <c r="AP1550" t="s">
        <v>49</v>
      </c>
      <c r="AR1550">
        <v>28</v>
      </c>
      <c r="AS1550">
        <v>13</v>
      </c>
      <c r="AT1550">
        <v>0.98</v>
      </c>
      <c r="AU1550" t="s">
        <v>48</v>
      </c>
    </row>
    <row r="1551" spans="38:47">
      <c r="AL1551" t="s">
        <v>46</v>
      </c>
      <c r="AM1551" t="s">
        <v>54</v>
      </c>
      <c r="AN1551">
        <v>501</v>
      </c>
      <c r="AO1551">
        <v>10</v>
      </c>
      <c r="AP1551" t="s">
        <v>49</v>
      </c>
      <c r="AR1551">
        <v>29</v>
      </c>
      <c r="AS1551">
        <v>13</v>
      </c>
      <c r="AT1551">
        <v>1.02</v>
      </c>
      <c r="AU1551" t="s">
        <v>48</v>
      </c>
    </row>
    <row r="1552" spans="38:47">
      <c r="AL1552" t="s">
        <v>46</v>
      </c>
      <c r="AM1552" t="s">
        <v>54</v>
      </c>
      <c r="AN1552">
        <v>501</v>
      </c>
      <c r="AO1552">
        <v>10</v>
      </c>
      <c r="AP1552" t="s">
        <v>49</v>
      </c>
      <c r="AR1552">
        <v>30</v>
      </c>
      <c r="AS1552">
        <v>13</v>
      </c>
      <c r="AT1552">
        <v>1.07</v>
      </c>
      <c r="AU1552" t="s">
        <v>48</v>
      </c>
    </row>
    <row r="1553" spans="38:47">
      <c r="AL1553" t="s">
        <v>46</v>
      </c>
      <c r="AM1553" t="s">
        <v>54</v>
      </c>
      <c r="AN1553">
        <v>501</v>
      </c>
      <c r="AO1553">
        <v>10</v>
      </c>
      <c r="AP1553" t="s">
        <v>49</v>
      </c>
      <c r="AR1553">
        <v>31</v>
      </c>
      <c r="AS1553">
        <v>13</v>
      </c>
      <c r="AT1553">
        <v>1.1299999999999999</v>
      </c>
      <c r="AU1553" t="s">
        <v>48</v>
      </c>
    </row>
    <row r="1554" spans="38:47">
      <c r="AL1554" t="s">
        <v>46</v>
      </c>
      <c r="AM1554" t="s">
        <v>54</v>
      </c>
      <c r="AN1554">
        <v>501</v>
      </c>
      <c r="AO1554">
        <v>10</v>
      </c>
      <c r="AP1554" t="s">
        <v>49</v>
      </c>
      <c r="AR1554">
        <v>32</v>
      </c>
      <c r="AS1554">
        <v>13</v>
      </c>
      <c r="AT1554">
        <v>1.2</v>
      </c>
      <c r="AU1554" t="s">
        <v>48</v>
      </c>
    </row>
    <row r="1555" spans="38:47">
      <c r="AL1555" t="s">
        <v>46</v>
      </c>
      <c r="AM1555" t="s">
        <v>54</v>
      </c>
      <c r="AN1555">
        <v>501</v>
      </c>
      <c r="AO1555">
        <v>10</v>
      </c>
      <c r="AP1555" t="s">
        <v>49</v>
      </c>
      <c r="AR1555">
        <v>33</v>
      </c>
      <c r="AS1555">
        <v>13</v>
      </c>
      <c r="AT1555">
        <v>1.28</v>
      </c>
      <c r="AU1555" t="s">
        <v>48</v>
      </c>
    </row>
    <row r="1556" spans="38:47">
      <c r="AL1556" t="s">
        <v>46</v>
      </c>
      <c r="AM1556" t="s">
        <v>54</v>
      </c>
      <c r="AN1556">
        <v>501</v>
      </c>
      <c r="AO1556">
        <v>10</v>
      </c>
      <c r="AP1556" t="s">
        <v>49</v>
      </c>
      <c r="AR1556">
        <v>34</v>
      </c>
      <c r="AS1556">
        <v>13</v>
      </c>
      <c r="AT1556">
        <v>1.36</v>
      </c>
      <c r="AU1556" t="s">
        <v>48</v>
      </c>
    </row>
    <row r="1557" spans="38:47">
      <c r="AL1557" t="s">
        <v>46</v>
      </c>
      <c r="AM1557" t="s">
        <v>54</v>
      </c>
      <c r="AN1557">
        <v>501</v>
      </c>
      <c r="AO1557">
        <v>10</v>
      </c>
      <c r="AP1557" t="s">
        <v>49</v>
      </c>
      <c r="AR1557">
        <v>35</v>
      </c>
      <c r="AS1557">
        <v>13</v>
      </c>
      <c r="AT1557">
        <v>1.46</v>
      </c>
      <c r="AU1557" t="s">
        <v>48</v>
      </c>
    </row>
    <row r="1558" spans="38:47">
      <c r="AL1558" t="s">
        <v>46</v>
      </c>
      <c r="AM1558" t="s">
        <v>54</v>
      </c>
      <c r="AN1558">
        <v>501</v>
      </c>
      <c r="AO1558">
        <v>10</v>
      </c>
      <c r="AP1558" t="s">
        <v>49</v>
      </c>
      <c r="AR1558">
        <v>36</v>
      </c>
      <c r="AS1558">
        <v>13</v>
      </c>
      <c r="AT1558">
        <v>1.57</v>
      </c>
      <c r="AU1558" t="s">
        <v>48</v>
      </c>
    </row>
    <row r="1559" spans="38:47">
      <c r="AL1559" t="s">
        <v>46</v>
      </c>
      <c r="AM1559" t="s">
        <v>54</v>
      </c>
      <c r="AN1559">
        <v>501</v>
      </c>
      <c r="AO1559">
        <v>10</v>
      </c>
      <c r="AP1559" t="s">
        <v>49</v>
      </c>
      <c r="AR1559">
        <v>37</v>
      </c>
      <c r="AS1559">
        <v>13</v>
      </c>
      <c r="AT1559">
        <v>1.7</v>
      </c>
      <c r="AU1559" t="s">
        <v>48</v>
      </c>
    </row>
    <row r="1560" spans="38:47">
      <c r="AL1560" t="s">
        <v>46</v>
      </c>
      <c r="AM1560" t="s">
        <v>54</v>
      </c>
      <c r="AN1560">
        <v>501</v>
      </c>
      <c r="AO1560">
        <v>10</v>
      </c>
      <c r="AP1560" t="s">
        <v>49</v>
      </c>
      <c r="AR1560">
        <v>38</v>
      </c>
      <c r="AS1560">
        <v>13</v>
      </c>
      <c r="AT1560">
        <v>1.83</v>
      </c>
      <c r="AU1560" t="s">
        <v>48</v>
      </c>
    </row>
    <row r="1561" spans="38:47">
      <c r="AL1561" t="s">
        <v>46</v>
      </c>
      <c r="AM1561" t="s">
        <v>54</v>
      </c>
      <c r="AN1561">
        <v>501</v>
      </c>
      <c r="AO1561">
        <v>10</v>
      </c>
      <c r="AP1561" t="s">
        <v>49</v>
      </c>
      <c r="AR1561">
        <v>39</v>
      </c>
      <c r="AS1561">
        <v>13</v>
      </c>
      <c r="AT1561">
        <v>1.98</v>
      </c>
      <c r="AU1561" t="s">
        <v>48</v>
      </c>
    </row>
    <row r="1562" spans="38:47">
      <c r="AL1562" t="s">
        <v>46</v>
      </c>
      <c r="AM1562" t="s">
        <v>54</v>
      </c>
      <c r="AN1562">
        <v>501</v>
      </c>
      <c r="AO1562">
        <v>10</v>
      </c>
      <c r="AP1562" t="s">
        <v>49</v>
      </c>
      <c r="AR1562">
        <v>40</v>
      </c>
      <c r="AS1562">
        <v>13</v>
      </c>
      <c r="AT1562">
        <v>2.14</v>
      </c>
      <c r="AU1562" t="s">
        <v>48</v>
      </c>
    </row>
    <row r="1563" spans="38:47">
      <c r="AL1563" t="s">
        <v>46</v>
      </c>
      <c r="AM1563" t="s">
        <v>54</v>
      </c>
      <c r="AN1563">
        <v>501</v>
      </c>
      <c r="AO1563">
        <v>10</v>
      </c>
      <c r="AP1563" t="s">
        <v>49</v>
      </c>
      <c r="AR1563">
        <v>41</v>
      </c>
      <c r="AS1563">
        <v>13</v>
      </c>
      <c r="AT1563">
        <v>2.3199999999999998</v>
      </c>
      <c r="AU1563" t="s">
        <v>48</v>
      </c>
    </row>
    <row r="1564" spans="38:47">
      <c r="AL1564" t="s">
        <v>46</v>
      </c>
      <c r="AM1564" t="s">
        <v>54</v>
      </c>
      <c r="AN1564">
        <v>501</v>
      </c>
      <c r="AO1564">
        <v>10</v>
      </c>
      <c r="AP1564" t="s">
        <v>49</v>
      </c>
      <c r="AR1564">
        <v>42</v>
      </c>
      <c r="AS1564">
        <v>13</v>
      </c>
      <c r="AT1564">
        <v>2.5099999999999998</v>
      </c>
      <c r="AU1564" t="s">
        <v>48</v>
      </c>
    </row>
    <row r="1565" spans="38:47">
      <c r="AL1565" t="s">
        <v>46</v>
      </c>
      <c r="AM1565" t="s">
        <v>54</v>
      </c>
      <c r="AN1565">
        <v>501</v>
      </c>
      <c r="AO1565">
        <v>10</v>
      </c>
      <c r="AP1565" t="s">
        <v>49</v>
      </c>
      <c r="AR1565">
        <v>43</v>
      </c>
      <c r="AS1565">
        <v>13</v>
      </c>
      <c r="AT1565">
        <v>2.72</v>
      </c>
      <c r="AU1565" t="s">
        <v>48</v>
      </c>
    </row>
    <row r="1566" spans="38:47">
      <c r="AL1566" t="s">
        <v>46</v>
      </c>
      <c r="AM1566" t="s">
        <v>54</v>
      </c>
      <c r="AN1566">
        <v>501</v>
      </c>
      <c r="AO1566">
        <v>10</v>
      </c>
      <c r="AP1566" t="s">
        <v>49</v>
      </c>
      <c r="AR1566">
        <v>44</v>
      </c>
      <c r="AS1566">
        <v>13</v>
      </c>
      <c r="AT1566">
        <v>2.95</v>
      </c>
      <c r="AU1566" t="s">
        <v>48</v>
      </c>
    </row>
    <row r="1567" spans="38:47">
      <c r="AL1567" t="s">
        <v>46</v>
      </c>
      <c r="AM1567" t="s">
        <v>54</v>
      </c>
      <c r="AN1567">
        <v>501</v>
      </c>
      <c r="AO1567">
        <v>10</v>
      </c>
      <c r="AP1567" t="s">
        <v>49</v>
      </c>
      <c r="AR1567">
        <v>45</v>
      </c>
      <c r="AS1567">
        <v>13</v>
      </c>
      <c r="AT1567">
        <v>3.21</v>
      </c>
      <c r="AU1567" t="s">
        <v>48</v>
      </c>
    </row>
    <row r="1568" spans="38:47">
      <c r="AL1568" t="s">
        <v>46</v>
      </c>
      <c r="AM1568" t="s">
        <v>54</v>
      </c>
      <c r="AN1568">
        <v>501</v>
      </c>
      <c r="AO1568">
        <v>10</v>
      </c>
      <c r="AP1568" t="s">
        <v>49</v>
      </c>
      <c r="AR1568">
        <v>46</v>
      </c>
      <c r="AS1568">
        <v>13</v>
      </c>
      <c r="AT1568">
        <v>3.49</v>
      </c>
      <c r="AU1568" t="s">
        <v>48</v>
      </c>
    </row>
    <row r="1569" spans="38:47">
      <c r="AL1569" t="s">
        <v>46</v>
      </c>
      <c r="AM1569" t="s">
        <v>54</v>
      </c>
      <c r="AN1569">
        <v>501</v>
      </c>
      <c r="AO1569">
        <v>10</v>
      </c>
      <c r="AP1569" t="s">
        <v>49</v>
      </c>
      <c r="AR1569">
        <v>47</v>
      </c>
      <c r="AS1569">
        <v>13</v>
      </c>
      <c r="AT1569">
        <v>3.81</v>
      </c>
      <c r="AU1569" t="s">
        <v>48</v>
      </c>
    </row>
    <row r="1570" spans="38:47">
      <c r="AL1570" t="s">
        <v>46</v>
      </c>
      <c r="AM1570" t="s">
        <v>54</v>
      </c>
      <c r="AN1570">
        <v>501</v>
      </c>
      <c r="AO1570">
        <v>10</v>
      </c>
      <c r="AP1570" t="s">
        <v>49</v>
      </c>
      <c r="AR1570">
        <v>48</v>
      </c>
      <c r="AS1570">
        <v>13</v>
      </c>
      <c r="AT1570">
        <v>4.17</v>
      </c>
      <c r="AU1570" t="s">
        <v>48</v>
      </c>
    </row>
    <row r="1571" spans="38:47">
      <c r="AL1571" t="s">
        <v>46</v>
      </c>
      <c r="AM1571" t="s">
        <v>54</v>
      </c>
      <c r="AN1571">
        <v>501</v>
      </c>
      <c r="AO1571">
        <v>10</v>
      </c>
      <c r="AP1571" t="s">
        <v>49</v>
      </c>
      <c r="AR1571">
        <v>49</v>
      </c>
      <c r="AS1571">
        <v>13</v>
      </c>
      <c r="AT1571">
        <v>4.5599999999999996</v>
      </c>
      <c r="AU1571" t="s">
        <v>48</v>
      </c>
    </row>
    <row r="1572" spans="38:47">
      <c r="AL1572" t="s">
        <v>46</v>
      </c>
      <c r="AM1572" t="s">
        <v>54</v>
      </c>
      <c r="AN1572">
        <v>501</v>
      </c>
      <c r="AO1572">
        <v>10</v>
      </c>
      <c r="AP1572" t="s">
        <v>49</v>
      </c>
      <c r="AR1572">
        <v>50</v>
      </c>
      <c r="AS1572">
        <v>13</v>
      </c>
      <c r="AT1572">
        <v>5.0199999999999996</v>
      </c>
      <c r="AU1572" t="s">
        <v>48</v>
      </c>
    </row>
    <row r="1573" spans="38:47">
      <c r="AL1573" t="s">
        <v>46</v>
      </c>
      <c r="AM1573" t="s">
        <v>54</v>
      </c>
      <c r="AN1573">
        <v>501</v>
      </c>
      <c r="AO1573">
        <v>10</v>
      </c>
      <c r="AP1573" t="s">
        <v>49</v>
      </c>
      <c r="AR1573">
        <v>51</v>
      </c>
      <c r="AS1573">
        <v>13</v>
      </c>
      <c r="AT1573">
        <v>5.52</v>
      </c>
      <c r="AU1573" t="s">
        <v>48</v>
      </c>
    </row>
    <row r="1574" spans="38:47">
      <c r="AL1574" t="s">
        <v>46</v>
      </c>
      <c r="AM1574" t="s">
        <v>54</v>
      </c>
      <c r="AN1574">
        <v>501</v>
      </c>
      <c r="AO1574">
        <v>10</v>
      </c>
      <c r="AP1574" t="s">
        <v>49</v>
      </c>
      <c r="AR1574">
        <v>52</v>
      </c>
      <c r="AS1574">
        <v>13</v>
      </c>
      <c r="AT1574">
        <v>6.09</v>
      </c>
      <c r="AU1574" t="s">
        <v>48</v>
      </c>
    </row>
    <row r="1575" spans="38:47">
      <c r="AL1575" t="s">
        <v>46</v>
      </c>
      <c r="AM1575" t="s">
        <v>54</v>
      </c>
      <c r="AN1575">
        <v>501</v>
      </c>
      <c r="AO1575">
        <v>10</v>
      </c>
      <c r="AP1575" t="s">
        <v>49</v>
      </c>
      <c r="AR1575">
        <v>53</v>
      </c>
      <c r="AS1575">
        <v>13</v>
      </c>
      <c r="AT1575">
        <v>6.73</v>
      </c>
      <c r="AU1575" t="s">
        <v>48</v>
      </c>
    </row>
    <row r="1576" spans="38:47">
      <c r="AL1576" t="s">
        <v>46</v>
      </c>
      <c r="AM1576" t="s">
        <v>54</v>
      </c>
      <c r="AN1576">
        <v>501</v>
      </c>
      <c r="AO1576">
        <v>10</v>
      </c>
      <c r="AP1576" t="s">
        <v>49</v>
      </c>
      <c r="AR1576">
        <v>54</v>
      </c>
      <c r="AS1576">
        <v>13</v>
      </c>
      <c r="AT1576">
        <v>7.45</v>
      </c>
      <c r="AU1576" t="s">
        <v>48</v>
      </c>
    </row>
    <row r="1577" spans="38:47">
      <c r="AL1577" t="s">
        <v>46</v>
      </c>
      <c r="AM1577" t="s">
        <v>54</v>
      </c>
      <c r="AN1577">
        <v>501</v>
      </c>
      <c r="AO1577">
        <v>10</v>
      </c>
      <c r="AP1577" t="s">
        <v>49</v>
      </c>
      <c r="AR1577">
        <v>55</v>
      </c>
      <c r="AS1577">
        <v>13</v>
      </c>
      <c r="AT1577">
        <v>8.26</v>
      </c>
      <c r="AU1577" t="s">
        <v>48</v>
      </c>
    </row>
    <row r="1578" spans="38:47">
      <c r="AL1578" t="s">
        <v>46</v>
      </c>
      <c r="AM1578" t="s">
        <v>54</v>
      </c>
      <c r="AN1578">
        <v>501</v>
      </c>
      <c r="AO1578">
        <v>10</v>
      </c>
      <c r="AP1578" t="s">
        <v>49</v>
      </c>
      <c r="AR1578">
        <v>56</v>
      </c>
      <c r="AS1578">
        <v>13</v>
      </c>
      <c r="AT1578">
        <v>9.18</v>
      </c>
      <c r="AU1578" t="s">
        <v>48</v>
      </c>
    </row>
    <row r="1579" spans="38:47">
      <c r="AL1579" t="s">
        <v>46</v>
      </c>
      <c r="AM1579" t="s">
        <v>54</v>
      </c>
      <c r="AN1579">
        <v>501</v>
      </c>
      <c r="AO1579">
        <v>10</v>
      </c>
      <c r="AP1579" t="s">
        <v>49</v>
      </c>
      <c r="AR1579">
        <v>57</v>
      </c>
      <c r="AS1579">
        <v>13</v>
      </c>
      <c r="AT1579">
        <v>10.220000000000001</v>
      </c>
      <c r="AU1579" t="s">
        <v>48</v>
      </c>
    </row>
    <row r="1580" spans="38:47">
      <c r="AL1580" t="s">
        <v>46</v>
      </c>
      <c r="AM1580" t="s">
        <v>54</v>
      </c>
      <c r="AN1580">
        <v>501</v>
      </c>
      <c r="AO1580">
        <v>10</v>
      </c>
      <c r="AP1580" t="s">
        <v>49</v>
      </c>
      <c r="AR1580">
        <v>18</v>
      </c>
      <c r="AS1580">
        <v>14</v>
      </c>
      <c r="AT1580">
        <v>0.79</v>
      </c>
      <c r="AU1580" t="s">
        <v>48</v>
      </c>
    </row>
    <row r="1581" spans="38:47">
      <c r="AL1581" t="s">
        <v>46</v>
      </c>
      <c r="AM1581" t="s">
        <v>54</v>
      </c>
      <c r="AN1581">
        <v>501</v>
      </c>
      <c r="AO1581">
        <v>10</v>
      </c>
      <c r="AP1581" t="s">
        <v>49</v>
      </c>
      <c r="AR1581">
        <v>19</v>
      </c>
      <c r="AS1581">
        <v>14</v>
      </c>
      <c r="AT1581">
        <v>0.82</v>
      </c>
      <c r="AU1581" t="s">
        <v>48</v>
      </c>
    </row>
    <row r="1582" spans="38:47">
      <c r="AL1582" t="s">
        <v>46</v>
      </c>
      <c r="AM1582" t="s">
        <v>54</v>
      </c>
      <c r="AN1582">
        <v>501</v>
      </c>
      <c r="AO1582">
        <v>10</v>
      </c>
      <c r="AP1582" t="s">
        <v>49</v>
      </c>
      <c r="AR1582">
        <v>20</v>
      </c>
      <c r="AS1582">
        <v>14</v>
      </c>
      <c r="AT1582">
        <v>0.83</v>
      </c>
      <c r="AU1582" t="s">
        <v>48</v>
      </c>
    </row>
    <row r="1583" spans="38:47">
      <c r="AL1583" t="s">
        <v>46</v>
      </c>
      <c r="AM1583" t="s">
        <v>54</v>
      </c>
      <c r="AN1583">
        <v>501</v>
      </c>
      <c r="AO1583">
        <v>10</v>
      </c>
      <c r="AP1583" t="s">
        <v>49</v>
      </c>
      <c r="AR1583">
        <v>21</v>
      </c>
      <c r="AS1583">
        <v>14</v>
      </c>
      <c r="AT1583">
        <v>0.86</v>
      </c>
      <c r="AU1583" t="s">
        <v>48</v>
      </c>
    </row>
    <row r="1584" spans="38:47">
      <c r="AL1584" t="s">
        <v>46</v>
      </c>
      <c r="AM1584" t="s">
        <v>54</v>
      </c>
      <c r="AN1584">
        <v>501</v>
      </c>
      <c r="AO1584">
        <v>10</v>
      </c>
      <c r="AP1584" t="s">
        <v>49</v>
      </c>
      <c r="AR1584">
        <v>22</v>
      </c>
      <c r="AS1584">
        <v>14</v>
      </c>
      <c r="AT1584">
        <v>0.88</v>
      </c>
      <c r="AU1584" t="s">
        <v>48</v>
      </c>
    </row>
    <row r="1585" spans="38:47">
      <c r="AL1585" t="s">
        <v>46</v>
      </c>
      <c r="AM1585" t="s">
        <v>54</v>
      </c>
      <c r="AN1585">
        <v>501</v>
      </c>
      <c r="AO1585">
        <v>10</v>
      </c>
      <c r="AP1585" t="s">
        <v>49</v>
      </c>
      <c r="AR1585">
        <v>23</v>
      </c>
      <c r="AS1585">
        <v>14</v>
      </c>
      <c r="AT1585">
        <v>0.91</v>
      </c>
      <c r="AU1585" t="s">
        <v>48</v>
      </c>
    </row>
    <row r="1586" spans="38:47">
      <c r="AL1586" t="s">
        <v>46</v>
      </c>
      <c r="AM1586" t="s">
        <v>54</v>
      </c>
      <c r="AN1586">
        <v>501</v>
      </c>
      <c r="AO1586">
        <v>10</v>
      </c>
      <c r="AP1586" t="s">
        <v>49</v>
      </c>
      <c r="AR1586">
        <v>24</v>
      </c>
      <c r="AS1586">
        <v>14</v>
      </c>
      <c r="AT1586">
        <v>0.93</v>
      </c>
      <c r="AU1586" t="s">
        <v>48</v>
      </c>
    </row>
    <row r="1587" spans="38:47">
      <c r="AL1587" t="s">
        <v>46</v>
      </c>
      <c r="AM1587" t="s">
        <v>54</v>
      </c>
      <c r="AN1587">
        <v>501</v>
      </c>
      <c r="AO1587">
        <v>10</v>
      </c>
      <c r="AP1587" t="s">
        <v>49</v>
      </c>
      <c r="AR1587">
        <v>25</v>
      </c>
      <c r="AS1587">
        <v>14</v>
      </c>
      <c r="AT1587">
        <v>0.96</v>
      </c>
      <c r="AU1587" t="s">
        <v>48</v>
      </c>
    </row>
    <row r="1588" spans="38:47">
      <c r="AL1588" t="s">
        <v>46</v>
      </c>
      <c r="AM1588" t="s">
        <v>54</v>
      </c>
      <c r="AN1588">
        <v>501</v>
      </c>
      <c r="AO1588">
        <v>10</v>
      </c>
      <c r="AP1588" t="s">
        <v>49</v>
      </c>
      <c r="AR1588">
        <v>26</v>
      </c>
      <c r="AS1588">
        <v>14</v>
      </c>
      <c r="AT1588">
        <v>1</v>
      </c>
      <c r="AU1588" t="s">
        <v>48</v>
      </c>
    </row>
    <row r="1589" spans="38:47">
      <c r="AL1589" t="s">
        <v>46</v>
      </c>
      <c r="AM1589" t="s">
        <v>54</v>
      </c>
      <c r="AN1589">
        <v>501</v>
      </c>
      <c r="AO1589">
        <v>10</v>
      </c>
      <c r="AP1589" t="s">
        <v>49</v>
      </c>
      <c r="AR1589">
        <v>27</v>
      </c>
      <c r="AS1589">
        <v>14</v>
      </c>
      <c r="AT1589">
        <v>1.03</v>
      </c>
      <c r="AU1589" t="s">
        <v>48</v>
      </c>
    </row>
    <row r="1590" spans="38:47">
      <c r="AL1590" t="s">
        <v>46</v>
      </c>
      <c r="AM1590" t="s">
        <v>54</v>
      </c>
      <c r="AN1590">
        <v>501</v>
      </c>
      <c r="AO1590">
        <v>10</v>
      </c>
      <c r="AP1590" t="s">
        <v>49</v>
      </c>
      <c r="AR1590">
        <v>28</v>
      </c>
      <c r="AS1590">
        <v>14</v>
      </c>
      <c r="AT1590">
        <v>1.08</v>
      </c>
      <c r="AU1590" t="s">
        <v>48</v>
      </c>
    </row>
    <row r="1591" spans="38:47">
      <c r="AL1591" t="s">
        <v>46</v>
      </c>
      <c r="AM1591" t="s">
        <v>54</v>
      </c>
      <c r="AN1591">
        <v>501</v>
      </c>
      <c r="AO1591">
        <v>10</v>
      </c>
      <c r="AP1591" t="s">
        <v>49</v>
      </c>
      <c r="AR1591">
        <v>29</v>
      </c>
      <c r="AS1591">
        <v>14</v>
      </c>
      <c r="AT1591">
        <v>1.1299999999999999</v>
      </c>
      <c r="AU1591" t="s">
        <v>48</v>
      </c>
    </row>
    <row r="1592" spans="38:47">
      <c r="AL1592" t="s">
        <v>46</v>
      </c>
      <c r="AM1592" t="s">
        <v>54</v>
      </c>
      <c r="AN1592">
        <v>501</v>
      </c>
      <c r="AO1592">
        <v>10</v>
      </c>
      <c r="AP1592" t="s">
        <v>49</v>
      </c>
      <c r="AR1592">
        <v>30</v>
      </c>
      <c r="AS1592">
        <v>14</v>
      </c>
      <c r="AT1592">
        <v>1.19</v>
      </c>
      <c r="AU1592" t="s">
        <v>48</v>
      </c>
    </row>
    <row r="1593" spans="38:47">
      <c r="AL1593" t="s">
        <v>46</v>
      </c>
      <c r="AM1593" t="s">
        <v>54</v>
      </c>
      <c r="AN1593">
        <v>501</v>
      </c>
      <c r="AO1593">
        <v>10</v>
      </c>
      <c r="AP1593" t="s">
        <v>49</v>
      </c>
      <c r="AR1593">
        <v>31</v>
      </c>
      <c r="AS1593">
        <v>14</v>
      </c>
      <c r="AT1593">
        <v>1.25</v>
      </c>
      <c r="AU1593" t="s">
        <v>48</v>
      </c>
    </row>
    <row r="1594" spans="38:47">
      <c r="AL1594" t="s">
        <v>46</v>
      </c>
      <c r="AM1594" t="s">
        <v>54</v>
      </c>
      <c r="AN1594">
        <v>501</v>
      </c>
      <c r="AO1594">
        <v>10</v>
      </c>
      <c r="AP1594" t="s">
        <v>49</v>
      </c>
      <c r="AR1594">
        <v>32</v>
      </c>
      <c r="AS1594">
        <v>14</v>
      </c>
      <c r="AT1594">
        <v>1.33</v>
      </c>
      <c r="AU1594" t="s">
        <v>48</v>
      </c>
    </row>
    <row r="1595" spans="38:47">
      <c r="AL1595" t="s">
        <v>46</v>
      </c>
      <c r="AM1595" t="s">
        <v>54</v>
      </c>
      <c r="AN1595">
        <v>501</v>
      </c>
      <c r="AO1595">
        <v>10</v>
      </c>
      <c r="AP1595" t="s">
        <v>49</v>
      </c>
      <c r="AR1595">
        <v>33</v>
      </c>
      <c r="AS1595">
        <v>14</v>
      </c>
      <c r="AT1595">
        <v>1.43</v>
      </c>
      <c r="AU1595" t="s">
        <v>48</v>
      </c>
    </row>
    <row r="1596" spans="38:47">
      <c r="AL1596" t="s">
        <v>46</v>
      </c>
      <c r="AM1596" t="s">
        <v>54</v>
      </c>
      <c r="AN1596">
        <v>501</v>
      </c>
      <c r="AO1596">
        <v>10</v>
      </c>
      <c r="AP1596" t="s">
        <v>49</v>
      </c>
      <c r="AR1596">
        <v>34</v>
      </c>
      <c r="AS1596">
        <v>14</v>
      </c>
      <c r="AT1596">
        <v>1.52</v>
      </c>
      <c r="AU1596" t="s">
        <v>48</v>
      </c>
    </row>
    <row r="1597" spans="38:47">
      <c r="AL1597" t="s">
        <v>46</v>
      </c>
      <c r="AM1597" t="s">
        <v>54</v>
      </c>
      <c r="AN1597">
        <v>501</v>
      </c>
      <c r="AO1597">
        <v>10</v>
      </c>
      <c r="AP1597" t="s">
        <v>49</v>
      </c>
      <c r="AR1597">
        <v>35</v>
      </c>
      <c r="AS1597">
        <v>14</v>
      </c>
      <c r="AT1597">
        <v>1.63</v>
      </c>
      <c r="AU1597" t="s">
        <v>48</v>
      </c>
    </row>
    <row r="1598" spans="38:47">
      <c r="AL1598" t="s">
        <v>46</v>
      </c>
      <c r="AM1598" t="s">
        <v>54</v>
      </c>
      <c r="AN1598">
        <v>501</v>
      </c>
      <c r="AO1598">
        <v>10</v>
      </c>
      <c r="AP1598" t="s">
        <v>49</v>
      </c>
      <c r="AR1598">
        <v>36</v>
      </c>
      <c r="AS1598">
        <v>14</v>
      </c>
      <c r="AT1598">
        <v>1.76</v>
      </c>
      <c r="AU1598" t="s">
        <v>48</v>
      </c>
    </row>
    <row r="1599" spans="38:47">
      <c r="AL1599" t="s">
        <v>46</v>
      </c>
      <c r="AM1599" t="s">
        <v>54</v>
      </c>
      <c r="AN1599">
        <v>501</v>
      </c>
      <c r="AO1599">
        <v>10</v>
      </c>
      <c r="AP1599" t="s">
        <v>49</v>
      </c>
      <c r="AR1599">
        <v>37</v>
      </c>
      <c r="AS1599">
        <v>14</v>
      </c>
      <c r="AT1599">
        <v>1.9</v>
      </c>
      <c r="AU1599" t="s">
        <v>48</v>
      </c>
    </row>
    <row r="1600" spans="38:47">
      <c r="AL1600" t="s">
        <v>46</v>
      </c>
      <c r="AM1600" t="s">
        <v>54</v>
      </c>
      <c r="AN1600">
        <v>501</v>
      </c>
      <c r="AO1600">
        <v>10</v>
      </c>
      <c r="AP1600" t="s">
        <v>49</v>
      </c>
      <c r="AR1600">
        <v>38</v>
      </c>
      <c r="AS1600">
        <v>14</v>
      </c>
      <c r="AT1600">
        <v>2.0499999999999998</v>
      </c>
      <c r="AU1600" t="s">
        <v>48</v>
      </c>
    </row>
    <row r="1601" spans="38:47">
      <c r="AL1601" t="s">
        <v>46</v>
      </c>
      <c r="AM1601" t="s">
        <v>54</v>
      </c>
      <c r="AN1601">
        <v>501</v>
      </c>
      <c r="AO1601">
        <v>10</v>
      </c>
      <c r="AP1601" t="s">
        <v>49</v>
      </c>
      <c r="AR1601">
        <v>39</v>
      </c>
      <c r="AS1601">
        <v>14</v>
      </c>
      <c r="AT1601">
        <v>2.21</v>
      </c>
      <c r="AU1601" t="s">
        <v>48</v>
      </c>
    </row>
    <row r="1602" spans="38:47">
      <c r="AL1602" t="s">
        <v>46</v>
      </c>
      <c r="AM1602" t="s">
        <v>54</v>
      </c>
      <c r="AN1602">
        <v>501</v>
      </c>
      <c r="AO1602">
        <v>10</v>
      </c>
      <c r="AP1602" t="s">
        <v>49</v>
      </c>
      <c r="AR1602">
        <v>40</v>
      </c>
      <c r="AS1602">
        <v>14</v>
      </c>
      <c r="AT1602">
        <v>2.39</v>
      </c>
      <c r="AU1602" t="s">
        <v>48</v>
      </c>
    </row>
    <row r="1603" spans="38:47">
      <c r="AL1603" t="s">
        <v>46</v>
      </c>
      <c r="AM1603" t="s">
        <v>54</v>
      </c>
      <c r="AN1603">
        <v>501</v>
      </c>
      <c r="AO1603">
        <v>10</v>
      </c>
      <c r="AP1603" t="s">
        <v>49</v>
      </c>
      <c r="AR1603">
        <v>41</v>
      </c>
      <c r="AS1603">
        <v>14</v>
      </c>
      <c r="AT1603">
        <v>2.59</v>
      </c>
      <c r="AU1603" t="s">
        <v>48</v>
      </c>
    </row>
    <row r="1604" spans="38:47">
      <c r="AL1604" t="s">
        <v>46</v>
      </c>
      <c r="AM1604" t="s">
        <v>54</v>
      </c>
      <c r="AN1604">
        <v>501</v>
      </c>
      <c r="AO1604">
        <v>10</v>
      </c>
      <c r="AP1604" t="s">
        <v>49</v>
      </c>
      <c r="AR1604">
        <v>42</v>
      </c>
      <c r="AS1604">
        <v>14</v>
      </c>
      <c r="AT1604">
        <v>2.81</v>
      </c>
      <c r="AU1604" t="s">
        <v>48</v>
      </c>
    </row>
    <row r="1605" spans="38:47">
      <c r="AL1605" t="s">
        <v>46</v>
      </c>
      <c r="AM1605" t="s">
        <v>54</v>
      </c>
      <c r="AN1605">
        <v>501</v>
      </c>
      <c r="AO1605">
        <v>10</v>
      </c>
      <c r="AP1605" t="s">
        <v>49</v>
      </c>
      <c r="AR1605">
        <v>43</v>
      </c>
      <c r="AS1605">
        <v>14</v>
      </c>
      <c r="AT1605">
        <v>3.04</v>
      </c>
      <c r="AU1605" t="s">
        <v>48</v>
      </c>
    </row>
    <row r="1606" spans="38:47">
      <c r="AL1606" t="s">
        <v>46</v>
      </c>
      <c r="AM1606" t="s">
        <v>54</v>
      </c>
      <c r="AN1606">
        <v>501</v>
      </c>
      <c r="AO1606">
        <v>10</v>
      </c>
      <c r="AP1606" t="s">
        <v>49</v>
      </c>
      <c r="AR1606">
        <v>44</v>
      </c>
      <c r="AS1606">
        <v>14</v>
      </c>
      <c r="AT1606">
        <v>3.31</v>
      </c>
      <c r="AU1606" t="s">
        <v>48</v>
      </c>
    </row>
    <row r="1607" spans="38:47">
      <c r="AL1607" t="s">
        <v>46</v>
      </c>
      <c r="AM1607" t="s">
        <v>54</v>
      </c>
      <c r="AN1607">
        <v>501</v>
      </c>
      <c r="AO1607">
        <v>10</v>
      </c>
      <c r="AP1607" t="s">
        <v>49</v>
      </c>
      <c r="AR1607">
        <v>45</v>
      </c>
      <c r="AS1607">
        <v>14</v>
      </c>
      <c r="AT1607">
        <v>3.6</v>
      </c>
      <c r="AU1607" t="s">
        <v>48</v>
      </c>
    </row>
    <row r="1608" spans="38:47">
      <c r="AL1608" t="s">
        <v>46</v>
      </c>
      <c r="AM1608" t="s">
        <v>54</v>
      </c>
      <c r="AN1608">
        <v>501</v>
      </c>
      <c r="AO1608">
        <v>10</v>
      </c>
      <c r="AP1608" t="s">
        <v>49</v>
      </c>
      <c r="AR1608">
        <v>46</v>
      </c>
      <c r="AS1608">
        <v>14</v>
      </c>
      <c r="AT1608">
        <v>3.93</v>
      </c>
      <c r="AU1608" t="s">
        <v>48</v>
      </c>
    </row>
    <row r="1609" spans="38:47">
      <c r="AL1609" t="s">
        <v>46</v>
      </c>
      <c r="AM1609" t="s">
        <v>54</v>
      </c>
      <c r="AN1609">
        <v>501</v>
      </c>
      <c r="AO1609">
        <v>10</v>
      </c>
      <c r="AP1609" t="s">
        <v>49</v>
      </c>
      <c r="AR1609">
        <v>47</v>
      </c>
      <c r="AS1609">
        <v>14</v>
      </c>
      <c r="AT1609">
        <v>4.29</v>
      </c>
      <c r="AU1609" t="s">
        <v>48</v>
      </c>
    </row>
    <row r="1610" spans="38:47">
      <c r="AL1610" t="s">
        <v>46</v>
      </c>
      <c r="AM1610" t="s">
        <v>54</v>
      </c>
      <c r="AN1610">
        <v>501</v>
      </c>
      <c r="AO1610">
        <v>10</v>
      </c>
      <c r="AP1610" t="s">
        <v>49</v>
      </c>
      <c r="AR1610">
        <v>48</v>
      </c>
      <c r="AS1610">
        <v>14</v>
      </c>
      <c r="AT1610">
        <v>4.6900000000000004</v>
      </c>
      <c r="AU1610" t="s">
        <v>48</v>
      </c>
    </row>
    <row r="1611" spans="38:47">
      <c r="AL1611" t="s">
        <v>46</v>
      </c>
      <c r="AM1611" t="s">
        <v>54</v>
      </c>
      <c r="AN1611">
        <v>501</v>
      </c>
      <c r="AO1611">
        <v>10</v>
      </c>
      <c r="AP1611" t="s">
        <v>49</v>
      </c>
      <c r="AR1611">
        <v>49</v>
      </c>
      <c r="AS1611">
        <v>14</v>
      </c>
      <c r="AT1611">
        <v>5.14</v>
      </c>
      <c r="AU1611" t="s">
        <v>48</v>
      </c>
    </row>
    <row r="1612" spans="38:47">
      <c r="AL1612" t="s">
        <v>46</v>
      </c>
      <c r="AM1612" t="s">
        <v>54</v>
      </c>
      <c r="AN1612">
        <v>501</v>
      </c>
      <c r="AO1612">
        <v>10</v>
      </c>
      <c r="AP1612" t="s">
        <v>49</v>
      </c>
      <c r="AR1612">
        <v>50</v>
      </c>
      <c r="AS1612">
        <v>14</v>
      </c>
      <c r="AT1612">
        <v>5.65</v>
      </c>
      <c r="AU1612" t="s">
        <v>48</v>
      </c>
    </row>
    <row r="1613" spans="38:47">
      <c r="AL1613" t="s">
        <v>46</v>
      </c>
      <c r="AM1613" t="s">
        <v>54</v>
      </c>
      <c r="AN1613">
        <v>501</v>
      </c>
      <c r="AO1613">
        <v>10</v>
      </c>
      <c r="AP1613" t="s">
        <v>49</v>
      </c>
      <c r="AR1613">
        <v>51</v>
      </c>
      <c r="AS1613">
        <v>14</v>
      </c>
      <c r="AT1613">
        <v>6.22</v>
      </c>
      <c r="AU1613" t="s">
        <v>48</v>
      </c>
    </row>
    <row r="1614" spans="38:47">
      <c r="AL1614" t="s">
        <v>46</v>
      </c>
      <c r="AM1614" t="s">
        <v>54</v>
      </c>
      <c r="AN1614">
        <v>501</v>
      </c>
      <c r="AO1614">
        <v>10</v>
      </c>
      <c r="AP1614" t="s">
        <v>49</v>
      </c>
      <c r="AR1614">
        <v>52</v>
      </c>
      <c r="AS1614">
        <v>14</v>
      </c>
      <c r="AT1614">
        <v>6.87</v>
      </c>
      <c r="AU1614" t="s">
        <v>48</v>
      </c>
    </row>
    <row r="1615" spans="38:47">
      <c r="AL1615" t="s">
        <v>46</v>
      </c>
      <c r="AM1615" t="s">
        <v>54</v>
      </c>
      <c r="AN1615">
        <v>501</v>
      </c>
      <c r="AO1615">
        <v>10</v>
      </c>
      <c r="AP1615" t="s">
        <v>49</v>
      </c>
      <c r="AR1615">
        <v>53</v>
      </c>
      <c r="AS1615">
        <v>14</v>
      </c>
      <c r="AT1615">
        <v>7.6</v>
      </c>
      <c r="AU1615" t="s">
        <v>48</v>
      </c>
    </row>
    <row r="1616" spans="38:47">
      <c r="AL1616" t="s">
        <v>46</v>
      </c>
      <c r="AM1616" t="s">
        <v>54</v>
      </c>
      <c r="AN1616">
        <v>501</v>
      </c>
      <c r="AO1616">
        <v>10</v>
      </c>
      <c r="AP1616" t="s">
        <v>49</v>
      </c>
      <c r="AR1616">
        <v>54</v>
      </c>
      <c r="AS1616">
        <v>14</v>
      </c>
      <c r="AT1616">
        <v>8.42</v>
      </c>
      <c r="AU1616" t="s">
        <v>48</v>
      </c>
    </row>
    <row r="1617" spans="38:47">
      <c r="AL1617" t="s">
        <v>46</v>
      </c>
      <c r="AM1617" t="s">
        <v>54</v>
      </c>
      <c r="AN1617">
        <v>501</v>
      </c>
      <c r="AO1617">
        <v>10</v>
      </c>
      <c r="AP1617" t="s">
        <v>49</v>
      </c>
      <c r="AR1617">
        <v>55</v>
      </c>
      <c r="AS1617">
        <v>14</v>
      </c>
      <c r="AT1617">
        <v>9.34</v>
      </c>
      <c r="AU1617" t="s">
        <v>48</v>
      </c>
    </row>
    <row r="1618" spans="38:47">
      <c r="AL1618" t="s">
        <v>46</v>
      </c>
      <c r="AM1618" t="s">
        <v>54</v>
      </c>
      <c r="AN1618">
        <v>501</v>
      </c>
      <c r="AO1618">
        <v>10</v>
      </c>
      <c r="AP1618" t="s">
        <v>49</v>
      </c>
      <c r="AR1618">
        <v>56</v>
      </c>
      <c r="AS1618">
        <v>14</v>
      </c>
      <c r="AT1618">
        <v>10.38</v>
      </c>
      <c r="AU1618" t="s">
        <v>48</v>
      </c>
    </row>
    <row r="1619" spans="38:47">
      <c r="AL1619" t="s">
        <v>46</v>
      </c>
      <c r="AM1619" t="s">
        <v>54</v>
      </c>
      <c r="AN1619">
        <v>501</v>
      </c>
      <c r="AO1619">
        <v>10</v>
      </c>
      <c r="AP1619" t="s">
        <v>49</v>
      </c>
      <c r="AR1619">
        <v>18</v>
      </c>
      <c r="AS1619">
        <v>15</v>
      </c>
      <c r="AT1619">
        <v>0.86</v>
      </c>
      <c r="AU1619" t="s">
        <v>48</v>
      </c>
    </row>
    <row r="1620" spans="38:47">
      <c r="AL1620" t="s">
        <v>46</v>
      </c>
      <c r="AM1620" t="s">
        <v>54</v>
      </c>
      <c r="AN1620">
        <v>501</v>
      </c>
      <c r="AO1620">
        <v>10</v>
      </c>
      <c r="AP1620" t="s">
        <v>49</v>
      </c>
      <c r="AR1620">
        <v>19</v>
      </c>
      <c r="AS1620">
        <v>15</v>
      </c>
      <c r="AT1620">
        <v>0.88</v>
      </c>
      <c r="AU1620" t="s">
        <v>48</v>
      </c>
    </row>
    <row r="1621" spans="38:47">
      <c r="AL1621" t="s">
        <v>46</v>
      </c>
      <c r="AM1621" t="s">
        <v>54</v>
      </c>
      <c r="AN1621">
        <v>501</v>
      </c>
      <c r="AO1621">
        <v>10</v>
      </c>
      <c r="AP1621" t="s">
        <v>49</v>
      </c>
      <c r="AR1621">
        <v>20</v>
      </c>
      <c r="AS1621">
        <v>15</v>
      </c>
      <c r="AT1621">
        <v>0.91</v>
      </c>
      <c r="AU1621" t="s">
        <v>48</v>
      </c>
    </row>
    <row r="1622" spans="38:47">
      <c r="AL1622" t="s">
        <v>46</v>
      </c>
      <c r="AM1622" t="s">
        <v>54</v>
      </c>
      <c r="AN1622">
        <v>501</v>
      </c>
      <c r="AO1622">
        <v>10</v>
      </c>
      <c r="AP1622" t="s">
        <v>49</v>
      </c>
      <c r="AR1622">
        <v>21</v>
      </c>
      <c r="AS1622">
        <v>15</v>
      </c>
      <c r="AT1622">
        <v>0.93</v>
      </c>
      <c r="AU1622" t="s">
        <v>48</v>
      </c>
    </row>
    <row r="1623" spans="38:47">
      <c r="AL1623" t="s">
        <v>46</v>
      </c>
      <c r="AM1623" t="s">
        <v>54</v>
      </c>
      <c r="AN1623">
        <v>501</v>
      </c>
      <c r="AO1623">
        <v>10</v>
      </c>
      <c r="AP1623" t="s">
        <v>49</v>
      </c>
      <c r="AR1623">
        <v>22</v>
      </c>
      <c r="AS1623">
        <v>15</v>
      </c>
      <c r="AT1623">
        <v>0.96</v>
      </c>
      <c r="AU1623" t="s">
        <v>48</v>
      </c>
    </row>
    <row r="1624" spans="38:47">
      <c r="AL1624" t="s">
        <v>46</v>
      </c>
      <c r="AM1624" t="s">
        <v>54</v>
      </c>
      <c r="AN1624">
        <v>501</v>
      </c>
      <c r="AO1624">
        <v>10</v>
      </c>
      <c r="AP1624" t="s">
        <v>49</v>
      </c>
      <c r="AR1624">
        <v>23</v>
      </c>
      <c r="AS1624">
        <v>15</v>
      </c>
      <c r="AT1624">
        <v>0.98</v>
      </c>
      <c r="AU1624" t="s">
        <v>48</v>
      </c>
    </row>
    <row r="1625" spans="38:47">
      <c r="AL1625" t="s">
        <v>46</v>
      </c>
      <c r="AM1625" t="s">
        <v>54</v>
      </c>
      <c r="AN1625">
        <v>501</v>
      </c>
      <c r="AO1625">
        <v>10</v>
      </c>
      <c r="AP1625" t="s">
        <v>49</v>
      </c>
      <c r="AR1625">
        <v>24</v>
      </c>
      <c r="AS1625">
        <v>15</v>
      </c>
      <c r="AT1625">
        <v>1.02</v>
      </c>
      <c r="AU1625" t="s">
        <v>48</v>
      </c>
    </row>
    <row r="1626" spans="38:47">
      <c r="AL1626" t="s">
        <v>46</v>
      </c>
      <c r="AM1626" t="s">
        <v>54</v>
      </c>
      <c r="AN1626">
        <v>501</v>
      </c>
      <c r="AO1626">
        <v>10</v>
      </c>
      <c r="AP1626" t="s">
        <v>49</v>
      </c>
      <c r="AR1626">
        <v>25</v>
      </c>
      <c r="AS1626">
        <v>15</v>
      </c>
      <c r="AT1626">
        <v>1.05</v>
      </c>
      <c r="AU1626" t="s">
        <v>48</v>
      </c>
    </row>
    <row r="1627" spans="38:47">
      <c r="AL1627" t="s">
        <v>46</v>
      </c>
      <c r="AM1627" t="s">
        <v>54</v>
      </c>
      <c r="AN1627">
        <v>501</v>
      </c>
      <c r="AO1627">
        <v>10</v>
      </c>
      <c r="AP1627" t="s">
        <v>49</v>
      </c>
      <c r="AR1627">
        <v>26</v>
      </c>
      <c r="AS1627">
        <v>15</v>
      </c>
      <c r="AT1627">
        <v>1.0900000000000001</v>
      </c>
      <c r="AU1627" t="s">
        <v>48</v>
      </c>
    </row>
    <row r="1628" spans="38:47">
      <c r="AL1628" t="s">
        <v>46</v>
      </c>
      <c r="AM1628" t="s">
        <v>54</v>
      </c>
      <c r="AN1628">
        <v>501</v>
      </c>
      <c r="AO1628">
        <v>10</v>
      </c>
      <c r="AP1628" t="s">
        <v>49</v>
      </c>
      <c r="AR1628">
        <v>27</v>
      </c>
      <c r="AS1628">
        <v>15</v>
      </c>
      <c r="AT1628">
        <v>1.1299999999999999</v>
      </c>
      <c r="AU1628" t="s">
        <v>48</v>
      </c>
    </row>
    <row r="1629" spans="38:47">
      <c r="AL1629" t="s">
        <v>46</v>
      </c>
      <c r="AM1629" t="s">
        <v>54</v>
      </c>
      <c r="AN1629">
        <v>501</v>
      </c>
      <c r="AO1629">
        <v>10</v>
      </c>
      <c r="AP1629" t="s">
        <v>49</v>
      </c>
      <c r="AR1629">
        <v>28</v>
      </c>
      <c r="AS1629">
        <v>15</v>
      </c>
      <c r="AT1629">
        <v>1.18</v>
      </c>
      <c r="AU1629" t="s">
        <v>48</v>
      </c>
    </row>
    <row r="1630" spans="38:47">
      <c r="AL1630" t="s">
        <v>46</v>
      </c>
      <c r="AM1630" t="s">
        <v>54</v>
      </c>
      <c r="AN1630">
        <v>501</v>
      </c>
      <c r="AO1630">
        <v>10</v>
      </c>
      <c r="AP1630" t="s">
        <v>49</v>
      </c>
      <c r="AR1630">
        <v>29</v>
      </c>
      <c r="AS1630">
        <v>15</v>
      </c>
      <c r="AT1630">
        <v>1.24</v>
      </c>
      <c r="AU1630" t="s">
        <v>48</v>
      </c>
    </row>
    <row r="1631" spans="38:47">
      <c r="AL1631" t="s">
        <v>46</v>
      </c>
      <c r="AM1631" t="s">
        <v>54</v>
      </c>
      <c r="AN1631">
        <v>501</v>
      </c>
      <c r="AO1631">
        <v>10</v>
      </c>
      <c r="AP1631" t="s">
        <v>49</v>
      </c>
      <c r="AR1631">
        <v>30</v>
      </c>
      <c r="AS1631">
        <v>15</v>
      </c>
      <c r="AT1631">
        <v>1.32</v>
      </c>
      <c r="AU1631" t="s">
        <v>48</v>
      </c>
    </row>
    <row r="1632" spans="38:47">
      <c r="AL1632" t="s">
        <v>46</v>
      </c>
      <c r="AM1632" t="s">
        <v>54</v>
      </c>
      <c r="AN1632">
        <v>501</v>
      </c>
      <c r="AO1632">
        <v>10</v>
      </c>
      <c r="AP1632" t="s">
        <v>49</v>
      </c>
      <c r="AR1632">
        <v>31</v>
      </c>
      <c r="AS1632">
        <v>15</v>
      </c>
      <c r="AT1632">
        <v>1.39</v>
      </c>
      <c r="AU1632" t="s">
        <v>48</v>
      </c>
    </row>
    <row r="1633" spans="38:47">
      <c r="AL1633" t="s">
        <v>46</v>
      </c>
      <c r="AM1633" t="s">
        <v>54</v>
      </c>
      <c r="AN1633">
        <v>501</v>
      </c>
      <c r="AO1633">
        <v>10</v>
      </c>
      <c r="AP1633" t="s">
        <v>49</v>
      </c>
      <c r="AR1633">
        <v>32</v>
      </c>
      <c r="AS1633">
        <v>15</v>
      </c>
      <c r="AT1633">
        <v>1.47</v>
      </c>
      <c r="AU1633" t="s">
        <v>48</v>
      </c>
    </row>
    <row r="1634" spans="38:47">
      <c r="AL1634" t="s">
        <v>46</v>
      </c>
      <c r="AM1634" t="s">
        <v>54</v>
      </c>
      <c r="AN1634">
        <v>501</v>
      </c>
      <c r="AO1634">
        <v>10</v>
      </c>
      <c r="AP1634" t="s">
        <v>49</v>
      </c>
      <c r="AR1634">
        <v>33</v>
      </c>
      <c r="AS1634">
        <v>15</v>
      </c>
      <c r="AT1634">
        <v>1.58</v>
      </c>
      <c r="AU1634" t="s">
        <v>48</v>
      </c>
    </row>
    <row r="1635" spans="38:47">
      <c r="AL1635" t="s">
        <v>46</v>
      </c>
      <c r="AM1635" t="s">
        <v>54</v>
      </c>
      <c r="AN1635">
        <v>501</v>
      </c>
      <c r="AO1635">
        <v>10</v>
      </c>
      <c r="AP1635" t="s">
        <v>49</v>
      </c>
      <c r="AR1635">
        <v>34</v>
      </c>
      <c r="AS1635">
        <v>15</v>
      </c>
      <c r="AT1635">
        <v>1.69</v>
      </c>
      <c r="AU1635" t="s">
        <v>48</v>
      </c>
    </row>
    <row r="1636" spans="38:47">
      <c r="AL1636" t="s">
        <v>46</v>
      </c>
      <c r="AM1636" t="s">
        <v>54</v>
      </c>
      <c r="AN1636">
        <v>501</v>
      </c>
      <c r="AO1636">
        <v>10</v>
      </c>
      <c r="AP1636" t="s">
        <v>49</v>
      </c>
      <c r="AR1636">
        <v>35</v>
      </c>
      <c r="AS1636">
        <v>15</v>
      </c>
      <c r="AT1636">
        <v>1.81</v>
      </c>
      <c r="AU1636" t="s">
        <v>48</v>
      </c>
    </row>
    <row r="1637" spans="38:47">
      <c r="AL1637" t="s">
        <v>46</v>
      </c>
      <c r="AM1637" t="s">
        <v>54</v>
      </c>
      <c r="AN1637">
        <v>501</v>
      </c>
      <c r="AO1637">
        <v>10</v>
      </c>
      <c r="AP1637" t="s">
        <v>49</v>
      </c>
      <c r="AR1637">
        <v>36</v>
      </c>
      <c r="AS1637">
        <v>15</v>
      </c>
      <c r="AT1637">
        <v>1.95</v>
      </c>
      <c r="AU1637" t="s">
        <v>48</v>
      </c>
    </row>
    <row r="1638" spans="38:47">
      <c r="AL1638" t="s">
        <v>46</v>
      </c>
      <c r="AM1638" t="s">
        <v>54</v>
      </c>
      <c r="AN1638">
        <v>501</v>
      </c>
      <c r="AO1638">
        <v>10</v>
      </c>
      <c r="AP1638" t="s">
        <v>49</v>
      </c>
      <c r="AR1638">
        <v>37</v>
      </c>
      <c r="AS1638">
        <v>15</v>
      </c>
      <c r="AT1638">
        <v>2.11</v>
      </c>
      <c r="AU1638" t="s">
        <v>48</v>
      </c>
    </row>
    <row r="1639" spans="38:47">
      <c r="AL1639" t="s">
        <v>46</v>
      </c>
      <c r="AM1639" t="s">
        <v>54</v>
      </c>
      <c r="AN1639">
        <v>501</v>
      </c>
      <c r="AO1639">
        <v>10</v>
      </c>
      <c r="AP1639" t="s">
        <v>49</v>
      </c>
      <c r="AR1639">
        <v>38</v>
      </c>
      <c r="AS1639">
        <v>15</v>
      </c>
      <c r="AT1639">
        <v>2.2799999999999998</v>
      </c>
      <c r="AU1639" t="s">
        <v>48</v>
      </c>
    </row>
    <row r="1640" spans="38:47">
      <c r="AL1640" t="s">
        <v>46</v>
      </c>
      <c r="AM1640" t="s">
        <v>54</v>
      </c>
      <c r="AN1640">
        <v>501</v>
      </c>
      <c r="AO1640">
        <v>10</v>
      </c>
      <c r="AP1640" t="s">
        <v>49</v>
      </c>
      <c r="AR1640">
        <v>39</v>
      </c>
      <c r="AS1640">
        <v>15</v>
      </c>
      <c r="AT1640">
        <v>2.46</v>
      </c>
      <c r="AU1640" t="s">
        <v>48</v>
      </c>
    </row>
    <row r="1641" spans="38:47">
      <c r="AL1641" t="s">
        <v>46</v>
      </c>
      <c r="AM1641" t="s">
        <v>54</v>
      </c>
      <c r="AN1641">
        <v>501</v>
      </c>
      <c r="AO1641">
        <v>10</v>
      </c>
      <c r="AP1641" t="s">
        <v>49</v>
      </c>
      <c r="AR1641">
        <v>40</v>
      </c>
      <c r="AS1641">
        <v>15</v>
      </c>
      <c r="AT1641">
        <v>2.66</v>
      </c>
      <c r="AU1641" t="s">
        <v>48</v>
      </c>
    </row>
    <row r="1642" spans="38:47">
      <c r="AL1642" t="s">
        <v>46</v>
      </c>
      <c r="AM1642" t="s">
        <v>54</v>
      </c>
      <c r="AN1642">
        <v>501</v>
      </c>
      <c r="AO1642">
        <v>10</v>
      </c>
      <c r="AP1642" t="s">
        <v>49</v>
      </c>
      <c r="AR1642">
        <v>41</v>
      </c>
      <c r="AS1642">
        <v>15</v>
      </c>
      <c r="AT1642">
        <v>2.88</v>
      </c>
      <c r="AU1642" t="s">
        <v>48</v>
      </c>
    </row>
    <row r="1643" spans="38:47">
      <c r="AL1643" t="s">
        <v>46</v>
      </c>
      <c r="AM1643" t="s">
        <v>54</v>
      </c>
      <c r="AN1643">
        <v>501</v>
      </c>
      <c r="AO1643">
        <v>10</v>
      </c>
      <c r="AP1643" t="s">
        <v>49</v>
      </c>
      <c r="AR1643">
        <v>42</v>
      </c>
      <c r="AS1643">
        <v>15</v>
      </c>
      <c r="AT1643">
        <v>3.13</v>
      </c>
      <c r="AU1643" t="s">
        <v>48</v>
      </c>
    </row>
    <row r="1644" spans="38:47">
      <c r="AL1644" t="s">
        <v>46</v>
      </c>
      <c r="AM1644" t="s">
        <v>54</v>
      </c>
      <c r="AN1644">
        <v>501</v>
      </c>
      <c r="AO1644">
        <v>10</v>
      </c>
      <c r="AP1644" t="s">
        <v>49</v>
      </c>
      <c r="AR1644">
        <v>43</v>
      </c>
      <c r="AS1644">
        <v>15</v>
      </c>
      <c r="AT1644">
        <v>3.4</v>
      </c>
      <c r="AU1644" t="s">
        <v>48</v>
      </c>
    </row>
    <row r="1645" spans="38:47">
      <c r="AL1645" t="s">
        <v>46</v>
      </c>
      <c r="AM1645" t="s">
        <v>54</v>
      </c>
      <c r="AN1645">
        <v>501</v>
      </c>
      <c r="AO1645">
        <v>10</v>
      </c>
      <c r="AP1645" t="s">
        <v>49</v>
      </c>
      <c r="AR1645">
        <v>44</v>
      </c>
      <c r="AS1645">
        <v>15</v>
      </c>
      <c r="AT1645">
        <v>3.69</v>
      </c>
      <c r="AU1645" t="s">
        <v>48</v>
      </c>
    </row>
    <row r="1646" spans="38:47">
      <c r="AL1646" t="s">
        <v>46</v>
      </c>
      <c r="AM1646" t="s">
        <v>54</v>
      </c>
      <c r="AN1646">
        <v>501</v>
      </c>
      <c r="AO1646">
        <v>10</v>
      </c>
      <c r="AP1646" t="s">
        <v>49</v>
      </c>
      <c r="AR1646">
        <v>45</v>
      </c>
      <c r="AS1646">
        <v>15</v>
      </c>
      <c r="AT1646">
        <v>4.0199999999999996</v>
      </c>
      <c r="AU1646" t="s">
        <v>48</v>
      </c>
    </row>
    <row r="1647" spans="38:47">
      <c r="AL1647" t="s">
        <v>46</v>
      </c>
      <c r="AM1647" t="s">
        <v>54</v>
      </c>
      <c r="AN1647">
        <v>501</v>
      </c>
      <c r="AO1647">
        <v>10</v>
      </c>
      <c r="AP1647" t="s">
        <v>49</v>
      </c>
      <c r="AR1647">
        <v>46</v>
      </c>
      <c r="AS1647">
        <v>15</v>
      </c>
      <c r="AT1647">
        <v>4.3899999999999997</v>
      </c>
      <c r="AU1647" t="s">
        <v>48</v>
      </c>
    </row>
    <row r="1648" spans="38:47">
      <c r="AL1648" t="s">
        <v>46</v>
      </c>
      <c r="AM1648" t="s">
        <v>54</v>
      </c>
      <c r="AN1648">
        <v>501</v>
      </c>
      <c r="AO1648">
        <v>10</v>
      </c>
      <c r="AP1648" t="s">
        <v>49</v>
      </c>
      <c r="AR1648">
        <v>47</v>
      </c>
      <c r="AS1648">
        <v>15</v>
      </c>
      <c r="AT1648">
        <v>4.8</v>
      </c>
      <c r="AU1648" t="s">
        <v>48</v>
      </c>
    </row>
    <row r="1649" spans="38:47">
      <c r="AL1649" t="s">
        <v>46</v>
      </c>
      <c r="AM1649" t="s">
        <v>54</v>
      </c>
      <c r="AN1649">
        <v>501</v>
      </c>
      <c r="AO1649">
        <v>10</v>
      </c>
      <c r="AP1649" t="s">
        <v>49</v>
      </c>
      <c r="AR1649">
        <v>48</v>
      </c>
      <c r="AS1649">
        <v>15</v>
      </c>
      <c r="AT1649">
        <v>5.25</v>
      </c>
      <c r="AU1649" t="s">
        <v>48</v>
      </c>
    </row>
    <row r="1650" spans="38:47">
      <c r="AL1650" t="s">
        <v>46</v>
      </c>
      <c r="AM1650" t="s">
        <v>54</v>
      </c>
      <c r="AN1650">
        <v>501</v>
      </c>
      <c r="AO1650">
        <v>10</v>
      </c>
      <c r="AP1650" t="s">
        <v>49</v>
      </c>
      <c r="AR1650">
        <v>49</v>
      </c>
      <c r="AS1650">
        <v>15</v>
      </c>
      <c r="AT1650">
        <v>5.77</v>
      </c>
      <c r="AU1650" t="s">
        <v>48</v>
      </c>
    </row>
    <row r="1651" spans="38:47">
      <c r="AL1651" t="s">
        <v>46</v>
      </c>
      <c r="AM1651" t="s">
        <v>54</v>
      </c>
      <c r="AN1651">
        <v>501</v>
      </c>
      <c r="AO1651">
        <v>10</v>
      </c>
      <c r="AP1651" t="s">
        <v>49</v>
      </c>
      <c r="AR1651">
        <v>50</v>
      </c>
      <c r="AS1651">
        <v>15</v>
      </c>
      <c r="AT1651">
        <v>6.34</v>
      </c>
      <c r="AU1651" t="s">
        <v>48</v>
      </c>
    </row>
    <row r="1652" spans="38:47">
      <c r="AL1652" t="s">
        <v>46</v>
      </c>
      <c r="AM1652" t="s">
        <v>54</v>
      </c>
      <c r="AN1652">
        <v>501</v>
      </c>
      <c r="AO1652">
        <v>10</v>
      </c>
      <c r="AP1652" t="s">
        <v>49</v>
      </c>
      <c r="AR1652">
        <v>51</v>
      </c>
      <c r="AS1652">
        <v>15</v>
      </c>
      <c r="AT1652">
        <v>7</v>
      </c>
      <c r="AU1652" t="s">
        <v>48</v>
      </c>
    </row>
    <row r="1653" spans="38:47">
      <c r="AL1653" t="s">
        <v>46</v>
      </c>
      <c r="AM1653" t="s">
        <v>54</v>
      </c>
      <c r="AN1653">
        <v>501</v>
      </c>
      <c r="AO1653">
        <v>10</v>
      </c>
      <c r="AP1653" t="s">
        <v>49</v>
      </c>
      <c r="AR1653">
        <v>52</v>
      </c>
      <c r="AS1653">
        <v>15</v>
      </c>
      <c r="AT1653">
        <v>7.72</v>
      </c>
      <c r="AU1653" t="s">
        <v>48</v>
      </c>
    </row>
    <row r="1654" spans="38:47">
      <c r="AL1654" t="s">
        <v>46</v>
      </c>
      <c r="AM1654" t="s">
        <v>54</v>
      </c>
      <c r="AN1654">
        <v>501</v>
      </c>
      <c r="AO1654">
        <v>10</v>
      </c>
      <c r="AP1654" t="s">
        <v>49</v>
      </c>
      <c r="AR1654">
        <v>53</v>
      </c>
      <c r="AS1654">
        <v>15</v>
      </c>
      <c r="AT1654">
        <v>8.5399999999999991</v>
      </c>
      <c r="AU1654" t="s">
        <v>48</v>
      </c>
    </row>
    <row r="1655" spans="38:47">
      <c r="AL1655" t="s">
        <v>46</v>
      </c>
      <c r="AM1655" t="s">
        <v>54</v>
      </c>
      <c r="AN1655">
        <v>501</v>
      </c>
      <c r="AO1655">
        <v>10</v>
      </c>
      <c r="AP1655" t="s">
        <v>49</v>
      </c>
      <c r="AR1655">
        <v>54</v>
      </c>
      <c r="AS1655">
        <v>15</v>
      </c>
      <c r="AT1655">
        <v>9.4700000000000006</v>
      </c>
      <c r="AU1655" t="s">
        <v>48</v>
      </c>
    </row>
    <row r="1656" spans="38:47">
      <c r="AL1656" t="s">
        <v>46</v>
      </c>
      <c r="AM1656" t="s">
        <v>54</v>
      </c>
      <c r="AN1656">
        <v>501</v>
      </c>
      <c r="AO1656">
        <v>10</v>
      </c>
      <c r="AP1656" t="s">
        <v>49</v>
      </c>
      <c r="AR1656">
        <v>55</v>
      </c>
      <c r="AS1656">
        <v>15</v>
      </c>
      <c r="AT1656">
        <v>10.51</v>
      </c>
      <c r="AU1656" t="s">
        <v>48</v>
      </c>
    </row>
    <row r="1657" spans="38:47">
      <c r="AL1657" t="s">
        <v>46</v>
      </c>
      <c r="AM1657" t="s">
        <v>54</v>
      </c>
      <c r="AN1657">
        <v>501</v>
      </c>
      <c r="AO1657">
        <v>10</v>
      </c>
      <c r="AP1657" t="s">
        <v>49</v>
      </c>
      <c r="AR1657">
        <v>18</v>
      </c>
      <c r="AS1657">
        <v>16</v>
      </c>
      <c r="AT1657">
        <v>0.93</v>
      </c>
      <c r="AU1657" t="s">
        <v>48</v>
      </c>
    </row>
    <row r="1658" spans="38:47">
      <c r="AL1658" t="s">
        <v>46</v>
      </c>
      <c r="AM1658" t="s">
        <v>54</v>
      </c>
      <c r="AN1658">
        <v>501</v>
      </c>
      <c r="AO1658">
        <v>10</v>
      </c>
      <c r="AP1658" t="s">
        <v>49</v>
      </c>
      <c r="AR1658">
        <v>19</v>
      </c>
      <c r="AS1658">
        <v>16</v>
      </c>
      <c r="AT1658">
        <v>0.96</v>
      </c>
      <c r="AU1658" t="s">
        <v>48</v>
      </c>
    </row>
    <row r="1659" spans="38:47">
      <c r="AL1659" t="s">
        <v>46</v>
      </c>
      <c r="AM1659" t="s">
        <v>54</v>
      </c>
      <c r="AN1659">
        <v>501</v>
      </c>
      <c r="AO1659">
        <v>10</v>
      </c>
      <c r="AP1659" t="s">
        <v>49</v>
      </c>
      <c r="AR1659">
        <v>20</v>
      </c>
      <c r="AS1659">
        <v>16</v>
      </c>
      <c r="AT1659">
        <v>0.98</v>
      </c>
      <c r="AU1659" t="s">
        <v>48</v>
      </c>
    </row>
    <row r="1660" spans="38:47">
      <c r="AL1660" t="s">
        <v>46</v>
      </c>
      <c r="AM1660" t="s">
        <v>54</v>
      </c>
      <c r="AN1660">
        <v>501</v>
      </c>
      <c r="AO1660">
        <v>10</v>
      </c>
      <c r="AP1660" t="s">
        <v>49</v>
      </c>
      <c r="AR1660">
        <v>21</v>
      </c>
      <c r="AS1660">
        <v>16</v>
      </c>
      <c r="AT1660">
        <v>1</v>
      </c>
      <c r="AU1660" t="s">
        <v>48</v>
      </c>
    </row>
    <row r="1661" spans="38:47">
      <c r="AL1661" t="s">
        <v>46</v>
      </c>
      <c r="AM1661" t="s">
        <v>54</v>
      </c>
      <c r="AN1661">
        <v>501</v>
      </c>
      <c r="AO1661">
        <v>10</v>
      </c>
      <c r="AP1661" t="s">
        <v>49</v>
      </c>
      <c r="AR1661">
        <v>22</v>
      </c>
      <c r="AS1661">
        <v>16</v>
      </c>
      <c r="AT1661">
        <v>1.04</v>
      </c>
      <c r="AU1661" t="s">
        <v>48</v>
      </c>
    </row>
    <row r="1662" spans="38:47">
      <c r="AL1662" t="s">
        <v>46</v>
      </c>
      <c r="AM1662" t="s">
        <v>54</v>
      </c>
      <c r="AN1662">
        <v>501</v>
      </c>
      <c r="AO1662">
        <v>10</v>
      </c>
      <c r="AP1662" t="s">
        <v>49</v>
      </c>
      <c r="AR1662">
        <v>23</v>
      </c>
      <c r="AS1662">
        <v>16</v>
      </c>
      <c r="AT1662">
        <v>1.07</v>
      </c>
      <c r="AU1662" t="s">
        <v>48</v>
      </c>
    </row>
    <row r="1663" spans="38:47">
      <c r="AL1663" t="s">
        <v>46</v>
      </c>
      <c r="AM1663" t="s">
        <v>54</v>
      </c>
      <c r="AN1663">
        <v>501</v>
      </c>
      <c r="AO1663">
        <v>10</v>
      </c>
      <c r="AP1663" t="s">
        <v>49</v>
      </c>
      <c r="AR1663">
        <v>24</v>
      </c>
      <c r="AS1663">
        <v>16</v>
      </c>
      <c r="AT1663">
        <v>1.1000000000000001</v>
      </c>
      <c r="AU1663" t="s">
        <v>48</v>
      </c>
    </row>
    <row r="1664" spans="38:47">
      <c r="AL1664" t="s">
        <v>46</v>
      </c>
      <c r="AM1664" t="s">
        <v>54</v>
      </c>
      <c r="AN1664">
        <v>501</v>
      </c>
      <c r="AO1664">
        <v>10</v>
      </c>
      <c r="AP1664" t="s">
        <v>49</v>
      </c>
      <c r="AR1664">
        <v>25</v>
      </c>
      <c r="AS1664">
        <v>16</v>
      </c>
      <c r="AT1664">
        <v>1.1399999999999999</v>
      </c>
      <c r="AU1664" t="s">
        <v>48</v>
      </c>
    </row>
    <row r="1665" spans="38:47">
      <c r="AL1665" t="s">
        <v>46</v>
      </c>
      <c r="AM1665" t="s">
        <v>54</v>
      </c>
      <c r="AN1665">
        <v>501</v>
      </c>
      <c r="AO1665">
        <v>10</v>
      </c>
      <c r="AP1665" t="s">
        <v>49</v>
      </c>
      <c r="AR1665">
        <v>26</v>
      </c>
      <c r="AS1665">
        <v>16</v>
      </c>
      <c r="AT1665">
        <v>1.19</v>
      </c>
      <c r="AU1665" t="s">
        <v>48</v>
      </c>
    </row>
    <row r="1666" spans="38:47">
      <c r="AL1666" t="s">
        <v>46</v>
      </c>
      <c r="AM1666" t="s">
        <v>54</v>
      </c>
      <c r="AN1666">
        <v>501</v>
      </c>
      <c r="AO1666">
        <v>10</v>
      </c>
      <c r="AP1666" t="s">
        <v>49</v>
      </c>
      <c r="AR1666">
        <v>27</v>
      </c>
      <c r="AS1666">
        <v>16</v>
      </c>
      <c r="AT1666">
        <v>1.24</v>
      </c>
      <c r="AU1666" t="s">
        <v>48</v>
      </c>
    </row>
    <row r="1667" spans="38:47">
      <c r="AL1667" t="s">
        <v>46</v>
      </c>
      <c r="AM1667" t="s">
        <v>54</v>
      </c>
      <c r="AN1667">
        <v>501</v>
      </c>
      <c r="AO1667">
        <v>10</v>
      </c>
      <c r="AP1667" t="s">
        <v>49</v>
      </c>
      <c r="AR1667">
        <v>28</v>
      </c>
      <c r="AS1667">
        <v>16</v>
      </c>
      <c r="AT1667">
        <v>1.3</v>
      </c>
      <c r="AU1667" t="s">
        <v>48</v>
      </c>
    </row>
    <row r="1668" spans="38:47">
      <c r="AL1668" t="s">
        <v>46</v>
      </c>
      <c r="AM1668" t="s">
        <v>54</v>
      </c>
      <c r="AN1668">
        <v>501</v>
      </c>
      <c r="AO1668">
        <v>10</v>
      </c>
      <c r="AP1668" t="s">
        <v>49</v>
      </c>
      <c r="AR1668">
        <v>29</v>
      </c>
      <c r="AS1668">
        <v>16</v>
      </c>
      <c r="AT1668">
        <v>1.37</v>
      </c>
      <c r="AU1668" t="s">
        <v>48</v>
      </c>
    </row>
    <row r="1669" spans="38:47">
      <c r="AL1669" t="s">
        <v>46</v>
      </c>
      <c r="AM1669" t="s">
        <v>54</v>
      </c>
      <c r="AN1669">
        <v>501</v>
      </c>
      <c r="AO1669">
        <v>10</v>
      </c>
      <c r="AP1669" t="s">
        <v>49</v>
      </c>
      <c r="AR1669">
        <v>30</v>
      </c>
      <c r="AS1669">
        <v>16</v>
      </c>
      <c r="AT1669">
        <v>1.45</v>
      </c>
      <c r="AU1669" t="s">
        <v>48</v>
      </c>
    </row>
    <row r="1670" spans="38:47">
      <c r="AL1670" t="s">
        <v>46</v>
      </c>
      <c r="AM1670" t="s">
        <v>54</v>
      </c>
      <c r="AN1670">
        <v>501</v>
      </c>
      <c r="AO1670">
        <v>10</v>
      </c>
      <c r="AP1670" t="s">
        <v>49</v>
      </c>
      <c r="AR1670">
        <v>31</v>
      </c>
      <c r="AS1670">
        <v>16</v>
      </c>
      <c r="AT1670">
        <v>1.53</v>
      </c>
      <c r="AU1670" t="s">
        <v>48</v>
      </c>
    </row>
    <row r="1671" spans="38:47">
      <c r="AL1671" t="s">
        <v>46</v>
      </c>
      <c r="AM1671" t="s">
        <v>54</v>
      </c>
      <c r="AN1671">
        <v>501</v>
      </c>
      <c r="AO1671">
        <v>10</v>
      </c>
      <c r="AP1671" t="s">
        <v>49</v>
      </c>
      <c r="AR1671">
        <v>32</v>
      </c>
      <c r="AS1671">
        <v>16</v>
      </c>
      <c r="AT1671">
        <v>1.63</v>
      </c>
      <c r="AU1671" t="s">
        <v>48</v>
      </c>
    </row>
    <row r="1672" spans="38:47">
      <c r="AL1672" t="s">
        <v>46</v>
      </c>
      <c r="AM1672" t="s">
        <v>54</v>
      </c>
      <c r="AN1672">
        <v>501</v>
      </c>
      <c r="AO1672">
        <v>10</v>
      </c>
      <c r="AP1672" t="s">
        <v>49</v>
      </c>
      <c r="AR1672">
        <v>33</v>
      </c>
      <c r="AS1672">
        <v>16</v>
      </c>
      <c r="AT1672">
        <v>1.74</v>
      </c>
      <c r="AU1672" t="s">
        <v>48</v>
      </c>
    </row>
    <row r="1673" spans="38:47">
      <c r="AL1673" t="s">
        <v>46</v>
      </c>
      <c r="AM1673" t="s">
        <v>54</v>
      </c>
      <c r="AN1673">
        <v>501</v>
      </c>
      <c r="AO1673">
        <v>10</v>
      </c>
      <c r="AP1673" t="s">
        <v>49</v>
      </c>
      <c r="AR1673">
        <v>34</v>
      </c>
      <c r="AS1673">
        <v>16</v>
      </c>
      <c r="AT1673">
        <v>1.87</v>
      </c>
      <c r="AU1673" t="s">
        <v>48</v>
      </c>
    </row>
    <row r="1674" spans="38:47">
      <c r="AL1674" t="s">
        <v>46</v>
      </c>
      <c r="AM1674" t="s">
        <v>54</v>
      </c>
      <c r="AN1674">
        <v>501</v>
      </c>
      <c r="AO1674">
        <v>10</v>
      </c>
      <c r="AP1674" t="s">
        <v>49</v>
      </c>
      <c r="AR1674">
        <v>35</v>
      </c>
      <c r="AS1674">
        <v>16</v>
      </c>
      <c r="AT1674">
        <v>2.0099999999999998</v>
      </c>
      <c r="AU1674" t="s">
        <v>48</v>
      </c>
    </row>
    <row r="1675" spans="38:47">
      <c r="AL1675" t="s">
        <v>46</v>
      </c>
      <c r="AM1675" t="s">
        <v>54</v>
      </c>
      <c r="AN1675">
        <v>501</v>
      </c>
      <c r="AO1675">
        <v>10</v>
      </c>
      <c r="AP1675" t="s">
        <v>49</v>
      </c>
      <c r="AR1675">
        <v>36</v>
      </c>
      <c r="AS1675">
        <v>16</v>
      </c>
      <c r="AT1675">
        <v>2.16</v>
      </c>
      <c r="AU1675" t="s">
        <v>48</v>
      </c>
    </row>
    <row r="1676" spans="38:47">
      <c r="AL1676" t="s">
        <v>46</v>
      </c>
      <c r="AM1676" t="s">
        <v>54</v>
      </c>
      <c r="AN1676">
        <v>501</v>
      </c>
      <c r="AO1676">
        <v>10</v>
      </c>
      <c r="AP1676" t="s">
        <v>49</v>
      </c>
      <c r="AR1676">
        <v>37</v>
      </c>
      <c r="AS1676">
        <v>16</v>
      </c>
      <c r="AT1676">
        <v>2.33</v>
      </c>
      <c r="AU1676" t="s">
        <v>48</v>
      </c>
    </row>
    <row r="1677" spans="38:47">
      <c r="AL1677" t="s">
        <v>46</v>
      </c>
      <c r="AM1677" t="s">
        <v>54</v>
      </c>
      <c r="AN1677">
        <v>501</v>
      </c>
      <c r="AO1677">
        <v>10</v>
      </c>
      <c r="AP1677" t="s">
        <v>49</v>
      </c>
      <c r="AR1677">
        <v>38</v>
      </c>
      <c r="AS1677">
        <v>16</v>
      </c>
      <c r="AT1677">
        <v>2.52</v>
      </c>
      <c r="AU1677" t="s">
        <v>48</v>
      </c>
    </row>
    <row r="1678" spans="38:47">
      <c r="AL1678" t="s">
        <v>46</v>
      </c>
      <c r="AM1678" t="s">
        <v>54</v>
      </c>
      <c r="AN1678">
        <v>501</v>
      </c>
      <c r="AO1678">
        <v>10</v>
      </c>
      <c r="AP1678" t="s">
        <v>49</v>
      </c>
      <c r="AR1678">
        <v>39</v>
      </c>
      <c r="AS1678">
        <v>16</v>
      </c>
      <c r="AT1678">
        <v>2.73</v>
      </c>
      <c r="AU1678" t="s">
        <v>48</v>
      </c>
    </row>
    <row r="1679" spans="38:47">
      <c r="AL1679" t="s">
        <v>46</v>
      </c>
      <c r="AM1679" t="s">
        <v>54</v>
      </c>
      <c r="AN1679">
        <v>501</v>
      </c>
      <c r="AO1679">
        <v>10</v>
      </c>
      <c r="AP1679" t="s">
        <v>49</v>
      </c>
      <c r="AR1679">
        <v>40</v>
      </c>
      <c r="AS1679">
        <v>16</v>
      </c>
      <c r="AT1679">
        <v>2.95</v>
      </c>
      <c r="AU1679" t="s">
        <v>48</v>
      </c>
    </row>
    <row r="1680" spans="38:47">
      <c r="AL1680" t="s">
        <v>46</v>
      </c>
      <c r="AM1680" t="s">
        <v>54</v>
      </c>
      <c r="AN1680">
        <v>501</v>
      </c>
      <c r="AO1680">
        <v>10</v>
      </c>
      <c r="AP1680" t="s">
        <v>49</v>
      </c>
      <c r="AR1680">
        <v>41</v>
      </c>
      <c r="AS1680">
        <v>16</v>
      </c>
      <c r="AT1680">
        <v>3.2</v>
      </c>
      <c r="AU1680" t="s">
        <v>48</v>
      </c>
    </row>
    <row r="1681" spans="38:47">
      <c r="AL1681" t="s">
        <v>46</v>
      </c>
      <c r="AM1681" t="s">
        <v>54</v>
      </c>
      <c r="AN1681">
        <v>501</v>
      </c>
      <c r="AO1681">
        <v>10</v>
      </c>
      <c r="AP1681" t="s">
        <v>49</v>
      </c>
      <c r="AR1681">
        <v>42</v>
      </c>
      <c r="AS1681">
        <v>16</v>
      </c>
      <c r="AT1681">
        <v>3.47</v>
      </c>
      <c r="AU1681" t="s">
        <v>48</v>
      </c>
    </row>
    <row r="1682" spans="38:47">
      <c r="AL1682" t="s">
        <v>46</v>
      </c>
      <c r="AM1682" t="s">
        <v>54</v>
      </c>
      <c r="AN1682">
        <v>501</v>
      </c>
      <c r="AO1682">
        <v>10</v>
      </c>
      <c r="AP1682" t="s">
        <v>49</v>
      </c>
      <c r="AR1682">
        <v>43</v>
      </c>
      <c r="AS1682">
        <v>16</v>
      </c>
      <c r="AT1682">
        <v>3.77</v>
      </c>
      <c r="AU1682" t="s">
        <v>48</v>
      </c>
    </row>
    <row r="1683" spans="38:47">
      <c r="AL1683" t="s">
        <v>46</v>
      </c>
      <c r="AM1683" t="s">
        <v>54</v>
      </c>
      <c r="AN1683">
        <v>501</v>
      </c>
      <c r="AO1683">
        <v>10</v>
      </c>
      <c r="AP1683" t="s">
        <v>49</v>
      </c>
      <c r="AR1683">
        <v>44</v>
      </c>
      <c r="AS1683">
        <v>16</v>
      </c>
      <c r="AT1683">
        <v>4.1100000000000003</v>
      </c>
      <c r="AU1683" t="s">
        <v>48</v>
      </c>
    </row>
    <row r="1684" spans="38:47">
      <c r="AL1684" t="s">
        <v>46</v>
      </c>
      <c r="AM1684" t="s">
        <v>54</v>
      </c>
      <c r="AN1684">
        <v>501</v>
      </c>
      <c r="AO1684">
        <v>10</v>
      </c>
      <c r="AP1684" t="s">
        <v>49</v>
      </c>
      <c r="AR1684">
        <v>45</v>
      </c>
      <c r="AS1684">
        <v>16</v>
      </c>
      <c r="AT1684">
        <v>4.4800000000000004</v>
      </c>
      <c r="AU1684" t="s">
        <v>48</v>
      </c>
    </row>
    <row r="1685" spans="38:47">
      <c r="AL1685" t="s">
        <v>46</v>
      </c>
      <c r="AM1685" t="s">
        <v>54</v>
      </c>
      <c r="AN1685">
        <v>501</v>
      </c>
      <c r="AO1685">
        <v>10</v>
      </c>
      <c r="AP1685" t="s">
        <v>49</v>
      </c>
      <c r="AR1685">
        <v>46</v>
      </c>
      <c r="AS1685">
        <v>16</v>
      </c>
      <c r="AT1685">
        <v>4.8899999999999997</v>
      </c>
      <c r="AU1685" t="s">
        <v>48</v>
      </c>
    </row>
    <row r="1686" spans="38:47">
      <c r="AL1686" t="s">
        <v>46</v>
      </c>
      <c r="AM1686" t="s">
        <v>54</v>
      </c>
      <c r="AN1686">
        <v>501</v>
      </c>
      <c r="AO1686">
        <v>10</v>
      </c>
      <c r="AP1686" t="s">
        <v>49</v>
      </c>
      <c r="AR1686">
        <v>47</v>
      </c>
      <c r="AS1686">
        <v>16</v>
      </c>
      <c r="AT1686">
        <v>5.35</v>
      </c>
      <c r="AU1686" t="s">
        <v>48</v>
      </c>
    </row>
    <row r="1687" spans="38:47">
      <c r="AL1687" t="s">
        <v>46</v>
      </c>
      <c r="AM1687" t="s">
        <v>54</v>
      </c>
      <c r="AN1687">
        <v>501</v>
      </c>
      <c r="AO1687">
        <v>10</v>
      </c>
      <c r="AP1687" t="s">
        <v>49</v>
      </c>
      <c r="AR1687">
        <v>48</v>
      </c>
      <c r="AS1687">
        <v>16</v>
      </c>
      <c r="AT1687">
        <v>5.87</v>
      </c>
      <c r="AU1687" t="s">
        <v>48</v>
      </c>
    </row>
    <row r="1688" spans="38:47">
      <c r="AL1688" t="s">
        <v>46</v>
      </c>
      <c r="AM1688" t="s">
        <v>54</v>
      </c>
      <c r="AN1688">
        <v>501</v>
      </c>
      <c r="AO1688">
        <v>10</v>
      </c>
      <c r="AP1688" t="s">
        <v>49</v>
      </c>
      <c r="AR1688">
        <v>49</v>
      </c>
      <c r="AS1688">
        <v>16</v>
      </c>
      <c r="AT1688">
        <v>6.44</v>
      </c>
      <c r="AU1688" t="s">
        <v>48</v>
      </c>
    </row>
    <row r="1689" spans="38:47">
      <c r="AL1689" t="s">
        <v>46</v>
      </c>
      <c r="AM1689" t="s">
        <v>54</v>
      </c>
      <c r="AN1689">
        <v>501</v>
      </c>
      <c r="AO1689">
        <v>10</v>
      </c>
      <c r="AP1689" t="s">
        <v>49</v>
      </c>
      <c r="AR1689">
        <v>50</v>
      </c>
      <c r="AS1689">
        <v>16</v>
      </c>
      <c r="AT1689">
        <v>7.09</v>
      </c>
      <c r="AU1689" t="s">
        <v>48</v>
      </c>
    </row>
    <row r="1690" spans="38:47">
      <c r="AL1690" t="s">
        <v>46</v>
      </c>
      <c r="AM1690" t="s">
        <v>54</v>
      </c>
      <c r="AN1690">
        <v>501</v>
      </c>
      <c r="AO1690">
        <v>10</v>
      </c>
      <c r="AP1690" t="s">
        <v>49</v>
      </c>
      <c r="AR1690">
        <v>51</v>
      </c>
      <c r="AS1690">
        <v>16</v>
      </c>
      <c r="AT1690">
        <v>7.82</v>
      </c>
      <c r="AU1690" t="s">
        <v>48</v>
      </c>
    </row>
    <row r="1691" spans="38:47">
      <c r="AL1691" t="s">
        <v>46</v>
      </c>
      <c r="AM1691" t="s">
        <v>54</v>
      </c>
      <c r="AN1691">
        <v>501</v>
      </c>
      <c r="AO1691">
        <v>10</v>
      </c>
      <c r="AP1691" t="s">
        <v>49</v>
      </c>
      <c r="AR1691">
        <v>52</v>
      </c>
      <c r="AS1691">
        <v>16</v>
      </c>
      <c r="AT1691">
        <v>8.64</v>
      </c>
      <c r="AU1691" t="s">
        <v>48</v>
      </c>
    </row>
    <row r="1692" spans="38:47">
      <c r="AL1692" t="s">
        <v>46</v>
      </c>
      <c r="AM1692" t="s">
        <v>54</v>
      </c>
      <c r="AN1692">
        <v>501</v>
      </c>
      <c r="AO1692">
        <v>10</v>
      </c>
      <c r="AP1692" t="s">
        <v>49</v>
      </c>
      <c r="AR1692">
        <v>53</v>
      </c>
      <c r="AS1692">
        <v>16</v>
      </c>
      <c r="AT1692">
        <v>9.57</v>
      </c>
      <c r="AU1692" t="s">
        <v>48</v>
      </c>
    </row>
    <row r="1693" spans="38:47">
      <c r="AL1693" t="s">
        <v>46</v>
      </c>
      <c r="AM1693" t="s">
        <v>54</v>
      </c>
      <c r="AN1693">
        <v>501</v>
      </c>
      <c r="AO1693">
        <v>10</v>
      </c>
      <c r="AP1693" t="s">
        <v>49</v>
      </c>
      <c r="AR1693">
        <v>54</v>
      </c>
      <c r="AS1693">
        <v>16</v>
      </c>
      <c r="AT1693">
        <v>10.61</v>
      </c>
      <c r="AU1693" t="s">
        <v>48</v>
      </c>
    </row>
    <row r="1694" spans="38:47">
      <c r="AL1694" t="s">
        <v>46</v>
      </c>
      <c r="AM1694" t="s">
        <v>54</v>
      </c>
      <c r="AN1694">
        <v>501</v>
      </c>
      <c r="AO1694">
        <v>10</v>
      </c>
      <c r="AP1694" t="s">
        <v>49</v>
      </c>
      <c r="AR1694">
        <v>18</v>
      </c>
      <c r="AS1694">
        <v>17</v>
      </c>
      <c r="AT1694">
        <v>1.01</v>
      </c>
      <c r="AU1694" t="s">
        <v>48</v>
      </c>
    </row>
    <row r="1695" spans="38:47">
      <c r="AL1695" t="s">
        <v>46</v>
      </c>
      <c r="AM1695" t="s">
        <v>54</v>
      </c>
      <c r="AN1695">
        <v>501</v>
      </c>
      <c r="AO1695">
        <v>10</v>
      </c>
      <c r="AP1695" t="s">
        <v>49</v>
      </c>
      <c r="AR1695">
        <v>19</v>
      </c>
      <c r="AS1695">
        <v>17</v>
      </c>
      <c r="AT1695">
        <v>1.03</v>
      </c>
      <c r="AU1695" t="s">
        <v>48</v>
      </c>
    </row>
    <row r="1696" spans="38:47">
      <c r="AL1696" t="s">
        <v>46</v>
      </c>
      <c r="AM1696" t="s">
        <v>54</v>
      </c>
      <c r="AN1696">
        <v>501</v>
      </c>
      <c r="AO1696">
        <v>10</v>
      </c>
      <c r="AP1696" t="s">
        <v>49</v>
      </c>
      <c r="AR1696">
        <v>20</v>
      </c>
      <c r="AS1696">
        <v>17</v>
      </c>
      <c r="AT1696">
        <v>1.05</v>
      </c>
      <c r="AU1696" t="s">
        <v>48</v>
      </c>
    </row>
    <row r="1697" spans="38:47">
      <c r="AL1697" t="s">
        <v>46</v>
      </c>
      <c r="AM1697" t="s">
        <v>54</v>
      </c>
      <c r="AN1697">
        <v>501</v>
      </c>
      <c r="AO1697">
        <v>10</v>
      </c>
      <c r="AP1697" t="s">
        <v>49</v>
      </c>
      <c r="AR1697">
        <v>21</v>
      </c>
      <c r="AS1697">
        <v>17</v>
      </c>
      <c r="AT1697">
        <v>1.0900000000000001</v>
      </c>
      <c r="AU1697" t="s">
        <v>48</v>
      </c>
    </row>
    <row r="1698" spans="38:47">
      <c r="AL1698" t="s">
        <v>46</v>
      </c>
      <c r="AM1698" t="s">
        <v>54</v>
      </c>
      <c r="AN1698">
        <v>501</v>
      </c>
      <c r="AO1698">
        <v>10</v>
      </c>
      <c r="AP1698" t="s">
        <v>49</v>
      </c>
      <c r="AR1698">
        <v>22</v>
      </c>
      <c r="AS1698">
        <v>17</v>
      </c>
      <c r="AT1698">
        <v>1.1299999999999999</v>
      </c>
      <c r="AU1698" t="s">
        <v>48</v>
      </c>
    </row>
    <row r="1699" spans="38:47">
      <c r="AL1699" t="s">
        <v>46</v>
      </c>
      <c r="AM1699" t="s">
        <v>54</v>
      </c>
      <c r="AN1699">
        <v>501</v>
      </c>
      <c r="AO1699">
        <v>10</v>
      </c>
      <c r="AP1699" t="s">
        <v>49</v>
      </c>
      <c r="AR1699">
        <v>23</v>
      </c>
      <c r="AS1699">
        <v>17</v>
      </c>
      <c r="AT1699">
        <v>1.1599999999999999</v>
      </c>
      <c r="AU1699" t="s">
        <v>48</v>
      </c>
    </row>
    <row r="1700" spans="38:47">
      <c r="AL1700" t="s">
        <v>46</v>
      </c>
      <c r="AM1700" t="s">
        <v>54</v>
      </c>
      <c r="AN1700">
        <v>501</v>
      </c>
      <c r="AO1700">
        <v>10</v>
      </c>
      <c r="AP1700" t="s">
        <v>49</v>
      </c>
      <c r="AR1700">
        <v>24</v>
      </c>
      <c r="AS1700">
        <v>17</v>
      </c>
      <c r="AT1700">
        <v>1.2</v>
      </c>
      <c r="AU1700" t="s">
        <v>48</v>
      </c>
    </row>
    <row r="1701" spans="38:47">
      <c r="AL1701" t="s">
        <v>46</v>
      </c>
      <c r="AM1701" t="s">
        <v>54</v>
      </c>
      <c r="AN1701">
        <v>501</v>
      </c>
      <c r="AO1701">
        <v>10</v>
      </c>
      <c r="AP1701" t="s">
        <v>49</v>
      </c>
      <c r="AR1701">
        <v>25</v>
      </c>
      <c r="AS1701">
        <v>17</v>
      </c>
      <c r="AT1701">
        <v>1.24</v>
      </c>
      <c r="AU1701" t="s">
        <v>48</v>
      </c>
    </row>
    <row r="1702" spans="38:47">
      <c r="AL1702" t="s">
        <v>46</v>
      </c>
      <c r="AM1702" t="s">
        <v>54</v>
      </c>
      <c r="AN1702">
        <v>501</v>
      </c>
      <c r="AO1702">
        <v>10</v>
      </c>
      <c r="AP1702" t="s">
        <v>49</v>
      </c>
      <c r="AR1702">
        <v>26</v>
      </c>
      <c r="AS1702">
        <v>17</v>
      </c>
      <c r="AT1702">
        <v>1.29</v>
      </c>
      <c r="AU1702" t="s">
        <v>48</v>
      </c>
    </row>
    <row r="1703" spans="38:47">
      <c r="AL1703" t="s">
        <v>46</v>
      </c>
      <c r="AM1703" t="s">
        <v>54</v>
      </c>
      <c r="AN1703">
        <v>501</v>
      </c>
      <c r="AO1703">
        <v>10</v>
      </c>
      <c r="AP1703" t="s">
        <v>49</v>
      </c>
      <c r="AR1703">
        <v>27</v>
      </c>
      <c r="AS1703">
        <v>17</v>
      </c>
      <c r="AT1703">
        <v>1.36</v>
      </c>
      <c r="AU1703" t="s">
        <v>48</v>
      </c>
    </row>
    <row r="1704" spans="38:47">
      <c r="AL1704" t="s">
        <v>46</v>
      </c>
      <c r="AM1704" t="s">
        <v>54</v>
      </c>
      <c r="AN1704">
        <v>501</v>
      </c>
      <c r="AO1704">
        <v>10</v>
      </c>
      <c r="AP1704" t="s">
        <v>49</v>
      </c>
      <c r="AR1704">
        <v>28</v>
      </c>
      <c r="AS1704">
        <v>17</v>
      </c>
      <c r="AT1704">
        <v>1.42</v>
      </c>
      <c r="AU1704" t="s">
        <v>48</v>
      </c>
    </row>
    <row r="1705" spans="38:47">
      <c r="AL1705" t="s">
        <v>46</v>
      </c>
      <c r="AM1705" t="s">
        <v>54</v>
      </c>
      <c r="AN1705">
        <v>501</v>
      </c>
      <c r="AO1705">
        <v>10</v>
      </c>
      <c r="AP1705" t="s">
        <v>49</v>
      </c>
      <c r="AR1705">
        <v>29</v>
      </c>
      <c r="AS1705">
        <v>17</v>
      </c>
      <c r="AT1705">
        <v>1.5</v>
      </c>
      <c r="AU1705" t="s">
        <v>48</v>
      </c>
    </row>
    <row r="1706" spans="38:47">
      <c r="AL1706" t="s">
        <v>46</v>
      </c>
      <c r="AM1706" t="s">
        <v>54</v>
      </c>
      <c r="AN1706">
        <v>501</v>
      </c>
      <c r="AO1706">
        <v>10</v>
      </c>
      <c r="AP1706" t="s">
        <v>49</v>
      </c>
      <c r="AR1706">
        <v>30</v>
      </c>
      <c r="AS1706">
        <v>17</v>
      </c>
      <c r="AT1706">
        <v>1.58</v>
      </c>
      <c r="AU1706" t="s">
        <v>48</v>
      </c>
    </row>
    <row r="1707" spans="38:47">
      <c r="AL1707" t="s">
        <v>46</v>
      </c>
      <c r="AM1707" t="s">
        <v>54</v>
      </c>
      <c r="AN1707">
        <v>501</v>
      </c>
      <c r="AO1707">
        <v>10</v>
      </c>
      <c r="AP1707" t="s">
        <v>49</v>
      </c>
      <c r="AR1707">
        <v>31</v>
      </c>
      <c r="AS1707">
        <v>17</v>
      </c>
      <c r="AT1707">
        <v>1.69</v>
      </c>
      <c r="AU1707" t="s">
        <v>48</v>
      </c>
    </row>
    <row r="1708" spans="38:47">
      <c r="AL1708" t="s">
        <v>46</v>
      </c>
      <c r="AM1708" t="s">
        <v>54</v>
      </c>
      <c r="AN1708">
        <v>501</v>
      </c>
      <c r="AO1708">
        <v>10</v>
      </c>
      <c r="AP1708" t="s">
        <v>49</v>
      </c>
      <c r="AR1708">
        <v>32</v>
      </c>
      <c r="AS1708">
        <v>17</v>
      </c>
      <c r="AT1708">
        <v>1.79</v>
      </c>
      <c r="AU1708" t="s">
        <v>48</v>
      </c>
    </row>
    <row r="1709" spans="38:47">
      <c r="AL1709" t="s">
        <v>46</v>
      </c>
      <c r="AM1709" t="s">
        <v>54</v>
      </c>
      <c r="AN1709">
        <v>501</v>
      </c>
      <c r="AO1709">
        <v>10</v>
      </c>
      <c r="AP1709" t="s">
        <v>49</v>
      </c>
      <c r="AR1709">
        <v>33</v>
      </c>
      <c r="AS1709">
        <v>17</v>
      </c>
      <c r="AT1709">
        <v>1.92</v>
      </c>
      <c r="AU1709" t="s">
        <v>48</v>
      </c>
    </row>
    <row r="1710" spans="38:47">
      <c r="AL1710" t="s">
        <v>46</v>
      </c>
      <c r="AM1710" t="s">
        <v>54</v>
      </c>
      <c r="AN1710">
        <v>501</v>
      </c>
      <c r="AO1710">
        <v>10</v>
      </c>
      <c r="AP1710" t="s">
        <v>49</v>
      </c>
      <c r="AR1710">
        <v>34</v>
      </c>
      <c r="AS1710">
        <v>17</v>
      </c>
      <c r="AT1710">
        <v>2.06</v>
      </c>
      <c r="AU1710" t="s">
        <v>48</v>
      </c>
    </row>
    <row r="1711" spans="38:47">
      <c r="AL1711" t="s">
        <v>46</v>
      </c>
      <c r="AM1711" t="s">
        <v>54</v>
      </c>
      <c r="AN1711">
        <v>501</v>
      </c>
      <c r="AO1711">
        <v>10</v>
      </c>
      <c r="AP1711" t="s">
        <v>49</v>
      </c>
      <c r="AR1711">
        <v>35</v>
      </c>
      <c r="AS1711">
        <v>17</v>
      </c>
      <c r="AT1711">
        <v>2.21</v>
      </c>
      <c r="AU1711" t="s">
        <v>48</v>
      </c>
    </row>
    <row r="1712" spans="38:47">
      <c r="AL1712" t="s">
        <v>46</v>
      </c>
      <c r="AM1712" t="s">
        <v>54</v>
      </c>
      <c r="AN1712">
        <v>501</v>
      </c>
      <c r="AO1712">
        <v>10</v>
      </c>
      <c r="AP1712" t="s">
        <v>49</v>
      </c>
      <c r="AR1712">
        <v>36</v>
      </c>
      <c r="AS1712">
        <v>17</v>
      </c>
      <c r="AT1712">
        <v>2.39</v>
      </c>
      <c r="AU1712" t="s">
        <v>48</v>
      </c>
    </row>
    <row r="1713" spans="38:47">
      <c r="AL1713" t="s">
        <v>46</v>
      </c>
      <c r="AM1713" t="s">
        <v>54</v>
      </c>
      <c r="AN1713">
        <v>501</v>
      </c>
      <c r="AO1713">
        <v>10</v>
      </c>
      <c r="AP1713" t="s">
        <v>49</v>
      </c>
      <c r="AR1713">
        <v>37</v>
      </c>
      <c r="AS1713">
        <v>17</v>
      </c>
      <c r="AT1713">
        <v>2.58</v>
      </c>
      <c r="AU1713" t="s">
        <v>48</v>
      </c>
    </row>
    <row r="1714" spans="38:47">
      <c r="AL1714" t="s">
        <v>46</v>
      </c>
      <c r="AM1714" t="s">
        <v>54</v>
      </c>
      <c r="AN1714">
        <v>501</v>
      </c>
      <c r="AO1714">
        <v>10</v>
      </c>
      <c r="AP1714" t="s">
        <v>49</v>
      </c>
      <c r="AR1714">
        <v>38</v>
      </c>
      <c r="AS1714">
        <v>17</v>
      </c>
      <c r="AT1714">
        <v>2.78</v>
      </c>
      <c r="AU1714" t="s">
        <v>48</v>
      </c>
    </row>
    <row r="1715" spans="38:47">
      <c r="AL1715" t="s">
        <v>46</v>
      </c>
      <c r="AM1715" t="s">
        <v>54</v>
      </c>
      <c r="AN1715">
        <v>501</v>
      </c>
      <c r="AO1715">
        <v>10</v>
      </c>
      <c r="AP1715" t="s">
        <v>49</v>
      </c>
      <c r="AR1715">
        <v>39</v>
      </c>
      <c r="AS1715">
        <v>17</v>
      </c>
      <c r="AT1715">
        <v>3.01</v>
      </c>
      <c r="AU1715" t="s">
        <v>48</v>
      </c>
    </row>
    <row r="1716" spans="38:47">
      <c r="AL1716" t="s">
        <v>46</v>
      </c>
      <c r="AM1716" t="s">
        <v>54</v>
      </c>
      <c r="AN1716">
        <v>501</v>
      </c>
      <c r="AO1716">
        <v>10</v>
      </c>
      <c r="AP1716" t="s">
        <v>49</v>
      </c>
      <c r="AR1716">
        <v>40</v>
      </c>
      <c r="AS1716">
        <v>17</v>
      </c>
      <c r="AT1716">
        <v>3.26</v>
      </c>
      <c r="AU1716" t="s">
        <v>48</v>
      </c>
    </row>
    <row r="1717" spans="38:47">
      <c r="AL1717" t="s">
        <v>46</v>
      </c>
      <c r="AM1717" t="s">
        <v>54</v>
      </c>
      <c r="AN1717">
        <v>501</v>
      </c>
      <c r="AO1717">
        <v>10</v>
      </c>
      <c r="AP1717" t="s">
        <v>49</v>
      </c>
      <c r="AR1717">
        <v>41</v>
      </c>
      <c r="AS1717">
        <v>17</v>
      </c>
      <c r="AT1717">
        <v>3.54</v>
      </c>
      <c r="AU1717" t="s">
        <v>48</v>
      </c>
    </row>
    <row r="1718" spans="38:47">
      <c r="AL1718" t="s">
        <v>46</v>
      </c>
      <c r="AM1718" t="s">
        <v>54</v>
      </c>
      <c r="AN1718">
        <v>501</v>
      </c>
      <c r="AO1718">
        <v>10</v>
      </c>
      <c r="AP1718" t="s">
        <v>49</v>
      </c>
      <c r="AR1718">
        <v>42</v>
      </c>
      <c r="AS1718">
        <v>17</v>
      </c>
      <c r="AT1718">
        <v>3.84</v>
      </c>
      <c r="AU1718" t="s">
        <v>48</v>
      </c>
    </row>
    <row r="1719" spans="38:47">
      <c r="AL1719" t="s">
        <v>46</v>
      </c>
      <c r="AM1719" t="s">
        <v>54</v>
      </c>
      <c r="AN1719">
        <v>501</v>
      </c>
      <c r="AO1719">
        <v>10</v>
      </c>
      <c r="AP1719" t="s">
        <v>49</v>
      </c>
      <c r="AR1719">
        <v>43</v>
      </c>
      <c r="AS1719">
        <v>17</v>
      </c>
      <c r="AT1719">
        <v>4.1900000000000004</v>
      </c>
      <c r="AU1719" t="s">
        <v>48</v>
      </c>
    </row>
    <row r="1720" spans="38:47">
      <c r="AL1720" t="s">
        <v>46</v>
      </c>
      <c r="AM1720" t="s">
        <v>54</v>
      </c>
      <c r="AN1720">
        <v>501</v>
      </c>
      <c r="AO1720">
        <v>10</v>
      </c>
      <c r="AP1720" t="s">
        <v>49</v>
      </c>
      <c r="AR1720">
        <v>44</v>
      </c>
      <c r="AS1720">
        <v>17</v>
      </c>
      <c r="AT1720">
        <v>4.5599999999999996</v>
      </c>
      <c r="AU1720" t="s">
        <v>48</v>
      </c>
    </row>
    <row r="1721" spans="38:47">
      <c r="AL1721" t="s">
        <v>46</v>
      </c>
      <c r="AM1721" t="s">
        <v>54</v>
      </c>
      <c r="AN1721">
        <v>501</v>
      </c>
      <c r="AO1721">
        <v>10</v>
      </c>
      <c r="AP1721" t="s">
        <v>49</v>
      </c>
      <c r="AR1721">
        <v>45</v>
      </c>
      <c r="AS1721">
        <v>17</v>
      </c>
      <c r="AT1721">
        <v>4.97</v>
      </c>
      <c r="AU1721" t="s">
        <v>48</v>
      </c>
    </row>
    <row r="1722" spans="38:47">
      <c r="AL1722" t="s">
        <v>46</v>
      </c>
      <c r="AM1722" t="s">
        <v>54</v>
      </c>
      <c r="AN1722">
        <v>501</v>
      </c>
      <c r="AO1722">
        <v>10</v>
      </c>
      <c r="AP1722" t="s">
        <v>49</v>
      </c>
      <c r="AR1722">
        <v>46</v>
      </c>
      <c r="AS1722">
        <v>17</v>
      </c>
      <c r="AT1722">
        <v>5.44</v>
      </c>
      <c r="AU1722" t="s">
        <v>48</v>
      </c>
    </row>
    <row r="1723" spans="38:47">
      <c r="AL1723" t="s">
        <v>46</v>
      </c>
      <c r="AM1723" t="s">
        <v>54</v>
      </c>
      <c r="AN1723">
        <v>501</v>
      </c>
      <c r="AO1723">
        <v>10</v>
      </c>
      <c r="AP1723" t="s">
        <v>49</v>
      </c>
      <c r="AR1723">
        <v>47</v>
      </c>
      <c r="AS1723">
        <v>17</v>
      </c>
      <c r="AT1723">
        <v>5.95</v>
      </c>
      <c r="AU1723" t="s">
        <v>48</v>
      </c>
    </row>
    <row r="1724" spans="38:47">
      <c r="AL1724" t="s">
        <v>46</v>
      </c>
      <c r="AM1724" t="s">
        <v>54</v>
      </c>
      <c r="AN1724">
        <v>501</v>
      </c>
      <c r="AO1724">
        <v>10</v>
      </c>
      <c r="AP1724" t="s">
        <v>49</v>
      </c>
      <c r="AR1724">
        <v>48</v>
      </c>
      <c r="AS1724">
        <v>17</v>
      </c>
      <c r="AT1724">
        <v>6.53</v>
      </c>
      <c r="AU1724" t="s">
        <v>48</v>
      </c>
    </row>
    <row r="1725" spans="38:47">
      <c r="AL1725" t="s">
        <v>46</v>
      </c>
      <c r="AM1725" t="s">
        <v>54</v>
      </c>
      <c r="AN1725">
        <v>501</v>
      </c>
      <c r="AO1725">
        <v>10</v>
      </c>
      <c r="AP1725" t="s">
        <v>49</v>
      </c>
      <c r="AR1725">
        <v>49</v>
      </c>
      <c r="AS1725">
        <v>17</v>
      </c>
      <c r="AT1725">
        <v>7.18</v>
      </c>
      <c r="AU1725" t="s">
        <v>48</v>
      </c>
    </row>
    <row r="1726" spans="38:47">
      <c r="AL1726" t="s">
        <v>46</v>
      </c>
      <c r="AM1726" t="s">
        <v>54</v>
      </c>
      <c r="AN1726">
        <v>501</v>
      </c>
      <c r="AO1726">
        <v>10</v>
      </c>
      <c r="AP1726" t="s">
        <v>49</v>
      </c>
      <c r="AR1726">
        <v>50</v>
      </c>
      <c r="AS1726">
        <v>17</v>
      </c>
      <c r="AT1726">
        <v>7.9</v>
      </c>
      <c r="AU1726" t="s">
        <v>48</v>
      </c>
    </row>
    <row r="1727" spans="38:47">
      <c r="AL1727" t="s">
        <v>46</v>
      </c>
      <c r="AM1727" t="s">
        <v>54</v>
      </c>
      <c r="AN1727">
        <v>501</v>
      </c>
      <c r="AO1727">
        <v>10</v>
      </c>
      <c r="AP1727" t="s">
        <v>49</v>
      </c>
      <c r="AR1727">
        <v>51</v>
      </c>
      <c r="AS1727">
        <v>17</v>
      </c>
      <c r="AT1727">
        <v>8.7200000000000006</v>
      </c>
      <c r="AU1727" t="s">
        <v>48</v>
      </c>
    </row>
    <row r="1728" spans="38:47">
      <c r="AL1728" t="s">
        <v>46</v>
      </c>
      <c r="AM1728" t="s">
        <v>54</v>
      </c>
      <c r="AN1728">
        <v>501</v>
      </c>
      <c r="AO1728">
        <v>10</v>
      </c>
      <c r="AP1728" t="s">
        <v>49</v>
      </c>
      <c r="AR1728">
        <v>52</v>
      </c>
      <c r="AS1728">
        <v>17</v>
      </c>
      <c r="AT1728">
        <v>9.65</v>
      </c>
      <c r="AU1728" t="s">
        <v>48</v>
      </c>
    </row>
    <row r="1729" spans="38:47">
      <c r="AL1729" t="s">
        <v>46</v>
      </c>
      <c r="AM1729" t="s">
        <v>54</v>
      </c>
      <c r="AN1729">
        <v>501</v>
      </c>
      <c r="AO1729">
        <v>10</v>
      </c>
      <c r="AP1729" t="s">
        <v>49</v>
      </c>
      <c r="AR1729">
        <v>53</v>
      </c>
      <c r="AS1729">
        <v>17</v>
      </c>
      <c r="AT1729">
        <v>10.69</v>
      </c>
      <c r="AU1729" t="s">
        <v>48</v>
      </c>
    </row>
    <row r="1730" spans="38:47">
      <c r="AL1730" t="s">
        <v>46</v>
      </c>
      <c r="AM1730" t="s">
        <v>54</v>
      </c>
      <c r="AN1730">
        <v>501</v>
      </c>
      <c r="AO1730">
        <v>10</v>
      </c>
      <c r="AP1730" t="s">
        <v>49</v>
      </c>
      <c r="AR1730">
        <v>18</v>
      </c>
      <c r="AS1730">
        <v>18</v>
      </c>
      <c r="AT1730">
        <v>1.07</v>
      </c>
      <c r="AU1730" t="s">
        <v>48</v>
      </c>
    </row>
    <row r="1731" spans="38:47">
      <c r="AL1731" t="s">
        <v>46</v>
      </c>
      <c r="AM1731" t="s">
        <v>54</v>
      </c>
      <c r="AN1731">
        <v>501</v>
      </c>
      <c r="AO1731">
        <v>10</v>
      </c>
      <c r="AP1731" t="s">
        <v>49</v>
      </c>
      <c r="AR1731">
        <v>19</v>
      </c>
      <c r="AS1731">
        <v>18</v>
      </c>
      <c r="AT1731">
        <v>1.1100000000000001</v>
      </c>
      <c r="AU1731" t="s">
        <v>48</v>
      </c>
    </row>
    <row r="1732" spans="38:47">
      <c r="AL1732" t="s">
        <v>46</v>
      </c>
      <c r="AM1732" t="s">
        <v>54</v>
      </c>
      <c r="AN1732">
        <v>501</v>
      </c>
      <c r="AO1732">
        <v>10</v>
      </c>
      <c r="AP1732" t="s">
        <v>49</v>
      </c>
      <c r="AR1732">
        <v>20</v>
      </c>
      <c r="AS1732">
        <v>18</v>
      </c>
      <c r="AT1732">
        <v>1.1399999999999999</v>
      </c>
      <c r="AU1732" t="s">
        <v>48</v>
      </c>
    </row>
    <row r="1733" spans="38:47">
      <c r="AL1733" t="s">
        <v>46</v>
      </c>
      <c r="AM1733" t="s">
        <v>54</v>
      </c>
      <c r="AN1733">
        <v>501</v>
      </c>
      <c r="AO1733">
        <v>10</v>
      </c>
      <c r="AP1733" t="s">
        <v>49</v>
      </c>
      <c r="AR1733">
        <v>21</v>
      </c>
      <c r="AS1733">
        <v>18</v>
      </c>
      <c r="AT1733">
        <v>1.17</v>
      </c>
      <c r="AU1733" t="s">
        <v>48</v>
      </c>
    </row>
    <row r="1734" spans="38:47">
      <c r="AL1734" t="s">
        <v>46</v>
      </c>
      <c r="AM1734" t="s">
        <v>54</v>
      </c>
      <c r="AN1734">
        <v>501</v>
      </c>
      <c r="AO1734">
        <v>10</v>
      </c>
      <c r="AP1734" t="s">
        <v>49</v>
      </c>
      <c r="AR1734">
        <v>22</v>
      </c>
      <c r="AS1734">
        <v>18</v>
      </c>
      <c r="AT1734">
        <v>1.21</v>
      </c>
      <c r="AU1734" t="s">
        <v>48</v>
      </c>
    </row>
    <row r="1735" spans="38:47">
      <c r="AL1735" t="s">
        <v>46</v>
      </c>
      <c r="AM1735" t="s">
        <v>54</v>
      </c>
      <c r="AN1735">
        <v>501</v>
      </c>
      <c r="AO1735">
        <v>10</v>
      </c>
      <c r="AP1735" t="s">
        <v>49</v>
      </c>
      <c r="AR1735">
        <v>23</v>
      </c>
      <c r="AS1735">
        <v>18</v>
      </c>
      <c r="AT1735">
        <v>1.25</v>
      </c>
      <c r="AU1735" t="s">
        <v>48</v>
      </c>
    </row>
    <row r="1736" spans="38:47">
      <c r="AL1736" t="s">
        <v>46</v>
      </c>
      <c r="AM1736" t="s">
        <v>54</v>
      </c>
      <c r="AN1736">
        <v>501</v>
      </c>
      <c r="AO1736">
        <v>10</v>
      </c>
      <c r="AP1736" t="s">
        <v>49</v>
      </c>
      <c r="AR1736">
        <v>24</v>
      </c>
      <c r="AS1736">
        <v>18</v>
      </c>
      <c r="AT1736">
        <v>1.3</v>
      </c>
      <c r="AU1736" t="s">
        <v>48</v>
      </c>
    </row>
    <row r="1737" spans="38:47">
      <c r="AL1737" t="s">
        <v>46</v>
      </c>
      <c r="AM1737" t="s">
        <v>54</v>
      </c>
      <c r="AN1737">
        <v>501</v>
      </c>
      <c r="AO1737">
        <v>10</v>
      </c>
      <c r="AP1737" t="s">
        <v>49</v>
      </c>
      <c r="AR1737">
        <v>25</v>
      </c>
      <c r="AS1737">
        <v>18</v>
      </c>
      <c r="AT1737">
        <v>1.35</v>
      </c>
      <c r="AU1737" t="s">
        <v>48</v>
      </c>
    </row>
    <row r="1738" spans="38:47">
      <c r="AL1738" t="s">
        <v>46</v>
      </c>
      <c r="AM1738" t="s">
        <v>54</v>
      </c>
      <c r="AN1738">
        <v>501</v>
      </c>
      <c r="AO1738">
        <v>10</v>
      </c>
      <c r="AP1738" t="s">
        <v>49</v>
      </c>
      <c r="AR1738">
        <v>26</v>
      </c>
      <c r="AS1738">
        <v>18</v>
      </c>
      <c r="AT1738">
        <v>1.41</v>
      </c>
      <c r="AU1738" t="s">
        <v>48</v>
      </c>
    </row>
    <row r="1739" spans="38:47">
      <c r="AL1739" t="s">
        <v>46</v>
      </c>
      <c r="AM1739" t="s">
        <v>54</v>
      </c>
      <c r="AN1739">
        <v>501</v>
      </c>
      <c r="AO1739">
        <v>10</v>
      </c>
      <c r="AP1739" t="s">
        <v>49</v>
      </c>
      <c r="AR1739">
        <v>27</v>
      </c>
      <c r="AS1739">
        <v>18</v>
      </c>
      <c r="AT1739">
        <v>1.47</v>
      </c>
      <c r="AU1739" t="s">
        <v>48</v>
      </c>
    </row>
    <row r="1740" spans="38:47">
      <c r="AL1740" t="s">
        <v>46</v>
      </c>
      <c r="AM1740" t="s">
        <v>54</v>
      </c>
      <c r="AN1740">
        <v>501</v>
      </c>
      <c r="AO1740">
        <v>10</v>
      </c>
      <c r="AP1740" t="s">
        <v>49</v>
      </c>
      <c r="AR1740">
        <v>28</v>
      </c>
      <c r="AS1740">
        <v>18</v>
      </c>
      <c r="AT1740">
        <v>1.55</v>
      </c>
      <c r="AU1740" t="s">
        <v>48</v>
      </c>
    </row>
    <row r="1741" spans="38:47">
      <c r="AL1741" t="s">
        <v>46</v>
      </c>
      <c r="AM1741" t="s">
        <v>54</v>
      </c>
      <c r="AN1741">
        <v>501</v>
      </c>
      <c r="AO1741">
        <v>10</v>
      </c>
      <c r="AP1741" t="s">
        <v>49</v>
      </c>
      <c r="AR1741">
        <v>29</v>
      </c>
      <c r="AS1741">
        <v>18</v>
      </c>
      <c r="AT1741">
        <v>1.64</v>
      </c>
      <c r="AU1741" t="s">
        <v>48</v>
      </c>
    </row>
    <row r="1742" spans="38:47">
      <c r="AL1742" t="s">
        <v>46</v>
      </c>
      <c r="AM1742" t="s">
        <v>54</v>
      </c>
      <c r="AN1742">
        <v>501</v>
      </c>
      <c r="AO1742">
        <v>10</v>
      </c>
      <c r="AP1742" t="s">
        <v>49</v>
      </c>
      <c r="AR1742">
        <v>30</v>
      </c>
      <c r="AS1742">
        <v>18</v>
      </c>
      <c r="AT1742">
        <v>1.73</v>
      </c>
      <c r="AU1742" t="s">
        <v>48</v>
      </c>
    </row>
    <row r="1743" spans="38:47">
      <c r="AL1743" t="s">
        <v>46</v>
      </c>
      <c r="AM1743" t="s">
        <v>54</v>
      </c>
      <c r="AN1743">
        <v>501</v>
      </c>
      <c r="AO1743">
        <v>10</v>
      </c>
      <c r="AP1743" t="s">
        <v>49</v>
      </c>
      <c r="AR1743">
        <v>31</v>
      </c>
      <c r="AS1743">
        <v>18</v>
      </c>
      <c r="AT1743">
        <v>1.84</v>
      </c>
      <c r="AU1743" t="s">
        <v>48</v>
      </c>
    </row>
    <row r="1744" spans="38:47">
      <c r="AL1744" t="s">
        <v>46</v>
      </c>
      <c r="AM1744" t="s">
        <v>54</v>
      </c>
      <c r="AN1744">
        <v>501</v>
      </c>
      <c r="AO1744">
        <v>10</v>
      </c>
      <c r="AP1744" t="s">
        <v>49</v>
      </c>
      <c r="AR1744">
        <v>32</v>
      </c>
      <c r="AS1744">
        <v>18</v>
      </c>
      <c r="AT1744">
        <v>1.97</v>
      </c>
      <c r="AU1744" t="s">
        <v>48</v>
      </c>
    </row>
    <row r="1745" spans="38:47">
      <c r="AL1745" t="s">
        <v>46</v>
      </c>
      <c r="AM1745" t="s">
        <v>54</v>
      </c>
      <c r="AN1745">
        <v>501</v>
      </c>
      <c r="AO1745">
        <v>10</v>
      </c>
      <c r="AP1745" t="s">
        <v>49</v>
      </c>
      <c r="AR1745">
        <v>33</v>
      </c>
      <c r="AS1745">
        <v>18</v>
      </c>
      <c r="AT1745">
        <v>2.11</v>
      </c>
      <c r="AU1745" t="s">
        <v>48</v>
      </c>
    </row>
    <row r="1746" spans="38:47">
      <c r="AL1746" t="s">
        <v>46</v>
      </c>
      <c r="AM1746" t="s">
        <v>54</v>
      </c>
      <c r="AN1746">
        <v>501</v>
      </c>
      <c r="AO1746">
        <v>10</v>
      </c>
      <c r="AP1746" t="s">
        <v>49</v>
      </c>
      <c r="AR1746">
        <v>34</v>
      </c>
      <c r="AS1746">
        <v>18</v>
      </c>
      <c r="AT1746">
        <v>2.2599999999999998</v>
      </c>
      <c r="AU1746" t="s">
        <v>48</v>
      </c>
    </row>
    <row r="1747" spans="38:47">
      <c r="AL1747" t="s">
        <v>46</v>
      </c>
      <c r="AM1747" t="s">
        <v>54</v>
      </c>
      <c r="AN1747">
        <v>501</v>
      </c>
      <c r="AO1747">
        <v>10</v>
      </c>
      <c r="AP1747" t="s">
        <v>49</v>
      </c>
      <c r="AR1747">
        <v>35</v>
      </c>
      <c r="AS1747">
        <v>18</v>
      </c>
      <c r="AT1747">
        <v>2.4300000000000002</v>
      </c>
      <c r="AU1747" t="s">
        <v>48</v>
      </c>
    </row>
    <row r="1748" spans="38:47">
      <c r="AL1748" t="s">
        <v>46</v>
      </c>
      <c r="AM1748" t="s">
        <v>54</v>
      </c>
      <c r="AN1748">
        <v>501</v>
      </c>
      <c r="AO1748">
        <v>10</v>
      </c>
      <c r="AP1748" t="s">
        <v>49</v>
      </c>
      <c r="AR1748">
        <v>36</v>
      </c>
      <c r="AS1748">
        <v>18</v>
      </c>
      <c r="AT1748">
        <v>2.62</v>
      </c>
      <c r="AU1748" t="s">
        <v>48</v>
      </c>
    </row>
    <row r="1749" spans="38:47">
      <c r="AL1749" t="s">
        <v>46</v>
      </c>
      <c r="AM1749" t="s">
        <v>54</v>
      </c>
      <c r="AN1749">
        <v>501</v>
      </c>
      <c r="AO1749">
        <v>10</v>
      </c>
      <c r="AP1749" t="s">
        <v>49</v>
      </c>
      <c r="AR1749">
        <v>37</v>
      </c>
      <c r="AS1749">
        <v>18</v>
      </c>
      <c r="AT1749">
        <v>2.83</v>
      </c>
      <c r="AU1749" t="s">
        <v>48</v>
      </c>
    </row>
    <row r="1750" spans="38:47">
      <c r="AL1750" t="s">
        <v>46</v>
      </c>
      <c r="AM1750" t="s">
        <v>54</v>
      </c>
      <c r="AN1750">
        <v>501</v>
      </c>
      <c r="AO1750">
        <v>10</v>
      </c>
      <c r="AP1750" t="s">
        <v>49</v>
      </c>
      <c r="AR1750">
        <v>38</v>
      </c>
      <c r="AS1750">
        <v>18</v>
      </c>
      <c r="AT1750">
        <v>3.06</v>
      </c>
      <c r="AU1750" t="s">
        <v>48</v>
      </c>
    </row>
    <row r="1751" spans="38:47">
      <c r="AL1751" t="s">
        <v>46</v>
      </c>
      <c r="AM1751" t="s">
        <v>54</v>
      </c>
      <c r="AN1751">
        <v>501</v>
      </c>
      <c r="AO1751">
        <v>10</v>
      </c>
      <c r="AP1751" t="s">
        <v>49</v>
      </c>
      <c r="AR1751">
        <v>39</v>
      </c>
      <c r="AS1751">
        <v>18</v>
      </c>
      <c r="AT1751">
        <v>3.31</v>
      </c>
      <c r="AU1751" t="s">
        <v>48</v>
      </c>
    </row>
    <row r="1752" spans="38:47">
      <c r="AL1752" t="s">
        <v>46</v>
      </c>
      <c r="AM1752" t="s">
        <v>54</v>
      </c>
      <c r="AN1752">
        <v>501</v>
      </c>
      <c r="AO1752">
        <v>10</v>
      </c>
      <c r="AP1752" t="s">
        <v>49</v>
      </c>
      <c r="AR1752">
        <v>40</v>
      </c>
      <c r="AS1752">
        <v>18</v>
      </c>
      <c r="AT1752">
        <v>3.6</v>
      </c>
      <c r="AU1752" t="s">
        <v>48</v>
      </c>
    </row>
    <row r="1753" spans="38:47">
      <c r="AL1753" t="s">
        <v>46</v>
      </c>
      <c r="AM1753" t="s">
        <v>54</v>
      </c>
      <c r="AN1753">
        <v>501</v>
      </c>
      <c r="AO1753">
        <v>10</v>
      </c>
      <c r="AP1753" t="s">
        <v>49</v>
      </c>
      <c r="AR1753">
        <v>41</v>
      </c>
      <c r="AS1753">
        <v>18</v>
      </c>
      <c r="AT1753">
        <v>3.9</v>
      </c>
      <c r="AU1753" t="s">
        <v>48</v>
      </c>
    </row>
    <row r="1754" spans="38:47">
      <c r="AL1754" t="s">
        <v>46</v>
      </c>
      <c r="AM1754" t="s">
        <v>54</v>
      </c>
      <c r="AN1754">
        <v>501</v>
      </c>
      <c r="AO1754">
        <v>10</v>
      </c>
      <c r="AP1754" t="s">
        <v>49</v>
      </c>
      <c r="AR1754">
        <v>42</v>
      </c>
      <c r="AS1754">
        <v>18</v>
      </c>
      <c r="AT1754">
        <v>4.24</v>
      </c>
      <c r="AU1754" t="s">
        <v>48</v>
      </c>
    </row>
    <row r="1755" spans="38:47">
      <c r="AL1755" t="s">
        <v>46</v>
      </c>
      <c r="AM1755" t="s">
        <v>54</v>
      </c>
      <c r="AN1755">
        <v>501</v>
      </c>
      <c r="AO1755">
        <v>10</v>
      </c>
      <c r="AP1755" t="s">
        <v>49</v>
      </c>
      <c r="AR1755">
        <v>43</v>
      </c>
      <c r="AS1755">
        <v>18</v>
      </c>
      <c r="AT1755">
        <v>4.62</v>
      </c>
      <c r="AU1755" t="s">
        <v>48</v>
      </c>
    </row>
    <row r="1756" spans="38:47">
      <c r="AL1756" t="s">
        <v>46</v>
      </c>
      <c r="AM1756" t="s">
        <v>54</v>
      </c>
      <c r="AN1756">
        <v>501</v>
      </c>
      <c r="AO1756">
        <v>10</v>
      </c>
      <c r="AP1756" t="s">
        <v>49</v>
      </c>
      <c r="AR1756">
        <v>44</v>
      </c>
      <c r="AS1756">
        <v>18</v>
      </c>
      <c r="AT1756">
        <v>5.04</v>
      </c>
      <c r="AU1756" t="s">
        <v>48</v>
      </c>
    </row>
    <row r="1757" spans="38:47">
      <c r="AL1757" t="s">
        <v>46</v>
      </c>
      <c r="AM1757" t="s">
        <v>54</v>
      </c>
      <c r="AN1757">
        <v>501</v>
      </c>
      <c r="AO1757">
        <v>10</v>
      </c>
      <c r="AP1757" t="s">
        <v>49</v>
      </c>
      <c r="AR1757">
        <v>45</v>
      </c>
      <c r="AS1757">
        <v>18</v>
      </c>
      <c r="AT1757">
        <v>5.5</v>
      </c>
      <c r="AU1757" t="s">
        <v>48</v>
      </c>
    </row>
    <row r="1758" spans="38:47">
      <c r="AL1758" t="s">
        <v>46</v>
      </c>
      <c r="AM1758" t="s">
        <v>54</v>
      </c>
      <c r="AN1758">
        <v>501</v>
      </c>
      <c r="AO1758">
        <v>10</v>
      </c>
      <c r="AP1758" t="s">
        <v>49</v>
      </c>
      <c r="AR1758">
        <v>46</v>
      </c>
      <c r="AS1758">
        <v>18</v>
      </c>
      <c r="AT1758">
        <v>6.02</v>
      </c>
      <c r="AU1758" t="s">
        <v>48</v>
      </c>
    </row>
    <row r="1759" spans="38:47">
      <c r="AL1759" t="s">
        <v>46</v>
      </c>
      <c r="AM1759" t="s">
        <v>54</v>
      </c>
      <c r="AN1759">
        <v>501</v>
      </c>
      <c r="AO1759">
        <v>10</v>
      </c>
      <c r="AP1759" t="s">
        <v>49</v>
      </c>
      <c r="AR1759">
        <v>47</v>
      </c>
      <c r="AS1759">
        <v>18</v>
      </c>
      <c r="AT1759">
        <v>6.6</v>
      </c>
      <c r="AU1759" t="s">
        <v>48</v>
      </c>
    </row>
    <row r="1760" spans="38:47">
      <c r="AL1760" t="s">
        <v>46</v>
      </c>
      <c r="AM1760" t="s">
        <v>54</v>
      </c>
      <c r="AN1760">
        <v>501</v>
      </c>
      <c r="AO1760">
        <v>10</v>
      </c>
      <c r="AP1760" t="s">
        <v>49</v>
      </c>
      <c r="AR1760">
        <v>48</v>
      </c>
      <c r="AS1760">
        <v>18</v>
      </c>
      <c r="AT1760">
        <v>7.25</v>
      </c>
      <c r="AU1760" t="s">
        <v>48</v>
      </c>
    </row>
    <row r="1761" spans="38:47">
      <c r="AL1761" t="s">
        <v>46</v>
      </c>
      <c r="AM1761" t="s">
        <v>54</v>
      </c>
      <c r="AN1761">
        <v>501</v>
      </c>
      <c r="AO1761">
        <v>10</v>
      </c>
      <c r="AP1761" t="s">
        <v>49</v>
      </c>
      <c r="AR1761">
        <v>49</v>
      </c>
      <c r="AS1761">
        <v>18</v>
      </c>
      <c r="AT1761">
        <v>7.97</v>
      </c>
      <c r="AU1761" t="s">
        <v>48</v>
      </c>
    </row>
    <row r="1762" spans="38:47">
      <c r="AL1762" t="s">
        <v>46</v>
      </c>
      <c r="AM1762" t="s">
        <v>54</v>
      </c>
      <c r="AN1762">
        <v>501</v>
      </c>
      <c r="AO1762">
        <v>10</v>
      </c>
      <c r="AP1762" t="s">
        <v>49</v>
      </c>
      <c r="AR1762">
        <v>50</v>
      </c>
      <c r="AS1762">
        <v>18</v>
      </c>
      <c r="AT1762">
        <v>8.7899999999999991</v>
      </c>
      <c r="AU1762" t="s">
        <v>48</v>
      </c>
    </row>
    <row r="1763" spans="38:47">
      <c r="AL1763" t="s">
        <v>46</v>
      </c>
      <c r="AM1763" t="s">
        <v>54</v>
      </c>
      <c r="AN1763">
        <v>501</v>
      </c>
      <c r="AO1763">
        <v>10</v>
      </c>
      <c r="AP1763" t="s">
        <v>49</v>
      </c>
      <c r="AR1763">
        <v>51</v>
      </c>
      <c r="AS1763">
        <v>18</v>
      </c>
      <c r="AT1763">
        <v>9.6999999999999993</v>
      </c>
      <c r="AU1763" t="s">
        <v>48</v>
      </c>
    </row>
    <row r="1764" spans="38:47">
      <c r="AL1764" t="s">
        <v>46</v>
      </c>
      <c r="AM1764" t="s">
        <v>54</v>
      </c>
      <c r="AN1764">
        <v>501</v>
      </c>
      <c r="AO1764">
        <v>10</v>
      </c>
      <c r="AP1764" t="s">
        <v>49</v>
      </c>
      <c r="AR1764">
        <v>52</v>
      </c>
      <c r="AS1764">
        <v>18</v>
      </c>
      <c r="AT1764">
        <v>10.74</v>
      </c>
      <c r="AU1764" t="s">
        <v>48</v>
      </c>
    </row>
    <row r="1765" spans="38:47">
      <c r="AL1765" t="s">
        <v>46</v>
      </c>
      <c r="AM1765" t="s">
        <v>54</v>
      </c>
      <c r="AN1765">
        <v>501</v>
      </c>
      <c r="AO1765">
        <v>10</v>
      </c>
      <c r="AP1765" t="s">
        <v>49</v>
      </c>
      <c r="AR1765">
        <v>18</v>
      </c>
      <c r="AS1765">
        <v>19</v>
      </c>
      <c r="AT1765">
        <v>1.1499999999999999</v>
      </c>
      <c r="AU1765" t="s">
        <v>48</v>
      </c>
    </row>
    <row r="1766" spans="38:47">
      <c r="AL1766" t="s">
        <v>46</v>
      </c>
      <c r="AM1766" t="s">
        <v>54</v>
      </c>
      <c r="AN1766">
        <v>501</v>
      </c>
      <c r="AO1766">
        <v>10</v>
      </c>
      <c r="AP1766" t="s">
        <v>49</v>
      </c>
      <c r="AR1766">
        <v>19</v>
      </c>
      <c r="AS1766">
        <v>19</v>
      </c>
      <c r="AT1766">
        <v>1.18</v>
      </c>
      <c r="AU1766" t="s">
        <v>48</v>
      </c>
    </row>
    <row r="1767" spans="38:47">
      <c r="AL1767" t="s">
        <v>46</v>
      </c>
      <c r="AM1767" t="s">
        <v>54</v>
      </c>
      <c r="AN1767">
        <v>501</v>
      </c>
      <c r="AO1767">
        <v>10</v>
      </c>
      <c r="AP1767" t="s">
        <v>49</v>
      </c>
      <c r="AR1767">
        <v>20</v>
      </c>
      <c r="AS1767">
        <v>19</v>
      </c>
      <c r="AT1767">
        <v>1.22</v>
      </c>
      <c r="AU1767" t="s">
        <v>48</v>
      </c>
    </row>
    <row r="1768" spans="38:47">
      <c r="AL1768" t="s">
        <v>46</v>
      </c>
      <c r="AM1768" t="s">
        <v>54</v>
      </c>
      <c r="AN1768">
        <v>501</v>
      </c>
      <c r="AO1768">
        <v>10</v>
      </c>
      <c r="AP1768" t="s">
        <v>49</v>
      </c>
      <c r="AR1768">
        <v>21</v>
      </c>
      <c r="AS1768">
        <v>19</v>
      </c>
      <c r="AT1768">
        <v>1.26</v>
      </c>
      <c r="AU1768" t="s">
        <v>48</v>
      </c>
    </row>
    <row r="1769" spans="38:47">
      <c r="AL1769" t="s">
        <v>46</v>
      </c>
      <c r="AM1769" t="s">
        <v>54</v>
      </c>
      <c r="AN1769">
        <v>501</v>
      </c>
      <c r="AO1769">
        <v>10</v>
      </c>
      <c r="AP1769" t="s">
        <v>49</v>
      </c>
      <c r="AR1769">
        <v>22</v>
      </c>
      <c r="AS1769">
        <v>19</v>
      </c>
      <c r="AT1769">
        <v>1.3</v>
      </c>
      <c r="AU1769" t="s">
        <v>48</v>
      </c>
    </row>
    <row r="1770" spans="38:47">
      <c r="AL1770" t="s">
        <v>46</v>
      </c>
      <c r="AM1770" t="s">
        <v>54</v>
      </c>
      <c r="AN1770">
        <v>501</v>
      </c>
      <c r="AO1770">
        <v>10</v>
      </c>
      <c r="AP1770" t="s">
        <v>49</v>
      </c>
      <c r="AR1770">
        <v>23</v>
      </c>
      <c r="AS1770">
        <v>19</v>
      </c>
      <c r="AT1770">
        <v>1.35</v>
      </c>
      <c r="AU1770" t="s">
        <v>48</v>
      </c>
    </row>
    <row r="1771" spans="38:47">
      <c r="AL1771" t="s">
        <v>46</v>
      </c>
      <c r="AM1771" t="s">
        <v>54</v>
      </c>
      <c r="AN1771">
        <v>501</v>
      </c>
      <c r="AO1771">
        <v>10</v>
      </c>
      <c r="AP1771" t="s">
        <v>49</v>
      </c>
      <c r="AR1771">
        <v>24</v>
      </c>
      <c r="AS1771">
        <v>19</v>
      </c>
      <c r="AT1771">
        <v>1.4</v>
      </c>
      <c r="AU1771" t="s">
        <v>48</v>
      </c>
    </row>
    <row r="1772" spans="38:47">
      <c r="AL1772" t="s">
        <v>46</v>
      </c>
      <c r="AM1772" t="s">
        <v>54</v>
      </c>
      <c r="AN1772">
        <v>501</v>
      </c>
      <c r="AO1772">
        <v>10</v>
      </c>
      <c r="AP1772" t="s">
        <v>49</v>
      </c>
      <c r="AR1772">
        <v>25</v>
      </c>
      <c r="AS1772">
        <v>19</v>
      </c>
      <c r="AT1772">
        <v>1.46</v>
      </c>
      <c r="AU1772" t="s">
        <v>48</v>
      </c>
    </row>
    <row r="1773" spans="38:47">
      <c r="AL1773" t="s">
        <v>46</v>
      </c>
      <c r="AM1773" t="s">
        <v>54</v>
      </c>
      <c r="AN1773">
        <v>501</v>
      </c>
      <c r="AO1773">
        <v>10</v>
      </c>
      <c r="AP1773" t="s">
        <v>49</v>
      </c>
      <c r="AR1773">
        <v>26</v>
      </c>
      <c r="AS1773">
        <v>19</v>
      </c>
      <c r="AT1773">
        <v>1.52</v>
      </c>
      <c r="AU1773" t="s">
        <v>48</v>
      </c>
    </row>
    <row r="1774" spans="38:47">
      <c r="AL1774" t="s">
        <v>46</v>
      </c>
      <c r="AM1774" t="s">
        <v>54</v>
      </c>
      <c r="AN1774">
        <v>501</v>
      </c>
      <c r="AO1774">
        <v>10</v>
      </c>
      <c r="AP1774" t="s">
        <v>49</v>
      </c>
      <c r="AR1774">
        <v>27</v>
      </c>
      <c r="AS1774">
        <v>19</v>
      </c>
      <c r="AT1774">
        <v>1.6</v>
      </c>
      <c r="AU1774" t="s">
        <v>48</v>
      </c>
    </row>
    <row r="1775" spans="38:47">
      <c r="AL1775" t="s">
        <v>46</v>
      </c>
      <c r="AM1775" t="s">
        <v>54</v>
      </c>
      <c r="AN1775">
        <v>501</v>
      </c>
      <c r="AO1775">
        <v>10</v>
      </c>
      <c r="AP1775" t="s">
        <v>49</v>
      </c>
      <c r="AR1775">
        <v>28</v>
      </c>
      <c r="AS1775">
        <v>19</v>
      </c>
      <c r="AT1775">
        <v>1.69</v>
      </c>
      <c r="AU1775" t="s">
        <v>48</v>
      </c>
    </row>
    <row r="1776" spans="38:47">
      <c r="AL1776" t="s">
        <v>46</v>
      </c>
      <c r="AM1776" t="s">
        <v>54</v>
      </c>
      <c r="AN1776">
        <v>501</v>
      </c>
      <c r="AO1776">
        <v>10</v>
      </c>
      <c r="AP1776" t="s">
        <v>49</v>
      </c>
      <c r="AR1776">
        <v>29</v>
      </c>
      <c r="AS1776">
        <v>19</v>
      </c>
      <c r="AT1776">
        <v>1.78</v>
      </c>
      <c r="AU1776" t="s">
        <v>48</v>
      </c>
    </row>
    <row r="1777" spans="38:47">
      <c r="AL1777" t="s">
        <v>46</v>
      </c>
      <c r="AM1777" t="s">
        <v>54</v>
      </c>
      <c r="AN1777">
        <v>501</v>
      </c>
      <c r="AO1777">
        <v>10</v>
      </c>
      <c r="AP1777" t="s">
        <v>49</v>
      </c>
      <c r="AR1777">
        <v>30</v>
      </c>
      <c r="AS1777">
        <v>19</v>
      </c>
      <c r="AT1777">
        <v>1.89</v>
      </c>
      <c r="AU1777" t="s">
        <v>48</v>
      </c>
    </row>
    <row r="1778" spans="38:47">
      <c r="AL1778" t="s">
        <v>46</v>
      </c>
      <c r="AM1778" t="s">
        <v>54</v>
      </c>
      <c r="AN1778">
        <v>501</v>
      </c>
      <c r="AO1778">
        <v>10</v>
      </c>
      <c r="AP1778" t="s">
        <v>49</v>
      </c>
      <c r="AR1778">
        <v>31</v>
      </c>
      <c r="AS1778">
        <v>19</v>
      </c>
      <c r="AT1778">
        <v>2.02</v>
      </c>
      <c r="AU1778" t="s">
        <v>48</v>
      </c>
    </row>
    <row r="1779" spans="38:47">
      <c r="AL1779" t="s">
        <v>46</v>
      </c>
      <c r="AM1779" t="s">
        <v>54</v>
      </c>
      <c r="AN1779">
        <v>501</v>
      </c>
      <c r="AO1779">
        <v>10</v>
      </c>
      <c r="AP1779" t="s">
        <v>49</v>
      </c>
      <c r="AR1779">
        <v>32</v>
      </c>
      <c r="AS1779">
        <v>19</v>
      </c>
      <c r="AT1779">
        <v>2.16</v>
      </c>
      <c r="AU1779" t="s">
        <v>48</v>
      </c>
    </row>
    <row r="1780" spans="38:47">
      <c r="AL1780" t="s">
        <v>46</v>
      </c>
      <c r="AM1780" t="s">
        <v>54</v>
      </c>
      <c r="AN1780">
        <v>501</v>
      </c>
      <c r="AO1780">
        <v>10</v>
      </c>
      <c r="AP1780" t="s">
        <v>49</v>
      </c>
      <c r="AR1780">
        <v>33</v>
      </c>
      <c r="AS1780">
        <v>19</v>
      </c>
      <c r="AT1780">
        <v>2.2999999999999998</v>
      </c>
      <c r="AU1780" t="s">
        <v>48</v>
      </c>
    </row>
    <row r="1781" spans="38:47">
      <c r="AL1781" t="s">
        <v>46</v>
      </c>
      <c r="AM1781" t="s">
        <v>54</v>
      </c>
      <c r="AN1781">
        <v>501</v>
      </c>
      <c r="AO1781">
        <v>10</v>
      </c>
      <c r="AP1781" t="s">
        <v>49</v>
      </c>
      <c r="AR1781">
        <v>34</v>
      </c>
      <c r="AS1781">
        <v>19</v>
      </c>
      <c r="AT1781">
        <v>2.4700000000000002</v>
      </c>
      <c r="AU1781" t="s">
        <v>48</v>
      </c>
    </row>
    <row r="1782" spans="38:47">
      <c r="AL1782" t="s">
        <v>46</v>
      </c>
      <c r="AM1782" t="s">
        <v>54</v>
      </c>
      <c r="AN1782">
        <v>501</v>
      </c>
      <c r="AO1782">
        <v>10</v>
      </c>
      <c r="AP1782" t="s">
        <v>49</v>
      </c>
      <c r="AR1782">
        <v>35</v>
      </c>
      <c r="AS1782">
        <v>19</v>
      </c>
      <c r="AT1782">
        <v>2.67</v>
      </c>
      <c r="AU1782" t="s">
        <v>48</v>
      </c>
    </row>
    <row r="1783" spans="38:47">
      <c r="AL1783" t="s">
        <v>46</v>
      </c>
      <c r="AM1783" t="s">
        <v>54</v>
      </c>
      <c r="AN1783">
        <v>501</v>
      </c>
      <c r="AO1783">
        <v>10</v>
      </c>
      <c r="AP1783" t="s">
        <v>49</v>
      </c>
      <c r="AR1783">
        <v>36</v>
      </c>
      <c r="AS1783">
        <v>19</v>
      </c>
      <c r="AT1783">
        <v>2.88</v>
      </c>
      <c r="AU1783" t="s">
        <v>48</v>
      </c>
    </row>
    <row r="1784" spans="38:47">
      <c r="AL1784" t="s">
        <v>46</v>
      </c>
      <c r="AM1784" t="s">
        <v>54</v>
      </c>
      <c r="AN1784">
        <v>501</v>
      </c>
      <c r="AO1784">
        <v>10</v>
      </c>
      <c r="AP1784" t="s">
        <v>49</v>
      </c>
      <c r="AR1784">
        <v>37</v>
      </c>
      <c r="AS1784">
        <v>19</v>
      </c>
      <c r="AT1784">
        <v>3.1</v>
      </c>
      <c r="AU1784" t="s">
        <v>48</v>
      </c>
    </row>
    <row r="1785" spans="38:47">
      <c r="AL1785" t="s">
        <v>46</v>
      </c>
      <c r="AM1785" t="s">
        <v>54</v>
      </c>
      <c r="AN1785">
        <v>501</v>
      </c>
      <c r="AO1785">
        <v>10</v>
      </c>
      <c r="AP1785" t="s">
        <v>49</v>
      </c>
      <c r="AR1785">
        <v>38</v>
      </c>
      <c r="AS1785">
        <v>19</v>
      </c>
      <c r="AT1785">
        <v>3.36</v>
      </c>
      <c r="AU1785" t="s">
        <v>48</v>
      </c>
    </row>
    <row r="1786" spans="38:47">
      <c r="AL1786" t="s">
        <v>46</v>
      </c>
      <c r="AM1786" t="s">
        <v>54</v>
      </c>
      <c r="AN1786">
        <v>501</v>
      </c>
      <c r="AO1786">
        <v>10</v>
      </c>
      <c r="AP1786" t="s">
        <v>49</v>
      </c>
      <c r="AR1786">
        <v>39</v>
      </c>
      <c r="AS1786">
        <v>19</v>
      </c>
      <c r="AT1786">
        <v>3.65</v>
      </c>
      <c r="AU1786" t="s">
        <v>48</v>
      </c>
    </row>
    <row r="1787" spans="38:47">
      <c r="AL1787" t="s">
        <v>46</v>
      </c>
      <c r="AM1787" t="s">
        <v>54</v>
      </c>
      <c r="AN1787">
        <v>501</v>
      </c>
      <c r="AO1787">
        <v>10</v>
      </c>
      <c r="AP1787" t="s">
        <v>49</v>
      </c>
      <c r="AR1787">
        <v>40</v>
      </c>
      <c r="AS1787">
        <v>19</v>
      </c>
      <c r="AT1787">
        <v>3.95</v>
      </c>
      <c r="AU1787" t="s">
        <v>48</v>
      </c>
    </row>
    <row r="1788" spans="38:47">
      <c r="AL1788" t="s">
        <v>46</v>
      </c>
      <c r="AM1788" t="s">
        <v>54</v>
      </c>
      <c r="AN1788">
        <v>501</v>
      </c>
      <c r="AO1788">
        <v>10</v>
      </c>
      <c r="AP1788" t="s">
        <v>49</v>
      </c>
      <c r="AR1788">
        <v>41</v>
      </c>
      <c r="AS1788">
        <v>19</v>
      </c>
      <c r="AT1788">
        <v>4.3</v>
      </c>
      <c r="AU1788" t="s">
        <v>48</v>
      </c>
    </row>
    <row r="1789" spans="38:47">
      <c r="AL1789" t="s">
        <v>46</v>
      </c>
      <c r="AM1789" t="s">
        <v>54</v>
      </c>
      <c r="AN1789">
        <v>501</v>
      </c>
      <c r="AO1789">
        <v>10</v>
      </c>
      <c r="AP1789" t="s">
        <v>49</v>
      </c>
      <c r="AR1789">
        <v>42</v>
      </c>
      <c r="AS1789">
        <v>19</v>
      </c>
      <c r="AT1789">
        <v>4.68</v>
      </c>
      <c r="AU1789" t="s">
        <v>48</v>
      </c>
    </row>
    <row r="1790" spans="38:47">
      <c r="AL1790" t="s">
        <v>46</v>
      </c>
      <c r="AM1790" t="s">
        <v>54</v>
      </c>
      <c r="AN1790">
        <v>501</v>
      </c>
      <c r="AO1790">
        <v>10</v>
      </c>
      <c r="AP1790" t="s">
        <v>49</v>
      </c>
      <c r="AR1790">
        <v>43</v>
      </c>
      <c r="AS1790">
        <v>19</v>
      </c>
      <c r="AT1790">
        <v>5.0999999999999996</v>
      </c>
      <c r="AU1790" t="s">
        <v>48</v>
      </c>
    </row>
    <row r="1791" spans="38:47">
      <c r="AL1791" t="s">
        <v>46</v>
      </c>
      <c r="AM1791" t="s">
        <v>54</v>
      </c>
      <c r="AN1791">
        <v>501</v>
      </c>
      <c r="AO1791">
        <v>10</v>
      </c>
      <c r="AP1791" t="s">
        <v>49</v>
      </c>
      <c r="AR1791">
        <v>44</v>
      </c>
      <c r="AS1791">
        <v>19</v>
      </c>
      <c r="AT1791">
        <v>5.56</v>
      </c>
      <c r="AU1791" t="s">
        <v>48</v>
      </c>
    </row>
    <row r="1792" spans="38:47">
      <c r="AL1792" t="s">
        <v>46</v>
      </c>
      <c r="AM1792" t="s">
        <v>54</v>
      </c>
      <c r="AN1792">
        <v>501</v>
      </c>
      <c r="AO1792">
        <v>10</v>
      </c>
      <c r="AP1792" t="s">
        <v>49</v>
      </c>
      <c r="AR1792">
        <v>45</v>
      </c>
      <c r="AS1792">
        <v>19</v>
      </c>
      <c r="AT1792">
        <v>6.09</v>
      </c>
      <c r="AU1792" t="s">
        <v>48</v>
      </c>
    </row>
    <row r="1793" spans="38:47">
      <c r="AL1793" t="s">
        <v>46</v>
      </c>
      <c r="AM1793" t="s">
        <v>54</v>
      </c>
      <c r="AN1793">
        <v>501</v>
      </c>
      <c r="AO1793">
        <v>10</v>
      </c>
      <c r="AP1793" t="s">
        <v>49</v>
      </c>
      <c r="AR1793">
        <v>46</v>
      </c>
      <c r="AS1793">
        <v>19</v>
      </c>
      <c r="AT1793">
        <v>6.65</v>
      </c>
      <c r="AU1793" t="s">
        <v>48</v>
      </c>
    </row>
    <row r="1794" spans="38:47">
      <c r="AL1794" t="s">
        <v>46</v>
      </c>
      <c r="AM1794" t="s">
        <v>54</v>
      </c>
      <c r="AN1794">
        <v>501</v>
      </c>
      <c r="AO1794">
        <v>10</v>
      </c>
      <c r="AP1794" t="s">
        <v>49</v>
      </c>
      <c r="AR1794">
        <v>47</v>
      </c>
      <c r="AS1794">
        <v>19</v>
      </c>
      <c r="AT1794">
        <v>7.3</v>
      </c>
      <c r="AU1794" t="s">
        <v>48</v>
      </c>
    </row>
    <row r="1795" spans="38:47">
      <c r="AL1795" t="s">
        <v>46</v>
      </c>
      <c r="AM1795" t="s">
        <v>54</v>
      </c>
      <c r="AN1795">
        <v>501</v>
      </c>
      <c r="AO1795">
        <v>10</v>
      </c>
      <c r="AP1795" t="s">
        <v>49</v>
      </c>
      <c r="AR1795">
        <v>48</v>
      </c>
      <c r="AS1795">
        <v>19</v>
      </c>
      <c r="AT1795">
        <v>8.02</v>
      </c>
      <c r="AU1795" t="s">
        <v>48</v>
      </c>
    </row>
    <row r="1796" spans="38:47">
      <c r="AL1796" t="s">
        <v>46</v>
      </c>
      <c r="AM1796" t="s">
        <v>54</v>
      </c>
      <c r="AN1796">
        <v>501</v>
      </c>
      <c r="AO1796">
        <v>10</v>
      </c>
      <c r="AP1796" t="s">
        <v>49</v>
      </c>
      <c r="AR1796">
        <v>49</v>
      </c>
      <c r="AS1796">
        <v>19</v>
      </c>
      <c r="AT1796">
        <v>8.83</v>
      </c>
      <c r="AU1796" t="s">
        <v>48</v>
      </c>
    </row>
    <row r="1797" spans="38:47">
      <c r="AL1797" t="s">
        <v>46</v>
      </c>
      <c r="AM1797" t="s">
        <v>54</v>
      </c>
      <c r="AN1797">
        <v>501</v>
      </c>
      <c r="AO1797">
        <v>10</v>
      </c>
      <c r="AP1797" t="s">
        <v>49</v>
      </c>
      <c r="AR1797">
        <v>50</v>
      </c>
      <c r="AS1797">
        <v>19</v>
      </c>
      <c r="AT1797">
        <v>9.74</v>
      </c>
      <c r="AU1797" t="s">
        <v>48</v>
      </c>
    </row>
    <row r="1798" spans="38:47">
      <c r="AL1798" t="s">
        <v>46</v>
      </c>
      <c r="AM1798" t="s">
        <v>54</v>
      </c>
      <c r="AN1798">
        <v>501</v>
      </c>
      <c r="AO1798">
        <v>10</v>
      </c>
      <c r="AP1798" t="s">
        <v>49</v>
      </c>
      <c r="AR1798">
        <v>51</v>
      </c>
      <c r="AS1798">
        <v>19</v>
      </c>
      <c r="AT1798">
        <v>10.77</v>
      </c>
      <c r="AU1798" t="s">
        <v>48</v>
      </c>
    </row>
    <row r="1799" spans="38:47">
      <c r="AL1799" t="s">
        <v>46</v>
      </c>
      <c r="AM1799" t="s">
        <v>54</v>
      </c>
      <c r="AN1799">
        <v>501</v>
      </c>
      <c r="AO1799">
        <v>10</v>
      </c>
      <c r="AP1799" t="s">
        <v>49</v>
      </c>
      <c r="AR1799">
        <v>18</v>
      </c>
      <c r="AS1799">
        <v>20</v>
      </c>
      <c r="AT1799">
        <v>1.23</v>
      </c>
      <c r="AU1799" t="s">
        <v>48</v>
      </c>
    </row>
    <row r="1800" spans="38:47">
      <c r="AL1800" t="s">
        <v>46</v>
      </c>
      <c r="AM1800" t="s">
        <v>54</v>
      </c>
      <c r="AN1800">
        <v>501</v>
      </c>
      <c r="AO1800">
        <v>10</v>
      </c>
      <c r="AP1800" t="s">
        <v>49</v>
      </c>
      <c r="AR1800">
        <v>19</v>
      </c>
      <c r="AS1800">
        <v>20</v>
      </c>
      <c r="AT1800">
        <v>1.27</v>
      </c>
      <c r="AU1800" t="s">
        <v>48</v>
      </c>
    </row>
    <row r="1801" spans="38:47">
      <c r="AL1801" t="s">
        <v>46</v>
      </c>
      <c r="AM1801" t="s">
        <v>54</v>
      </c>
      <c r="AN1801">
        <v>501</v>
      </c>
      <c r="AO1801">
        <v>10</v>
      </c>
      <c r="AP1801" t="s">
        <v>49</v>
      </c>
      <c r="AR1801">
        <v>20</v>
      </c>
      <c r="AS1801">
        <v>20</v>
      </c>
      <c r="AT1801">
        <v>1.31</v>
      </c>
      <c r="AU1801" t="s">
        <v>48</v>
      </c>
    </row>
    <row r="1802" spans="38:47">
      <c r="AL1802" t="s">
        <v>46</v>
      </c>
      <c r="AM1802" t="s">
        <v>54</v>
      </c>
      <c r="AN1802">
        <v>501</v>
      </c>
      <c r="AO1802">
        <v>10</v>
      </c>
      <c r="AP1802" t="s">
        <v>49</v>
      </c>
      <c r="AR1802">
        <v>21</v>
      </c>
      <c r="AS1802">
        <v>20</v>
      </c>
      <c r="AT1802">
        <v>1.35</v>
      </c>
      <c r="AU1802" t="s">
        <v>48</v>
      </c>
    </row>
    <row r="1803" spans="38:47">
      <c r="AL1803" t="s">
        <v>46</v>
      </c>
      <c r="AM1803" t="s">
        <v>54</v>
      </c>
      <c r="AN1803">
        <v>501</v>
      </c>
      <c r="AO1803">
        <v>10</v>
      </c>
      <c r="AP1803" t="s">
        <v>49</v>
      </c>
      <c r="AR1803">
        <v>22</v>
      </c>
      <c r="AS1803">
        <v>20</v>
      </c>
      <c r="AT1803">
        <v>1.4</v>
      </c>
      <c r="AU1803" t="s">
        <v>48</v>
      </c>
    </row>
    <row r="1804" spans="38:47">
      <c r="AL1804" t="s">
        <v>46</v>
      </c>
      <c r="AM1804" t="s">
        <v>54</v>
      </c>
      <c r="AN1804">
        <v>501</v>
      </c>
      <c r="AO1804">
        <v>10</v>
      </c>
      <c r="AP1804" t="s">
        <v>49</v>
      </c>
      <c r="AR1804">
        <v>23</v>
      </c>
      <c r="AS1804">
        <v>20</v>
      </c>
      <c r="AT1804">
        <v>1.45</v>
      </c>
      <c r="AU1804" t="s">
        <v>48</v>
      </c>
    </row>
    <row r="1805" spans="38:47">
      <c r="AL1805" t="s">
        <v>46</v>
      </c>
      <c r="AM1805" t="s">
        <v>54</v>
      </c>
      <c r="AN1805">
        <v>501</v>
      </c>
      <c r="AO1805">
        <v>10</v>
      </c>
      <c r="AP1805" t="s">
        <v>49</v>
      </c>
      <c r="AR1805">
        <v>24</v>
      </c>
      <c r="AS1805">
        <v>20</v>
      </c>
      <c r="AT1805">
        <v>1.51</v>
      </c>
      <c r="AU1805" t="s">
        <v>48</v>
      </c>
    </row>
    <row r="1806" spans="38:47">
      <c r="AL1806" t="s">
        <v>46</v>
      </c>
      <c r="AM1806" t="s">
        <v>54</v>
      </c>
      <c r="AN1806">
        <v>501</v>
      </c>
      <c r="AO1806">
        <v>10</v>
      </c>
      <c r="AP1806" t="s">
        <v>49</v>
      </c>
      <c r="AR1806">
        <v>25</v>
      </c>
      <c r="AS1806">
        <v>20</v>
      </c>
      <c r="AT1806">
        <v>1.57</v>
      </c>
      <c r="AU1806" t="s">
        <v>48</v>
      </c>
    </row>
    <row r="1807" spans="38:47">
      <c r="AL1807" t="s">
        <v>46</v>
      </c>
      <c r="AM1807" t="s">
        <v>54</v>
      </c>
      <c r="AN1807">
        <v>501</v>
      </c>
      <c r="AO1807">
        <v>10</v>
      </c>
      <c r="AP1807" t="s">
        <v>49</v>
      </c>
      <c r="AR1807">
        <v>26</v>
      </c>
      <c r="AS1807">
        <v>20</v>
      </c>
      <c r="AT1807">
        <v>1.65</v>
      </c>
      <c r="AU1807" t="s">
        <v>48</v>
      </c>
    </row>
    <row r="1808" spans="38:47">
      <c r="AL1808" t="s">
        <v>46</v>
      </c>
      <c r="AM1808" t="s">
        <v>54</v>
      </c>
      <c r="AN1808">
        <v>501</v>
      </c>
      <c r="AO1808">
        <v>10</v>
      </c>
      <c r="AP1808" t="s">
        <v>49</v>
      </c>
      <c r="AR1808">
        <v>27</v>
      </c>
      <c r="AS1808">
        <v>20</v>
      </c>
      <c r="AT1808">
        <v>1.74</v>
      </c>
      <c r="AU1808" t="s">
        <v>48</v>
      </c>
    </row>
    <row r="1809" spans="38:47">
      <c r="AL1809" t="s">
        <v>46</v>
      </c>
      <c r="AM1809" t="s">
        <v>54</v>
      </c>
      <c r="AN1809">
        <v>501</v>
      </c>
      <c r="AO1809">
        <v>10</v>
      </c>
      <c r="AP1809" t="s">
        <v>49</v>
      </c>
      <c r="AR1809">
        <v>28</v>
      </c>
      <c r="AS1809">
        <v>20</v>
      </c>
      <c r="AT1809">
        <v>1.83</v>
      </c>
      <c r="AU1809" t="s">
        <v>48</v>
      </c>
    </row>
    <row r="1810" spans="38:47">
      <c r="AL1810" t="s">
        <v>46</v>
      </c>
      <c r="AM1810" t="s">
        <v>54</v>
      </c>
      <c r="AN1810">
        <v>501</v>
      </c>
      <c r="AO1810">
        <v>10</v>
      </c>
      <c r="AP1810" t="s">
        <v>49</v>
      </c>
      <c r="AR1810">
        <v>29</v>
      </c>
      <c r="AS1810">
        <v>20</v>
      </c>
      <c r="AT1810">
        <v>1.93</v>
      </c>
      <c r="AU1810" t="s">
        <v>48</v>
      </c>
    </row>
    <row r="1811" spans="38:47">
      <c r="AL1811" t="s">
        <v>46</v>
      </c>
      <c r="AM1811" t="s">
        <v>54</v>
      </c>
      <c r="AN1811">
        <v>501</v>
      </c>
      <c r="AO1811">
        <v>10</v>
      </c>
      <c r="AP1811" t="s">
        <v>49</v>
      </c>
      <c r="AR1811">
        <v>30</v>
      </c>
      <c r="AS1811">
        <v>20</v>
      </c>
      <c r="AT1811">
        <v>2.06</v>
      </c>
      <c r="AU1811" t="s">
        <v>48</v>
      </c>
    </row>
    <row r="1812" spans="38:47">
      <c r="AL1812" t="s">
        <v>46</v>
      </c>
      <c r="AM1812" t="s">
        <v>54</v>
      </c>
      <c r="AN1812">
        <v>501</v>
      </c>
      <c r="AO1812">
        <v>10</v>
      </c>
      <c r="AP1812" t="s">
        <v>49</v>
      </c>
      <c r="AR1812">
        <v>31</v>
      </c>
      <c r="AS1812">
        <v>20</v>
      </c>
      <c r="AT1812">
        <v>2.19</v>
      </c>
      <c r="AU1812" t="s">
        <v>48</v>
      </c>
    </row>
    <row r="1813" spans="38:47">
      <c r="AL1813" t="s">
        <v>46</v>
      </c>
      <c r="AM1813" t="s">
        <v>54</v>
      </c>
      <c r="AN1813">
        <v>501</v>
      </c>
      <c r="AO1813">
        <v>10</v>
      </c>
      <c r="AP1813" t="s">
        <v>49</v>
      </c>
      <c r="AR1813">
        <v>32</v>
      </c>
      <c r="AS1813">
        <v>20</v>
      </c>
      <c r="AT1813">
        <v>2.35</v>
      </c>
      <c r="AU1813" t="s">
        <v>48</v>
      </c>
    </row>
    <row r="1814" spans="38:47">
      <c r="AL1814" t="s">
        <v>46</v>
      </c>
      <c r="AM1814" t="s">
        <v>54</v>
      </c>
      <c r="AN1814">
        <v>501</v>
      </c>
      <c r="AO1814">
        <v>10</v>
      </c>
      <c r="AP1814" t="s">
        <v>49</v>
      </c>
      <c r="AR1814">
        <v>33</v>
      </c>
      <c r="AS1814">
        <v>20</v>
      </c>
      <c r="AT1814">
        <v>2.52</v>
      </c>
      <c r="AU1814" t="s">
        <v>48</v>
      </c>
    </row>
    <row r="1815" spans="38:47">
      <c r="AL1815" t="s">
        <v>46</v>
      </c>
      <c r="AM1815" t="s">
        <v>54</v>
      </c>
      <c r="AN1815">
        <v>501</v>
      </c>
      <c r="AO1815">
        <v>10</v>
      </c>
      <c r="AP1815" t="s">
        <v>49</v>
      </c>
      <c r="AR1815">
        <v>34</v>
      </c>
      <c r="AS1815">
        <v>20</v>
      </c>
      <c r="AT1815">
        <v>2.71</v>
      </c>
      <c r="AU1815" t="s">
        <v>48</v>
      </c>
    </row>
    <row r="1816" spans="38:47">
      <c r="AL1816" t="s">
        <v>46</v>
      </c>
      <c r="AM1816" t="s">
        <v>54</v>
      </c>
      <c r="AN1816">
        <v>501</v>
      </c>
      <c r="AO1816">
        <v>10</v>
      </c>
      <c r="AP1816" t="s">
        <v>49</v>
      </c>
      <c r="AR1816">
        <v>35</v>
      </c>
      <c r="AS1816">
        <v>20</v>
      </c>
      <c r="AT1816">
        <v>2.91</v>
      </c>
      <c r="AU1816" t="s">
        <v>48</v>
      </c>
    </row>
    <row r="1817" spans="38:47">
      <c r="AL1817" t="s">
        <v>46</v>
      </c>
      <c r="AM1817" t="s">
        <v>54</v>
      </c>
      <c r="AN1817">
        <v>501</v>
      </c>
      <c r="AO1817">
        <v>10</v>
      </c>
      <c r="AP1817" t="s">
        <v>49</v>
      </c>
      <c r="AR1817">
        <v>36</v>
      </c>
      <c r="AS1817">
        <v>20</v>
      </c>
      <c r="AT1817">
        <v>3.14</v>
      </c>
      <c r="AU1817" t="s">
        <v>48</v>
      </c>
    </row>
    <row r="1818" spans="38:47">
      <c r="AL1818" t="s">
        <v>46</v>
      </c>
      <c r="AM1818" t="s">
        <v>54</v>
      </c>
      <c r="AN1818">
        <v>501</v>
      </c>
      <c r="AO1818">
        <v>10</v>
      </c>
      <c r="AP1818" t="s">
        <v>49</v>
      </c>
      <c r="AR1818">
        <v>37</v>
      </c>
      <c r="AS1818">
        <v>20</v>
      </c>
      <c r="AT1818">
        <v>3.4</v>
      </c>
      <c r="AU1818" t="s">
        <v>48</v>
      </c>
    </row>
    <row r="1819" spans="38:47">
      <c r="AL1819" t="s">
        <v>46</v>
      </c>
      <c r="AM1819" t="s">
        <v>54</v>
      </c>
      <c r="AN1819">
        <v>501</v>
      </c>
      <c r="AO1819">
        <v>10</v>
      </c>
      <c r="AP1819" t="s">
        <v>49</v>
      </c>
      <c r="AR1819">
        <v>38</v>
      </c>
      <c r="AS1819">
        <v>20</v>
      </c>
      <c r="AT1819">
        <v>3.68</v>
      </c>
      <c r="AU1819" t="s">
        <v>48</v>
      </c>
    </row>
    <row r="1820" spans="38:47">
      <c r="AL1820" t="s">
        <v>46</v>
      </c>
      <c r="AM1820" t="s">
        <v>54</v>
      </c>
      <c r="AN1820">
        <v>501</v>
      </c>
      <c r="AO1820">
        <v>10</v>
      </c>
      <c r="AP1820" t="s">
        <v>49</v>
      </c>
      <c r="AR1820">
        <v>39</v>
      </c>
      <c r="AS1820">
        <v>20</v>
      </c>
      <c r="AT1820">
        <v>4</v>
      </c>
      <c r="AU1820" t="s">
        <v>48</v>
      </c>
    </row>
    <row r="1821" spans="38:47">
      <c r="AL1821" t="s">
        <v>46</v>
      </c>
      <c r="AM1821" t="s">
        <v>54</v>
      </c>
      <c r="AN1821">
        <v>501</v>
      </c>
      <c r="AO1821">
        <v>10</v>
      </c>
      <c r="AP1821" t="s">
        <v>49</v>
      </c>
      <c r="AR1821">
        <v>40</v>
      </c>
      <c r="AS1821">
        <v>20</v>
      </c>
      <c r="AT1821">
        <v>4.34</v>
      </c>
      <c r="AU1821" t="s">
        <v>48</v>
      </c>
    </row>
    <row r="1822" spans="38:47">
      <c r="AL1822" t="s">
        <v>46</v>
      </c>
      <c r="AM1822" t="s">
        <v>54</v>
      </c>
      <c r="AN1822">
        <v>501</v>
      </c>
      <c r="AO1822">
        <v>10</v>
      </c>
      <c r="AP1822" t="s">
        <v>49</v>
      </c>
      <c r="AR1822">
        <v>41</v>
      </c>
      <c r="AS1822">
        <v>20</v>
      </c>
      <c r="AT1822">
        <v>4.72</v>
      </c>
      <c r="AU1822" t="s">
        <v>48</v>
      </c>
    </row>
    <row r="1823" spans="38:47">
      <c r="AL1823" t="s">
        <v>46</v>
      </c>
      <c r="AM1823" t="s">
        <v>54</v>
      </c>
      <c r="AN1823">
        <v>501</v>
      </c>
      <c r="AO1823">
        <v>10</v>
      </c>
      <c r="AP1823" t="s">
        <v>49</v>
      </c>
      <c r="AR1823">
        <v>42</v>
      </c>
      <c r="AS1823">
        <v>20</v>
      </c>
      <c r="AT1823">
        <v>5.14</v>
      </c>
      <c r="AU1823" t="s">
        <v>48</v>
      </c>
    </row>
    <row r="1824" spans="38:47">
      <c r="AL1824" t="s">
        <v>46</v>
      </c>
      <c r="AM1824" t="s">
        <v>54</v>
      </c>
      <c r="AN1824">
        <v>501</v>
      </c>
      <c r="AO1824">
        <v>10</v>
      </c>
      <c r="AP1824" t="s">
        <v>49</v>
      </c>
      <c r="AR1824">
        <v>43</v>
      </c>
      <c r="AS1824">
        <v>20</v>
      </c>
      <c r="AT1824">
        <v>5.61</v>
      </c>
      <c r="AU1824" t="s">
        <v>48</v>
      </c>
    </row>
    <row r="1825" spans="38:47">
      <c r="AL1825" t="s">
        <v>46</v>
      </c>
      <c r="AM1825" t="s">
        <v>54</v>
      </c>
      <c r="AN1825">
        <v>501</v>
      </c>
      <c r="AO1825">
        <v>10</v>
      </c>
      <c r="AP1825" t="s">
        <v>49</v>
      </c>
      <c r="AR1825">
        <v>44</v>
      </c>
      <c r="AS1825">
        <v>20</v>
      </c>
      <c r="AT1825">
        <v>6.13</v>
      </c>
      <c r="AU1825" t="s">
        <v>48</v>
      </c>
    </row>
    <row r="1826" spans="38:47">
      <c r="AL1826" t="s">
        <v>46</v>
      </c>
      <c r="AM1826" t="s">
        <v>54</v>
      </c>
      <c r="AN1826">
        <v>501</v>
      </c>
      <c r="AO1826">
        <v>10</v>
      </c>
      <c r="AP1826" t="s">
        <v>49</v>
      </c>
      <c r="AR1826">
        <v>45</v>
      </c>
      <c r="AS1826">
        <v>20</v>
      </c>
      <c r="AT1826">
        <v>6.7</v>
      </c>
      <c r="AU1826" t="s">
        <v>48</v>
      </c>
    </row>
    <row r="1827" spans="38:47">
      <c r="AL1827" t="s">
        <v>46</v>
      </c>
      <c r="AM1827" t="s">
        <v>54</v>
      </c>
      <c r="AN1827">
        <v>501</v>
      </c>
      <c r="AO1827">
        <v>10</v>
      </c>
      <c r="AP1827" t="s">
        <v>49</v>
      </c>
      <c r="AR1827">
        <v>46</v>
      </c>
      <c r="AS1827">
        <v>20</v>
      </c>
      <c r="AT1827">
        <v>7.35</v>
      </c>
      <c r="AU1827" t="s">
        <v>48</v>
      </c>
    </row>
    <row r="1828" spans="38:47">
      <c r="AL1828" t="s">
        <v>46</v>
      </c>
      <c r="AM1828" t="s">
        <v>54</v>
      </c>
      <c r="AN1828">
        <v>501</v>
      </c>
      <c r="AO1828">
        <v>10</v>
      </c>
      <c r="AP1828" t="s">
        <v>49</v>
      </c>
      <c r="AR1828">
        <v>47</v>
      </c>
      <c r="AS1828">
        <v>20</v>
      </c>
      <c r="AT1828">
        <v>8.06</v>
      </c>
      <c r="AU1828" t="s">
        <v>48</v>
      </c>
    </row>
    <row r="1829" spans="38:47">
      <c r="AL1829" t="s">
        <v>46</v>
      </c>
      <c r="AM1829" t="s">
        <v>54</v>
      </c>
      <c r="AN1829">
        <v>501</v>
      </c>
      <c r="AO1829">
        <v>10</v>
      </c>
      <c r="AP1829" t="s">
        <v>49</v>
      </c>
      <c r="AR1829">
        <v>48</v>
      </c>
      <c r="AS1829">
        <v>20</v>
      </c>
      <c r="AT1829">
        <v>8.86</v>
      </c>
      <c r="AU1829" t="s">
        <v>48</v>
      </c>
    </row>
    <row r="1830" spans="38:47">
      <c r="AL1830" t="s">
        <v>46</v>
      </c>
      <c r="AM1830" t="s">
        <v>54</v>
      </c>
      <c r="AN1830">
        <v>501</v>
      </c>
      <c r="AO1830">
        <v>10</v>
      </c>
      <c r="AP1830" t="s">
        <v>49</v>
      </c>
      <c r="AR1830">
        <v>49</v>
      </c>
      <c r="AS1830">
        <v>20</v>
      </c>
      <c r="AT1830">
        <v>9.77</v>
      </c>
      <c r="AU1830" t="s">
        <v>48</v>
      </c>
    </row>
    <row r="1831" spans="38:47">
      <c r="AL1831" t="s">
        <v>46</v>
      </c>
      <c r="AM1831" t="s">
        <v>54</v>
      </c>
      <c r="AN1831">
        <v>501</v>
      </c>
      <c r="AO1831">
        <v>10</v>
      </c>
      <c r="AP1831" t="s">
        <v>49</v>
      </c>
      <c r="AR1831">
        <v>50</v>
      </c>
      <c r="AS1831">
        <v>20</v>
      </c>
      <c r="AT1831">
        <v>10.78</v>
      </c>
      <c r="AU1831" t="s">
        <v>48</v>
      </c>
    </row>
    <row r="1832" spans="38:47">
      <c r="AL1832" t="s">
        <v>46</v>
      </c>
      <c r="AM1832" t="s">
        <v>54</v>
      </c>
      <c r="AN1832">
        <v>501</v>
      </c>
      <c r="AO1832">
        <v>10</v>
      </c>
      <c r="AP1832" t="s">
        <v>49</v>
      </c>
      <c r="AR1832">
        <v>18</v>
      </c>
      <c r="AS1832">
        <v>21</v>
      </c>
      <c r="AT1832">
        <v>1.31</v>
      </c>
      <c r="AU1832" t="s">
        <v>48</v>
      </c>
    </row>
    <row r="1833" spans="38:47">
      <c r="AL1833" t="s">
        <v>46</v>
      </c>
      <c r="AM1833" t="s">
        <v>54</v>
      </c>
      <c r="AN1833">
        <v>501</v>
      </c>
      <c r="AO1833">
        <v>10</v>
      </c>
      <c r="AP1833" t="s">
        <v>49</v>
      </c>
      <c r="AR1833">
        <v>19</v>
      </c>
      <c r="AS1833">
        <v>21</v>
      </c>
      <c r="AT1833">
        <v>1.35</v>
      </c>
      <c r="AU1833" t="s">
        <v>48</v>
      </c>
    </row>
    <row r="1834" spans="38:47">
      <c r="AL1834" t="s">
        <v>46</v>
      </c>
      <c r="AM1834" t="s">
        <v>54</v>
      </c>
      <c r="AN1834">
        <v>501</v>
      </c>
      <c r="AO1834">
        <v>10</v>
      </c>
      <c r="AP1834" t="s">
        <v>49</v>
      </c>
      <c r="AR1834">
        <v>20</v>
      </c>
      <c r="AS1834">
        <v>21</v>
      </c>
      <c r="AT1834">
        <v>1.39</v>
      </c>
      <c r="AU1834" t="s">
        <v>48</v>
      </c>
    </row>
    <row r="1835" spans="38:47">
      <c r="AL1835" t="s">
        <v>46</v>
      </c>
      <c r="AM1835" t="s">
        <v>54</v>
      </c>
      <c r="AN1835">
        <v>501</v>
      </c>
      <c r="AO1835">
        <v>10</v>
      </c>
      <c r="AP1835" t="s">
        <v>49</v>
      </c>
      <c r="AR1835">
        <v>21</v>
      </c>
      <c r="AS1835">
        <v>21</v>
      </c>
      <c r="AT1835">
        <v>1.45</v>
      </c>
      <c r="AU1835" t="s">
        <v>48</v>
      </c>
    </row>
    <row r="1836" spans="38:47">
      <c r="AL1836" t="s">
        <v>46</v>
      </c>
      <c r="AM1836" t="s">
        <v>54</v>
      </c>
      <c r="AN1836">
        <v>501</v>
      </c>
      <c r="AO1836">
        <v>10</v>
      </c>
      <c r="AP1836" t="s">
        <v>49</v>
      </c>
      <c r="AR1836">
        <v>22</v>
      </c>
      <c r="AS1836">
        <v>21</v>
      </c>
      <c r="AT1836">
        <v>1.5</v>
      </c>
      <c r="AU1836" t="s">
        <v>48</v>
      </c>
    </row>
    <row r="1837" spans="38:47">
      <c r="AL1837" t="s">
        <v>46</v>
      </c>
      <c r="AM1837" t="s">
        <v>54</v>
      </c>
      <c r="AN1837">
        <v>501</v>
      </c>
      <c r="AO1837">
        <v>10</v>
      </c>
      <c r="AP1837" t="s">
        <v>49</v>
      </c>
      <c r="AR1837">
        <v>23</v>
      </c>
      <c r="AS1837">
        <v>21</v>
      </c>
      <c r="AT1837">
        <v>1.56</v>
      </c>
      <c r="AU1837" t="s">
        <v>48</v>
      </c>
    </row>
    <row r="1838" spans="38:47">
      <c r="AL1838" t="s">
        <v>46</v>
      </c>
      <c r="AM1838" t="s">
        <v>54</v>
      </c>
      <c r="AN1838">
        <v>501</v>
      </c>
      <c r="AO1838">
        <v>10</v>
      </c>
      <c r="AP1838" t="s">
        <v>49</v>
      </c>
      <c r="AR1838">
        <v>24</v>
      </c>
      <c r="AS1838">
        <v>21</v>
      </c>
      <c r="AT1838">
        <v>1.62</v>
      </c>
      <c r="AU1838" t="s">
        <v>48</v>
      </c>
    </row>
    <row r="1839" spans="38:47">
      <c r="AL1839" t="s">
        <v>46</v>
      </c>
      <c r="AM1839" t="s">
        <v>54</v>
      </c>
      <c r="AN1839">
        <v>501</v>
      </c>
      <c r="AO1839">
        <v>10</v>
      </c>
      <c r="AP1839" t="s">
        <v>49</v>
      </c>
      <c r="AR1839">
        <v>25</v>
      </c>
      <c r="AS1839">
        <v>21</v>
      </c>
      <c r="AT1839">
        <v>1.7</v>
      </c>
      <c r="AU1839" t="s">
        <v>48</v>
      </c>
    </row>
    <row r="1840" spans="38:47">
      <c r="AL1840" t="s">
        <v>46</v>
      </c>
      <c r="AM1840" t="s">
        <v>54</v>
      </c>
      <c r="AN1840">
        <v>501</v>
      </c>
      <c r="AO1840">
        <v>10</v>
      </c>
      <c r="AP1840" t="s">
        <v>49</v>
      </c>
      <c r="AR1840">
        <v>26</v>
      </c>
      <c r="AS1840">
        <v>21</v>
      </c>
      <c r="AT1840">
        <v>1.78</v>
      </c>
      <c r="AU1840" t="s">
        <v>48</v>
      </c>
    </row>
    <row r="1841" spans="38:47">
      <c r="AL1841" t="s">
        <v>46</v>
      </c>
      <c r="AM1841" t="s">
        <v>54</v>
      </c>
      <c r="AN1841">
        <v>501</v>
      </c>
      <c r="AO1841">
        <v>10</v>
      </c>
      <c r="AP1841" t="s">
        <v>49</v>
      </c>
      <c r="AR1841">
        <v>27</v>
      </c>
      <c r="AS1841">
        <v>21</v>
      </c>
      <c r="AT1841">
        <v>1.87</v>
      </c>
      <c r="AU1841" t="s">
        <v>48</v>
      </c>
    </row>
    <row r="1842" spans="38:47">
      <c r="AL1842" t="s">
        <v>46</v>
      </c>
      <c r="AM1842" t="s">
        <v>54</v>
      </c>
      <c r="AN1842">
        <v>501</v>
      </c>
      <c r="AO1842">
        <v>10</v>
      </c>
      <c r="AP1842" t="s">
        <v>49</v>
      </c>
      <c r="AR1842">
        <v>28</v>
      </c>
      <c r="AS1842">
        <v>21</v>
      </c>
      <c r="AT1842">
        <v>1.98</v>
      </c>
      <c r="AU1842" t="s">
        <v>48</v>
      </c>
    </row>
    <row r="1843" spans="38:47">
      <c r="AL1843" t="s">
        <v>46</v>
      </c>
      <c r="AM1843" t="s">
        <v>54</v>
      </c>
      <c r="AN1843">
        <v>501</v>
      </c>
      <c r="AO1843">
        <v>10</v>
      </c>
      <c r="AP1843" t="s">
        <v>49</v>
      </c>
      <c r="AR1843">
        <v>29</v>
      </c>
      <c r="AS1843">
        <v>21</v>
      </c>
      <c r="AT1843">
        <v>2.1</v>
      </c>
      <c r="AU1843" t="s">
        <v>48</v>
      </c>
    </row>
    <row r="1844" spans="38:47">
      <c r="AL1844" t="s">
        <v>46</v>
      </c>
      <c r="AM1844" t="s">
        <v>54</v>
      </c>
      <c r="AN1844">
        <v>501</v>
      </c>
      <c r="AO1844">
        <v>10</v>
      </c>
      <c r="AP1844" t="s">
        <v>49</v>
      </c>
      <c r="AR1844">
        <v>30</v>
      </c>
      <c r="AS1844">
        <v>21</v>
      </c>
      <c r="AT1844">
        <v>2.23</v>
      </c>
      <c r="AU1844" t="s">
        <v>48</v>
      </c>
    </row>
    <row r="1845" spans="38:47">
      <c r="AL1845" t="s">
        <v>46</v>
      </c>
      <c r="AM1845" t="s">
        <v>54</v>
      </c>
      <c r="AN1845">
        <v>501</v>
      </c>
      <c r="AO1845">
        <v>10</v>
      </c>
      <c r="AP1845" t="s">
        <v>49</v>
      </c>
      <c r="AR1845">
        <v>31</v>
      </c>
      <c r="AS1845">
        <v>21</v>
      </c>
      <c r="AT1845">
        <v>2.38</v>
      </c>
      <c r="AU1845" t="s">
        <v>48</v>
      </c>
    </row>
    <row r="1846" spans="38:47">
      <c r="AL1846" t="s">
        <v>46</v>
      </c>
      <c r="AM1846" t="s">
        <v>54</v>
      </c>
      <c r="AN1846">
        <v>501</v>
      </c>
      <c r="AO1846">
        <v>10</v>
      </c>
      <c r="AP1846" t="s">
        <v>49</v>
      </c>
      <c r="AR1846">
        <v>32</v>
      </c>
      <c r="AS1846">
        <v>21</v>
      </c>
      <c r="AT1846">
        <v>2.5499999999999998</v>
      </c>
      <c r="AU1846" t="s">
        <v>48</v>
      </c>
    </row>
    <row r="1847" spans="38:47">
      <c r="AL1847" t="s">
        <v>46</v>
      </c>
      <c r="AM1847" t="s">
        <v>54</v>
      </c>
      <c r="AN1847">
        <v>501</v>
      </c>
      <c r="AO1847">
        <v>10</v>
      </c>
      <c r="AP1847" t="s">
        <v>49</v>
      </c>
      <c r="AR1847">
        <v>33</v>
      </c>
      <c r="AS1847">
        <v>21</v>
      </c>
      <c r="AT1847">
        <v>2.74</v>
      </c>
      <c r="AU1847" t="s">
        <v>48</v>
      </c>
    </row>
    <row r="1848" spans="38:47">
      <c r="AL1848" t="s">
        <v>46</v>
      </c>
      <c r="AM1848" t="s">
        <v>54</v>
      </c>
      <c r="AN1848">
        <v>501</v>
      </c>
      <c r="AO1848">
        <v>10</v>
      </c>
      <c r="AP1848" t="s">
        <v>49</v>
      </c>
      <c r="AR1848">
        <v>34</v>
      </c>
      <c r="AS1848">
        <v>21</v>
      </c>
      <c r="AT1848">
        <v>2.95</v>
      </c>
      <c r="AU1848" t="s">
        <v>48</v>
      </c>
    </row>
    <row r="1849" spans="38:47">
      <c r="AL1849" t="s">
        <v>46</v>
      </c>
      <c r="AM1849" t="s">
        <v>54</v>
      </c>
      <c r="AN1849">
        <v>501</v>
      </c>
      <c r="AO1849">
        <v>10</v>
      </c>
      <c r="AP1849" t="s">
        <v>49</v>
      </c>
      <c r="AR1849">
        <v>35</v>
      </c>
      <c r="AS1849">
        <v>21</v>
      </c>
      <c r="AT1849">
        <v>3.18</v>
      </c>
      <c r="AU1849" t="s">
        <v>48</v>
      </c>
    </row>
    <row r="1850" spans="38:47">
      <c r="AL1850" t="s">
        <v>46</v>
      </c>
      <c r="AM1850" t="s">
        <v>54</v>
      </c>
      <c r="AN1850">
        <v>501</v>
      </c>
      <c r="AO1850">
        <v>10</v>
      </c>
      <c r="AP1850" t="s">
        <v>49</v>
      </c>
      <c r="AR1850">
        <v>36</v>
      </c>
      <c r="AS1850">
        <v>21</v>
      </c>
      <c r="AT1850">
        <v>3.44</v>
      </c>
      <c r="AU1850" t="s">
        <v>48</v>
      </c>
    </row>
    <row r="1851" spans="38:47">
      <c r="AL1851" t="s">
        <v>46</v>
      </c>
      <c r="AM1851" t="s">
        <v>54</v>
      </c>
      <c r="AN1851">
        <v>501</v>
      </c>
      <c r="AO1851">
        <v>10</v>
      </c>
      <c r="AP1851" t="s">
        <v>49</v>
      </c>
      <c r="AR1851">
        <v>37</v>
      </c>
      <c r="AS1851">
        <v>21</v>
      </c>
      <c r="AT1851">
        <v>3.71</v>
      </c>
      <c r="AU1851" t="s">
        <v>48</v>
      </c>
    </row>
    <row r="1852" spans="38:47">
      <c r="AL1852" t="s">
        <v>46</v>
      </c>
      <c r="AM1852" t="s">
        <v>54</v>
      </c>
      <c r="AN1852">
        <v>501</v>
      </c>
      <c r="AO1852">
        <v>10</v>
      </c>
      <c r="AP1852" t="s">
        <v>49</v>
      </c>
      <c r="AR1852">
        <v>38</v>
      </c>
      <c r="AS1852">
        <v>21</v>
      </c>
      <c r="AT1852">
        <v>4.03</v>
      </c>
      <c r="AU1852" t="s">
        <v>48</v>
      </c>
    </row>
    <row r="1853" spans="38:47">
      <c r="AL1853" t="s">
        <v>46</v>
      </c>
      <c r="AM1853" t="s">
        <v>54</v>
      </c>
      <c r="AN1853">
        <v>501</v>
      </c>
      <c r="AO1853">
        <v>10</v>
      </c>
      <c r="AP1853" t="s">
        <v>49</v>
      </c>
      <c r="AR1853">
        <v>39</v>
      </c>
      <c r="AS1853">
        <v>21</v>
      </c>
      <c r="AT1853">
        <v>4.38</v>
      </c>
      <c r="AU1853" t="s">
        <v>48</v>
      </c>
    </row>
    <row r="1854" spans="38:47">
      <c r="AL1854" t="s">
        <v>46</v>
      </c>
      <c r="AM1854" t="s">
        <v>54</v>
      </c>
      <c r="AN1854">
        <v>501</v>
      </c>
      <c r="AO1854">
        <v>10</v>
      </c>
      <c r="AP1854" t="s">
        <v>49</v>
      </c>
      <c r="AR1854">
        <v>40</v>
      </c>
      <c r="AS1854">
        <v>21</v>
      </c>
      <c r="AT1854">
        <v>4.76</v>
      </c>
      <c r="AU1854" t="s">
        <v>48</v>
      </c>
    </row>
    <row r="1855" spans="38:47">
      <c r="AL1855" t="s">
        <v>46</v>
      </c>
      <c r="AM1855" t="s">
        <v>54</v>
      </c>
      <c r="AN1855">
        <v>501</v>
      </c>
      <c r="AO1855">
        <v>10</v>
      </c>
      <c r="AP1855" t="s">
        <v>49</v>
      </c>
      <c r="AR1855">
        <v>41</v>
      </c>
      <c r="AS1855">
        <v>21</v>
      </c>
      <c r="AT1855">
        <v>5.18</v>
      </c>
      <c r="AU1855" t="s">
        <v>48</v>
      </c>
    </row>
    <row r="1856" spans="38:47">
      <c r="AL1856" t="s">
        <v>46</v>
      </c>
      <c r="AM1856" t="s">
        <v>54</v>
      </c>
      <c r="AN1856">
        <v>501</v>
      </c>
      <c r="AO1856">
        <v>10</v>
      </c>
      <c r="AP1856" t="s">
        <v>49</v>
      </c>
      <c r="AR1856">
        <v>42</v>
      </c>
      <c r="AS1856">
        <v>21</v>
      </c>
      <c r="AT1856">
        <v>5.65</v>
      </c>
      <c r="AU1856" t="s">
        <v>48</v>
      </c>
    </row>
    <row r="1857" spans="38:47">
      <c r="AL1857" t="s">
        <v>46</v>
      </c>
      <c r="AM1857" t="s">
        <v>54</v>
      </c>
      <c r="AN1857">
        <v>501</v>
      </c>
      <c r="AO1857">
        <v>10</v>
      </c>
      <c r="AP1857" t="s">
        <v>49</v>
      </c>
      <c r="AR1857">
        <v>43</v>
      </c>
      <c r="AS1857">
        <v>21</v>
      </c>
      <c r="AT1857">
        <v>6.16</v>
      </c>
      <c r="AU1857" t="s">
        <v>48</v>
      </c>
    </row>
    <row r="1858" spans="38:47">
      <c r="AL1858" t="s">
        <v>46</v>
      </c>
      <c r="AM1858" t="s">
        <v>54</v>
      </c>
      <c r="AN1858">
        <v>501</v>
      </c>
      <c r="AO1858">
        <v>10</v>
      </c>
      <c r="AP1858" t="s">
        <v>49</v>
      </c>
      <c r="AR1858">
        <v>44</v>
      </c>
      <c r="AS1858">
        <v>21</v>
      </c>
      <c r="AT1858">
        <v>6.74</v>
      </c>
      <c r="AU1858" t="s">
        <v>48</v>
      </c>
    </row>
    <row r="1859" spans="38:47">
      <c r="AL1859" t="s">
        <v>46</v>
      </c>
      <c r="AM1859" t="s">
        <v>54</v>
      </c>
      <c r="AN1859">
        <v>501</v>
      </c>
      <c r="AO1859">
        <v>10</v>
      </c>
      <c r="AP1859" t="s">
        <v>49</v>
      </c>
      <c r="AR1859">
        <v>45</v>
      </c>
      <c r="AS1859">
        <v>21</v>
      </c>
      <c r="AT1859">
        <v>7.38</v>
      </c>
      <c r="AU1859" t="s">
        <v>48</v>
      </c>
    </row>
    <row r="1860" spans="38:47">
      <c r="AL1860" t="s">
        <v>46</v>
      </c>
      <c r="AM1860" t="s">
        <v>54</v>
      </c>
      <c r="AN1860">
        <v>501</v>
      </c>
      <c r="AO1860">
        <v>10</v>
      </c>
      <c r="AP1860" t="s">
        <v>49</v>
      </c>
      <c r="AR1860">
        <v>46</v>
      </c>
      <c r="AS1860">
        <v>21</v>
      </c>
      <c r="AT1860">
        <v>8.09</v>
      </c>
      <c r="AU1860" t="s">
        <v>48</v>
      </c>
    </row>
    <row r="1861" spans="38:47">
      <c r="AL1861" t="s">
        <v>46</v>
      </c>
      <c r="AM1861" t="s">
        <v>54</v>
      </c>
      <c r="AN1861">
        <v>501</v>
      </c>
      <c r="AO1861">
        <v>10</v>
      </c>
      <c r="AP1861" t="s">
        <v>49</v>
      </c>
      <c r="AR1861">
        <v>47</v>
      </c>
      <c r="AS1861">
        <v>21</v>
      </c>
      <c r="AT1861">
        <v>8.89</v>
      </c>
      <c r="AU1861" t="s">
        <v>48</v>
      </c>
    </row>
    <row r="1862" spans="38:47">
      <c r="AL1862" t="s">
        <v>46</v>
      </c>
      <c r="AM1862" t="s">
        <v>54</v>
      </c>
      <c r="AN1862">
        <v>501</v>
      </c>
      <c r="AO1862">
        <v>10</v>
      </c>
      <c r="AP1862" t="s">
        <v>49</v>
      </c>
      <c r="AR1862">
        <v>48</v>
      </c>
      <c r="AS1862">
        <v>21</v>
      </c>
      <c r="AT1862">
        <v>9.7899999999999991</v>
      </c>
      <c r="AU1862" t="s">
        <v>48</v>
      </c>
    </row>
    <row r="1863" spans="38:47">
      <c r="AL1863" t="s">
        <v>46</v>
      </c>
      <c r="AM1863" t="s">
        <v>54</v>
      </c>
      <c r="AN1863">
        <v>501</v>
      </c>
      <c r="AO1863">
        <v>10</v>
      </c>
      <c r="AP1863" t="s">
        <v>49</v>
      </c>
      <c r="AR1863">
        <v>49</v>
      </c>
      <c r="AS1863">
        <v>21</v>
      </c>
      <c r="AT1863">
        <v>10.79</v>
      </c>
      <c r="AU1863" t="s">
        <v>48</v>
      </c>
    </row>
    <row r="1864" spans="38:47">
      <c r="AL1864" t="s">
        <v>46</v>
      </c>
      <c r="AM1864" t="s">
        <v>54</v>
      </c>
      <c r="AN1864">
        <v>501</v>
      </c>
      <c r="AO1864">
        <v>10</v>
      </c>
      <c r="AP1864" t="s">
        <v>49</v>
      </c>
      <c r="AR1864">
        <v>18</v>
      </c>
      <c r="AS1864">
        <v>22</v>
      </c>
      <c r="AT1864">
        <v>1.39</v>
      </c>
      <c r="AU1864" t="s">
        <v>48</v>
      </c>
    </row>
    <row r="1865" spans="38:47">
      <c r="AL1865" t="s">
        <v>46</v>
      </c>
      <c r="AM1865" t="s">
        <v>54</v>
      </c>
      <c r="AN1865">
        <v>501</v>
      </c>
      <c r="AO1865">
        <v>10</v>
      </c>
      <c r="AP1865" t="s">
        <v>49</v>
      </c>
      <c r="AR1865">
        <v>19</v>
      </c>
      <c r="AS1865">
        <v>22</v>
      </c>
      <c r="AT1865">
        <v>1.44</v>
      </c>
      <c r="AU1865" t="s">
        <v>48</v>
      </c>
    </row>
    <row r="1866" spans="38:47">
      <c r="AL1866" t="s">
        <v>46</v>
      </c>
      <c r="AM1866" t="s">
        <v>54</v>
      </c>
      <c r="AN1866">
        <v>501</v>
      </c>
      <c r="AO1866">
        <v>10</v>
      </c>
      <c r="AP1866" t="s">
        <v>49</v>
      </c>
      <c r="AR1866">
        <v>20</v>
      </c>
      <c r="AS1866">
        <v>22</v>
      </c>
      <c r="AT1866">
        <v>1.49</v>
      </c>
      <c r="AU1866" t="s">
        <v>48</v>
      </c>
    </row>
    <row r="1867" spans="38:47">
      <c r="AL1867" t="s">
        <v>46</v>
      </c>
      <c r="AM1867" t="s">
        <v>54</v>
      </c>
      <c r="AN1867">
        <v>501</v>
      </c>
      <c r="AO1867">
        <v>10</v>
      </c>
      <c r="AP1867" t="s">
        <v>49</v>
      </c>
      <c r="AR1867">
        <v>21</v>
      </c>
      <c r="AS1867">
        <v>22</v>
      </c>
      <c r="AT1867">
        <v>1.54</v>
      </c>
      <c r="AU1867" t="s">
        <v>48</v>
      </c>
    </row>
    <row r="1868" spans="38:47">
      <c r="AL1868" t="s">
        <v>46</v>
      </c>
      <c r="AM1868" t="s">
        <v>54</v>
      </c>
      <c r="AN1868">
        <v>501</v>
      </c>
      <c r="AO1868">
        <v>10</v>
      </c>
      <c r="AP1868" t="s">
        <v>49</v>
      </c>
      <c r="AR1868">
        <v>22</v>
      </c>
      <c r="AS1868">
        <v>22</v>
      </c>
      <c r="AT1868">
        <v>1.61</v>
      </c>
      <c r="AU1868" t="s">
        <v>48</v>
      </c>
    </row>
    <row r="1869" spans="38:47">
      <c r="AL1869" t="s">
        <v>46</v>
      </c>
      <c r="AM1869" t="s">
        <v>54</v>
      </c>
      <c r="AN1869">
        <v>501</v>
      </c>
      <c r="AO1869">
        <v>10</v>
      </c>
      <c r="AP1869" t="s">
        <v>49</v>
      </c>
      <c r="AR1869">
        <v>23</v>
      </c>
      <c r="AS1869">
        <v>22</v>
      </c>
      <c r="AT1869">
        <v>1.67</v>
      </c>
      <c r="AU1869" t="s">
        <v>48</v>
      </c>
    </row>
    <row r="1870" spans="38:47">
      <c r="AL1870" t="s">
        <v>46</v>
      </c>
      <c r="AM1870" t="s">
        <v>54</v>
      </c>
      <c r="AN1870">
        <v>501</v>
      </c>
      <c r="AO1870">
        <v>10</v>
      </c>
      <c r="AP1870" t="s">
        <v>49</v>
      </c>
      <c r="AR1870">
        <v>24</v>
      </c>
      <c r="AS1870">
        <v>22</v>
      </c>
      <c r="AT1870">
        <v>1.75</v>
      </c>
      <c r="AU1870" t="s">
        <v>48</v>
      </c>
    </row>
    <row r="1871" spans="38:47">
      <c r="AL1871" t="s">
        <v>46</v>
      </c>
      <c r="AM1871" t="s">
        <v>54</v>
      </c>
      <c r="AN1871">
        <v>501</v>
      </c>
      <c r="AO1871">
        <v>10</v>
      </c>
      <c r="AP1871" t="s">
        <v>49</v>
      </c>
      <c r="AR1871">
        <v>25</v>
      </c>
      <c r="AS1871">
        <v>22</v>
      </c>
      <c r="AT1871">
        <v>1.83</v>
      </c>
      <c r="AU1871" t="s">
        <v>48</v>
      </c>
    </row>
    <row r="1872" spans="38:47">
      <c r="AL1872" t="s">
        <v>46</v>
      </c>
      <c r="AM1872" t="s">
        <v>54</v>
      </c>
      <c r="AN1872">
        <v>501</v>
      </c>
      <c r="AO1872">
        <v>10</v>
      </c>
      <c r="AP1872" t="s">
        <v>49</v>
      </c>
      <c r="AR1872">
        <v>26</v>
      </c>
      <c r="AS1872">
        <v>22</v>
      </c>
      <c r="AT1872">
        <v>1.92</v>
      </c>
      <c r="AU1872" t="s">
        <v>48</v>
      </c>
    </row>
    <row r="1873" spans="38:47">
      <c r="AL1873" t="s">
        <v>46</v>
      </c>
      <c r="AM1873" t="s">
        <v>54</v>
      </c>
      <c r="AN1873">
        <v>501</v>
      </c>
      <c r="AO1873">
        <v>10</v>
      </c>
      <c r="AP1873" t="s">
        <v>49</v>
      </c>
      <c r="AR1873">
        <v>27</v>
      </c>
      <c r="AS1873">
        <v>22</v>
      </c>
      <c r="AT1873">
        <v>2.0299999999999998</v>
      </c>
      <c r="AU1873" t="s">
        <v>48</v>
      </c>
    </row>
    <row r="1874" spans="38:47">
      <c r="AL1874" t="s">
        <v>46</v>
      </c>
      <c r="AM1874" t="s">
        <v>54</v>
      </c>
      <c r="AN1874">
        <v>501</v>
      </c>
      <c r="AO1874">
        <v>10</v>
      </c>
      <c r="AP1874" t="s">
        <v>49</v>
      </c>
      <c r="AR1874">
        <v>28</v>
      </c>
      <c r="AS1874">
        <v>22</v>
      </c>
      <c r="AT1874">
        <v>2.14</v>
      </c>
      <c r="AU1874" t="s">
        <v>48</v>
      </c>
    </row>
    <row r="1875" spans="38:47">
      <c r="AL1875" t="s">
        <v>46</v>
      </c>
      <c r="AM1875" t="s">
        <v>54</v>
      </c>
      <c r="AN1875">
        <v>501</v>
      </c>
      <c r="AO1875">
        <v>10</v>
      </c>
      <c r="AP1875" t="s">
        <v>49</v>
      </c>
      <c r="AR1875">
        <v>29</v>
      </c>
      <c r="AS1875">
        <v>22</v>
      </c>
      <c r="AT1875">
        <v>2.27</v>
      </c>
      <c r="AU1875" t="s">
        <v>48</v>
      </c>
    </row>
    <row r="1876" spans="38:47">
      <c r="AL1876" t="s">
        <v>46</v>
      </c>
      <c r="AM1876" t="s">
        <v>54</v>
      </c>
      <c r="AN1876">
        <v>501</v>
      </c>
      <c r="AO1876">
        <v>10</v>
      </c>
      <c r="AP1876" t="s">
        <v>49</v>
      </c>
      <c r="AR1876">
        <v>30</v>
      </c>
      <c r="AS1876">
        <v>22</v>
      </c>
      <c r="AT1876">
        <v>2.4300000000000002</v>
      </c>
      <c r="AU1876" t="s">
        <v>48</v>
      </c>
    </row>
    <row r="1877" spans="38:47">
      <c r="AL1877" t="s">
        <v>46</v>
      </c>
      <c r="AM1877" t="s">
        <v>54</v>
      </c>
      <c r="AN1877">
        <v>501</v>
      </c>
      <c r="AO1877">
        <v>10</v>
      </c>
      <c r="AP1877" t="s">
        <v>49</v>
      </c>
      <c r="AR1877">
        <v>31</v>
      </c>
      <c r="AS1877">
        <v>22</v>
      </c>
      <c r="AT1877">
        <v>2.59</v>
      </c>
      <c r="AU1877" t="s">
        <v>48</v>
      </c>
    </row>
    <row r="1878" spans="38:47">
      <c r="AL1878" t="s">
        <v>46</v>
      </c>
      <c r="AM1878" t="s">
        <v>54</v>
      </c>
      <c r="AN1878">
        <v>501</v>
      </c>
      <c r="AO1878">
        <v>10</v>
      </c>
      <c r="AP1878" t="s">
        <v>49</v>
      </c>
      <c r="AR1878">
        <v>32</v>
      </c>
      <c r="AS1878">
        <v>22</v>
      </c>
      <c r="AT1878">
        <v>2.77</v>
      </c>
      <c r="AU1878" t="s">
        <v>48</v>
      </c>
    </row>
    <row r="1879" spans="38:47">
      <c r="AL1879" t="s">
        <v>46</v>
      </c>
      <c r="AM1879" t="s">
        <v>54</v>
      </c>
      <c r="AN1879">
        <v>501</v>
      </c>
      <c r="AO1879">
        <v>10</v>
      </c>
      <c r="AP1879" t="s">
        <v>49</v>
      </c>
      <c r="AR1879">
        <v>33</v>
      </c>
      <c r="AS1879">
        <v>22</v>
      </c>
      <c r="AT1879">
        <v>2.98</v>
      </c>
      <c r="AU1879" t="s">
        <v>48</v>
      </c>
    </row>
    <row r="1880" spans="38:47">
      <c r="AL1880" t="s">
        <v>46</v>
      </c>
      <c r="AM1880" t="s">
        <v>54</v>
      </c>
      <c r="AN1880">
        <v>501</v>
      </c>
      <c r="AO1880">
        <v>10</v>
      </c>
      <c r="AP1880" t="s">
        <v>49</v>
      </c>
      <c r="AR1880">
        <v>34</v>
      </c>
      <c r="AS1880">
        <v>22</v>
      </c>
      <c r="AT1880">
        <v>3.21</v>
      </c>
      <c r="AU1880" t="s">
        <v>48</v>
      </c>
    </row>
    <row r="1881" spans="38:47">
      <c r="AL1881" t="s">
        <v>46</v>
      </c>
      <c r="AM1881" t="s">
        <v>54</v>
      </c>
      <c r="AN1881">
        <v>501</v>
      </c>
      <c r="AO1881">
        <v>10</v>
      </c>
      <c r="AP1881" t="s">
        <v>49</v>
      </c>
      <c r="AR1881">
        <v>35</v>
      </c>
      <c r="AS1881">
        <v>22</v>
      </c>
      <c r="AT1881">
        <v>3.46</v>
      </c>
      <c r="AU1881" t="s">
        <v>48</v>
      </c>
    </row>
    <row r="1882" spans="38:47">
      <c r="AL1882" t="s">
        <v>46</v>
      </c>
      <c r="AM1882" t="s">
        <v>54</v>
      </c>
      <c r="AN1882">
        <v>501</v>
      </c>
      <c r="AO1882">
        <v>10</v>
      </c>
      <c r="AP1882" t="s">
        <v>49</v>
      </c>
      <c r="AR1882">
        <v>36</v>
      </c>
      <c r="AS1882">
        <v>22</v>
      </c>
      <c r="AT1882">
        <v>3.75</v>
      </c>
      <c r="AU1882" t="s">
        <v>48</v>
      </c>
    </row>
    <row r="1883" spans="38:47">
      <c r="AL1883" t="s">
        <v>46</v>
      </c>
      <c r="AM1883" t="s">
        <v>54</v>
      </c>
      <c r="AN1883">
        <v>501</v>
      </c>
      <c r="AO1883">
        <v>10</v>
      </c>
      <c r="AP1883" t="s">
        <v>49</v>
      </c>
      <c r="AR1883">
        <v>37</v>
      </c>
      <c r="AS1883">
        <v>22</v>
      </c>
      <c r="AT1883">
        <v>4.05</v>
      </c>
      <c r="AU1883" t="s">
        <v>48</v>
      </c>
    </row>
    <row r="1884" spans="38:47">
      <c r="AL1884" t="s">
        <v>46</v>
      </c>
      <c r="AM1884" t="s">
        <v>54</v>
      </c>
      <c r="AN1884">
        <v>501</v>
      </c>
      <c r="AO1884">
        <v>10</v>
      </c>
      <c r="AP1884" t="s">
        <v>49</v>
      </c>
      <c r="AR1884">
        <v>38</v>
      </c>
      <c r="AS1884">
        <v>22</v>
      </c>
      <c r="AT1884">
        <v>4.41</v>
      </c>
      <c r="AU1884" t="s">
        <v>48</v>
      </c>
    </row>
    <row r="1885" spans="38:47">
      <c r="AL1885" t="s">
        <v>46</v>
      </c>
      <c r="AM1885" t="s">
        <v>54</v>
      </c>
      <c r="AN1885">
        <v>501</v>
      </c>
      <c r="AO1885">
        <v>10</v>
      </c>
      <c r="AP1885" t="s">
        <v>49</v>
      </c>
      <c r="AR1885">
        <v>39</v>
      </c>
      <c r="AS1885">
        <v>22</v>
      </c>
      <c r="AT1885">
        <v>4.78</v>
      </c>
      <c r="AU1885" t="s">
        <v>48</v>
      </c>
    </row>
    <row r="1886" spans="38:47">
      <c r="AL1886" t="s">
        <v>46</v>
      </c>
      <c r="AM1886" t="s">
        <v>54</v>
      </c>
      <c r="AN1886">
        <v>501</v>
      </c>
      <c r="AO1886">
        <v>10</v>
      </c>
      <c r="AP1886" t="s">
        <v>49</v>
      </c>
      <c r="AR1886">
        <v>40</v>
      </c>
      <c r="AS1886">
        <v>22</v>
      </c>
      <c r="AT1886">
        <v>5.2</v>
      </c>
      <c r="AU1886" t="s">
        <v>48</v>
      </c>
    </row>
    <row r="1887" spans="38:47">
      <c r="AL1887" t="s">
        <v>46</v>
      </c>
      <c r="AM1887" t="s">
        <v>54</v>
      </c>
      <c r="AN1887">
        <v>501</v>
      </c>
      <c r="AO1887">
        <v>10</v>
      </c>
      <c r="AP1887" t="s">
        <v>49</v>
      </c>
      <c r="AR1887">
        <v>41</v>
      </c>
      <c r="AS1887">
        <v>22</v>
      </c>
      <c r="AT1887">
        <v>5.67</v>
      </c>
      <c r="AU1887" t="s">
        <v>48</v>
      </c>
    </row>
    <row r="1888" spans="38:47">
      <c r="AL1888" t="s">
        <v>46</v>
      </c>
      <c r="AM1888" t="s">
        <v>54</v>
      </c>
      <c r="AN1888">
        <v>501</v>
      </c>
      <c r="AO1888">
        <v>10</v>
      </c>
      <c r="AP1888" t="s">
        <v>49</v>
      </c>
      <c r="AR1888">
        <v>42</v>
      </c>
      <c r="AS1888">
        <v>22</v>
      </c>
      <c r="AT1888">
        <v>6.19</v>
      </c>
      <c r="AU1888" t="s">
        <v>48</v>
      </c>
    </row>
    <row r="1889" spans="38:47">
      <c r="AL1889" t="s">
        <v>46</v>
      </c>
      <c r="AM1889" t="s">
        <v>54</v>
      </c>
      <c r="AN1889">
        <v>501</v>
      </c>
      <c r="AO1889">
        <v>10</v>
      </c>
      <c r="AP1889" t="s">
        <v>49</v>
      </c>
      <c r="AR1889">
        <v>43</v>
      </c>
      <c r="AS1889">
        <v>22</v>
      </c>
      <c r="AT1889">
        <v>6.76</v>
      </c>
      <c r="AU1889" t="s">
        <v>48</v>
      </c>
    </row>
    <row r="1890" spans="38:47">
      <c r="AL1890" t="s">
        <v>46</v>
      </c>
      <c r="AM1890" t="s">
        <v>54</v>
      </c>
      <c r="AN1890">
        <v>501</v>
      </c>
      <c r="AO1890">
        <v>10</v>
      </c>
      <c r="AP1890" t="s">
        <v>49</v>
      </c>
      <c r="AR1890">
        <v>44</v>
      </c>
      <c r="AS1890">
        <v>22</v>
      </c>
      <c r="AT1890">
        <v>7.4</v>
      </c>
      <c r="AU1890" t="s">
        <v>48</v>
      </c>
    </row>
    <row r="1891" spans="38:47">
      <c r="AL1891" t="s">
        <v>46</v>
      </c>
      <c r="AM1891" t="s">
        <v>54</v>
      </c>
      <c r="AN1891">
        <v>501</v>
      </c>
      <c r="AO1891">
        <v>10</v>
      </c>
      <c r="AP1891" t="s">
        <v>49</v>
      </c>
      <c r="AR1891">
        <v>45</v>
      </c>
      <c r="AS1891">
        <v>22</v>
      </c>
      <c r="AT1891">
        <v>8.11</v>
      </c>
      <c r="AU1891" t="s">
        <v>48</v>
      </c>
    </row>
    <row r="1892" spans="38:47">
      <c r="AL1892" t="s">
        <v>46</v>
      </c>
      <c r="AM1892" t="s">
        <v>54</v>
      </c>
      <c r="AN1892">
        <v>501</v>
      </c>
      <c r="AO1892">
        <v>10</v>
      </c>
      <c r="AP1892" t="s">
        <v>49</v>
      </c>
      <c r="AR1892">
        <v>46</v>
      </c>
      <c r="AS1892">
        <v>22</v>
      </c>
      <c r="AT1892">
        <v>8.9</v>
      </c>
      <c r="AU1892" t="s">
        <v>48</v>
      </c>
    </row>
    <row r="1893" spans="38:47">
      <c r="AL1893" t="s">
        <v>46</v>
      </c>
      <c r="AM1893" t="s">
        <v>54</v>
      </c>
      <c r="AN1893">
        <v>501</v>
      </c>
      <c r="AO1893">
        <v>10</v>
      </c>
      <c r="AP1893" t="s">
        <v>49</v>
      </c>
      <c r="AR1893">
        <v>47</v>
      </c>
      <c r="AS1893">
        <v>22</v>
      </c>
      <c r="AT1893">
        <v>9.7899999999999991</v>
      </c>
      <c r="AU1893" t="s">
        <v>48</v>
      </c>
    </row>
    <row r="1894" spans="38:47">
      <c r="AL1894" t="s">
        <v>46</v>
      </c>
      <c r="AM1894" t="s">
        <v>54</v>
      </c>
      <c r="AN1894">
        <v>501</v>
      </c>
      <c r="AO1894">
        <v>10</v>
      </c>
      <c r="AP1894" t="s">
        <v>49</v>
      </c>
      <c r="AR1894">
        <v>48</v>
      </c>
      <c r="AS1894">
        <v>22</v>
      </c>
      <c r="AT1894">
        <v>10.78</v>
      </c>
      <c r="AU1894" t="s">
        <v>48</v>
      </c>
    </row>
    <row r="1895" spans="38:47">
      <c r="AL1895" t="s">
        <v>46</v>
      </c>
      <c r="AM1895" t="s">
        <v>54</v>
      </c>
      <c r="AN1895">
        <v>501</v>
      </c>
      <c r="AO1895">
        <v>10</v>
      </c>
      <c r="AP1895" t="s">
        <v>49</v>
      </c>
      <c r="AR1895">
        <v>18</v>
      </c>
      <c r="AS1895">
        <v>23</v>
      </c>
      <c r="AT1895">
        <v>1.48</v>
      </c>
      <c r="AU1895" t="s">
        <v>48</v>
      </c>
    </row>
    <row r="1896" spans="38:47">
      <c r="AL1896" t="s">
        <v>46</v>
      </c>
      <c r="AM1896" t="s">
        <v>54</v>
      </c>
      <c r="AN1896">
        <v>501</v>
      </c>
      <c r="AO1896">
        <v>10</v>
      </c>
      <c r="AP1896" t="s">
        <v>49</v>
      </c>
      <c r="AR1896">
        <v>19</v>
      </c>
      <c r="AS1896">
        <v>23</v>
      </c>
      <c r="AT1896">
        <v>1.53</v>
      </c>
      <c r="AU1896" t="s">
        <v>48</v>
      </c>
    </row>
    <row r="1897" spans="38:47">
      <c r="AL1897" t="s">
        <v>46</v>
      </c>
      <c r="AM1897" t="s">
        <v>54</v>
      </c>
      <c r="AN1897">
        <v>501</v>
      </c>
      <c r="AO1897">
        <v>10</v>
      </c>
      <c r="AP1897" t="s">
        <v>49</v>
      </c>
      <c r="AR1897">
        <v>20</v>
      </c>
      <c r="AS1897">
        <v>23</v>
      </c>
      <c r="AT1897">
        <v>1.59</v>
      </c>
      <c r="AU1897" t="s">
        <v>48</v>
      </c>
    </row>
    <row r="1898" spans="38:47">
      <c r="AL1898" t="s">
        <v>46</v>
      </c>
      <c r="AM1898" t="s">
        <v>54</v>
      </c>
      <c r="AN1898">
        <v>501</v>
      </c>
      <c r="AO1898">
        <v>10</v>
      </c>
      <c r="AP1898" t="s">
        <v>49</v>
      </c>
      <c r="AR1898">
        <v>21</v>
      </c>
      <c r="AS1898">
        <v>23</v>
      </c>
      <c r="AT1898">
        <v>1.65</v>
      </c>
      <c r="AU1898" t="s">
        <v>48</v>
      </c>
    </row>
    <row r="1899" spans="38:47">
      <c r="AL1899" t="s">
        <v>46</v>
      </c>
      <c r="AM1899" t="s">
        <v>54</v>
      </c>
      <c r="AN1899">
        <v>501</v>
      </c>
      <c r="AO1899">
        <v>10</v>
      </c>
      <c r="AP1899" t="s">
        <v>49</v>
      </c>
      <c r="AR1899">
        <v>22</v>
      </c>
      <c r="AS1899">
        <v>23</v>
      </c>
      <c r="AT1899">
        <v>1.72</v>
      </c>
      <c r="AU1899" t="s">
        <v>48</v>
      </c>
    </row>
    <row r="1900" spans="38:47">
      <c r="AL1900" t="s">
        <v>46</v>
      </c>
      <c r="AM1900" t="s">
        <v>54</v>
      </c>
      <c r="AN1900">
        <v>501</v>
      </c>
      <c r="AO1900">
        <v>10</v>
      </c>
      <c r="AP1900" t="s">
        <v>49</v>
      </c>
      <c r="AR1900">
        <v>23</v>
      </c>
      <c r="AS1900">
        <v>23</v>
      </c>
      <c r="AT1900">
        <v>1.79</v>
      </c>
      <c r="AU1900" t="s">
        <v>48</v>
      </c>
    </row>
    <row r="1901" spans="38:47">
      <c r="AL1901" t="s">
        <v>46</v>
      </c>
      <c r="AM1901" t="s">
        <v>54</v>
      </c>
      <c r="AN1901">
        <v>501</v>
      </c>
      <c r="AO1901">
        <v>10</v>
      </c>
      <c r="AP1901" t="s">
        <v>49</v>
      </c>
      <c r="AR1901">
        <v>24</v>
      </c>
      <c r="AS1901">
        <v>23</v>
      </c>
      <c r="AT1901">
        <v>1.88</v>
      </c>
      <c r="AU1901" t="s">
        <v>48</v>
      </c>
    </row>
    <row r="1902" spans="38:47">
      <c r="AL1902" t="s">
        <v>46</v>
      </c>
      <c r="AM1902" t="s">
        <v>54</v>
      </c>
      <c r="AN1902">
        <v>501</v>
      </c>
      <c r="AO1902">
        <v>10</v>
      </c>
      <c r="AP1902" t="s">
        <v>49</v>
      </c>
      <c r="AR1902">
        <v>25</v>
      </c>
      <c r="AS1902">
        <v>23</v>
      </c>
      <c r="AT1902">
        <v>1.97</v>
      </c>
      <c r="AU1902" t="s">
        <v>48</v>
      </c>
    </row>
    <row r="1903" spans="38:47">
      <c r="AL1903" t="s">
        <v>46</v>
      </c>
      <c r="AM1903" t="s">
        <v>54</v>
      </c>
      <c r="AN1903">
        <v>501</v>
      </c>
      <c r="AO1903">
        <v>10</v>
      </c>
      <c r="AP1903" t="s">
        <v>49</v>
      </c>
      <c r="AR1903">
        <v>26</v>
      </c>
      <c r="AS1903">
        <v>23</v>
      </c>
      <c r="AT1903">
        <v>2.0699999999999998</v>
      </c>
      <c r="AU1903" t="s">
        <v>48</v>
      </c>
    </row>
    <row r="1904" spans="38:47">
      <c r="AL1904" t="s">
        <v>46</v>
      </c>
      <c r="AM1904" t="s">
        <v>54</v>
      </c>
      <c r="AN1904">
        <v>501</v>
      </c>
      <c r="AO1904">
        <v>10</v>
      </c>
      <c r="AP1904" t="s">
        <v>49</v>
      </c>
      <c r="AR1904">
        <v>27</v>
      </c>
      <c r="AS1904">
        <v>23</v>
      </c>
      <c r="AT1904">
        <v>2.1800000000000002</v>
      </c>
      <c r="AU1904" t="s">
        <v>48</v>
      </c>
    </row>
    <row r="1905" spans="38:47">
      <c r="AL1905" t="s">
        <v>46</v>
      </c>
      <c r="AM1905" t="s">
        <v>54</v>
      </c>
      <c r="AN1905">
        <v>501</v>
      </c>
      <c r="AO1905">
        <v>10</v>
      </c>
      <c r="AP1905" t="s">
        <v>49</v>
      </c>
      <c r="AR1905">
        <v>28</v>
      </c>
      <c r="AS1905">
        <v>23</v>
      </c>
      <c r="AT1905">
        <v>2.3199999999999998</v>
      </c>
      <c r="AU1905" t="s">
        <v>48</v>
      </c>
    </row>
    <row r="1906" spans="38:47">
      <c r="AL1906" t="s">
        <v>46</v>
      </c>
      <c r="AM1906" t="s">
        <v>54</v>
      </c>
      <c r="AN1906">
        <v>501</v>
      </c>
      <c r="AO1906">
        <v>10</v>
      </c>
      <c r="AP1906" t="s">
        <v>49</v>
      </c>
      <c r="AR1906">
        <v>29</v>
      </c>
      <c r="AS1906">
        <v>23</v>
      </c>
      <c r="AT1906">
        <v>2.4700000000000002</v>
      </c>
      <c r="AU1906" t="s">
        <v>48</v>
      </c>
    </row>
    <row r="1907" spans="38:47">
      <c r="AL1907" t="s">
        <v>46</v>
      </c>
      <c r="AM1907" t="s">
        <v>54</v>
      </c>
      <c r="AN1907">
        <v>501</v>
      </c>
      <c r="AO1907">
        <v>10</v>
      </c>
      <c r="AP1907" t="s">
        <v>49</v>
      </c>
      <c r="AR1907">
        <v>30</v>
      </c>
      <c r="AS1907">
        <v>23</v>
      </c>
      <c r="AT1907">
        <v>2.63</v>
      </c>
      <c r="AU1907" t="s">
        <v>48</v>
      </c>
    </row>
    <row r="1908" spans="38:47">
      <c r="AL1908" t="s">
        <v>46</v>
      </c>
      <c r="AM1908" t="s">
        <v>54</v>
      </c>
      <c r="AN1908">
        <v>501</v>
      </c>
      <c r="AO1908">
        <v>10</v>
      </c>
      <c r="AP1908" t="s">
        <v>49</v>
      </c>
      <c r="AR1908">
        <v>31</v>
      </c>
      <c r="AS1908">
        <v>23</v>
      </c>
      <c r="AT1908">
        <v>2.81</v>
      </c>
      <c r="AU1908" t="s">
        <v>48</v>
      </c>
    </row>
    <row r="1909" spans="38:47">
      <c r="AL1909" t="s">
        <v>46</v>
      </c>
      <c r="AM1909" t="s">
        <v>54</v>
      </c>
      <c r="AN1909">
        <v>501</v>
      </c>
      <c r="AO1909">
        <v>10</v>
      </c>
      <c r="AP1909" t="s">
        <v>49</v>
      </c>
      <c r="AR1909">
        <v>32</v>
      </c>
      <c r="AS1909">
        <v>23</v>
      </c>
      <c r="AT1909">
        <v>3.01</v>
      </c>
      <c r="AU1909" t="s">
        <v>48</v>
      </c>
    </row>
    <row r="1910" spans="38:47">
      <c r="AL1910" t="s">
        <v>46</v>
      </c>
      <c r="AM1910" t="s">
        <v>54</v>
      </c>
      <c r="AN1910">
        <v>501</v>
      </c>
      <c r="AO1910">
        <v>10</v>
      </c>
      <c r="AP1910" t="s">
        <v>49</v>
      </c>
      <c r="AR1910">
        <v>33</v>
      </c>
      <c r="AS1910">
        <v>23</v>
      </c>
      <c r="AT1910">
        <v>3.24</v>
      </c>
      <c r="AU1910" t="s">
        <v>48</v>
      </c>
    </row>
    <row r="1911" spans="38:47">
      <c r="AL1911" t="s">
        <v>46</v>
      </c>
      <c r="AM1911" t="s">
        <v>54</v>
      </c>
      <c r="AN1911">
        <v>501</v>
      </c>
      <c r="AO1911">
        <v>10</v>
      </c>
      <c r="AP1911" t="s">
        <v>49</v>
      </c>
      <c r="AR1911">
        <v>34</v>
      </c>
      <c r="AS1911">
        <v>23</v>
      </c>
      <c r="AT1911">
        <v>3.49</v>
      </c>
      <c r="AU1911" t="s">
        <v>48</v>
      </c>
    </row>
    <row r="1912" spans="38:47">
      <c r="AL1912" t="s">
        <v>46</v>
      </c>
      <c r="AM1912" t="s">
        <v>54</v>
      </c>
      <c r="AN1912">
        <v>501</v>
      </c>
      <c r="AO1912">
        <v>10</v>
      </c>
      <c r="AP1912" t="s">
        <v>49</v>
      </c>
      <c r="AR1912">
        <v>35</v>
      </c>
      <c r="AS1912">
        <v>23</v>
      </c>
      <c r="AT1912">
        <v>3.77</v>
      </c>
      <c r="AU1912" t="s">
        <v>48</v>
      </c>
    </row>
    <row r="1913" spans="38:47">
      <c r="AL1913" t="s">
        <v>46</v>
      </c>
      <c r="AM1913" t="s">
        <v>54</v>
      </c>
      <c r="AN1913">
        <v>501</v>
      </c>
      <c r="AO1913">
        <v>10</v>
      </c>
      <c r="AP1913" t="s">
        <v>49</v>
      </c>
      <c r="AR1913">
        <v>36</v>
      </c>
      <c r="AS1913">
        <v>23</v>
      </c>
      <c r="AT1913">
        <v>4.08</v>
      </c>
      <c r="AU1913" t="s">
        <v>48</v>
      </c>
    </row>
    <row r="1914" spans="38:47">
      <c r="AL1914" t="s">
        <v>46</v>
      </c>
      <c r="AM1914" t="s">
        <v>54</v>
      </c>
      <c r="AN1914">
        <v>501</v>
      </c>
      <c r="AO1914">
        <v>10</v>
      </c>
      <c r="AP1914" t="s">
        <v>49</v>
      </c>
      <c r="AR1914">
        <v>37</v>
      </c>
      <c r="AS1914">
        <v>23</v>
      </c>
      <c r="AT1914">
        <v>4.43</v>
      </c>
      <c r="AU1914" t="s">
        <v>48</v>
      </c>
    </row>
    <row r="1915" spans="38:47">
      <c r="AL1915" t="s">
        <v>46</v>
      </c>
      <c r="AM1915" t="s">
        <v>54</v>
      </c>
      <c r="AN1915">
        <v>501</v>
      </c>
      <c r="AO1915">
        <v>10</v>
      </c>
      <c r="AP1915" t="s">
        <v>49</v>
      </c>
      <c r="AR1915">
        <v>38</v>
      </c>
      <c r="AS1915">
        <v>23</v>
      </c>
      <c r="AT1915">
        <v>4.8099999999999996</v>
      </c>
      <c r="AU1915" t="s">
        <v>48</v>
      </c>
    </row>
    <row r="1916" spans="38:47">
      <c r="AL1916" t="s">
        <v>46</v>
      </c>
      <c r="AM1916" t="s">
        <v>54</v>
      </c>
      <c r="AN1916">
        <v>501</v>
      </c>
      <c r="AO1916">
        <v>10</v>
      </c>
      <c r="AP1916" t="s">
        <v>49</v>
      </c>
      <c r="AR1916">
        <v>39</v>
      </c>
      <c r="AS1916">
        <v>23</v>
      </c>
      <c r="AT1916">
        <v>5.23</v>
      </c>
      <c r="AU1916" t="s">
        <v>48</v>
      </c>
    </row>
    <row r="1917" spans="38:47">
      <c r="AL1917" t="s">
        <v>46</v>
      </c>
      <c r="AM1917" t="s">
        <v>54</v>
      </c>
      <c r="AN1917">
        <v>501</v>
      </c>
      <c r="AO1917">
        <v>10</v>
      </c>
      <c r="AP1917" t="s">
        <v>49</v>
      </c>
      <c r="AR1917">
        <v>40</v>
      </c>
      <c r="AS1917">
        <v>23</v>
      </c>
      <c r="AT1917">
        <v>5.69</v>
      </c>
      <c r="AU1917" t="s">
        <v>48</v>
      </c>
    </row>
    <row r="1918" spans="38:47">
      <c r="AL1918" t="s">
        <v>46</v>
      </c>
      <c r="AM1918" t="s">
        <v>54</v>
      </c>
      <c r="AN1918">
        <v>501</v>
      </c>
      <c r="AO1918">
        <v>10</v>
      </c>
      <c r="AP1918" t="s">
        <v>49</v>
      </c>
      <c r="AR1918">
        <v>41</v>
      </c>
      <c r="AS1918">
        <v>23</v>
      </c>
      <c r="AT1918">
        <v>6.2</v>
      </c>
      <c r="AU1918" t="s">
        <v>48</v>
      </c>
    </row>
    <row r="1919" spans="38:47">
      <c r="AL1919" t="s">
        <v>46</v>
      </c>
      <c r="AM1919" t="s">
        <v>54</v>
      </c>
      <c r="AN1919">
        <v>501</v>
      </c>
      <c r="AO1919">
        <v>10</v>
      </c>
      <c r="AP1919" t="s">
        <v>49</v>
      </c>
      <c r="AR1919">
        <v>42</v>
      </c>
      <c r="AS1919">
        <v>23</v>
      </c>
      <c r="AT1919">
        <v>6.78</v>
      </c>
      <c r="AU1919" t="s">
        <v>48</v>
      </c>
    </row>
    <row r="1920" spans="38:47">
      <c r="AL1920" t="s">
        <v>46</v>
      </c>
      <c r="AM1920" t="s">
        <v>54</v>
      </c>
      <c r="AN1920">
        <v>501</v>
      </c>
      <c r="AO1920">
        <v>10</v>
      </c>
      <c r="AP1920" t="s">
        <v>49</v>
      </c>
      <c r="AR1920">
        <v>43</v>
      </c>
      <c r="AS1920">
        <v>23</v>
      </c>
      <c r="AT1920">
        <v>7.4</v>
      </c>
      <c r="AU1920" t="s">
        <v>48</v>
      </c>
    </row>
    <row r="1921" spans="38:47">
      <c r="AL1921" t="s">
        <v>46</v>
      </c>
      <c r="AM1921" t="s">
        <v>54</v>
      </c>
      <c r="AN1921">
        <v>501</v>
      </c>
      <c r="AO1921">
        <v>10</v>
      </c>
      <c r="AP1921" t="s">
        <v>49</v>
      </c>
      <c r="AR1921">
        <v>44</v>
      </c>
      <c r="AS1921">
        <v>23</v>
      </c>
      <c r="AT1921">
        <v>8.11</v>
      </c>
      <c r="AU1921" t="s">
        <v>48</v>
      </c>
    </row>
    <row r="1922" spans="38:47">
      <c r="AL1922" t="s">
        <v>46</v>
      </c>
      <c r="AM1922" t="s">
        <v>54</v>
      </c>
      <c r="AN1922">
        <v>501</v>
      </c>
      <c r="AO1922">
        <v>10</v>
      </c>
      <c r="AP1922" t="s">
        <v>49</v>
      </c>
      <c r="AR1922">
        <v>45</v>
      </c>
      <c r="AS1922">
        <v>23</v>
      </c>
      <c r="AT1922">
        <v>8.9</v>
      </c>
      <c r="AU1922" t="s">
        <v>48</v>
      </c>
    </row>
    <row r="1923" spans="38:47">
      <c r="AL1923" t="s">
        <v>46</v>
      </c>
      <c r="AM1923" t="s">
        <v>54</v>
      </c>
      <c r="AN1923">
        <v>501</v>
      </c>
      <c r="AO1923">
        <v>10</v>
      </c>
      <c r="AP1923" t="s">
        <v>49</v>
      </c>
      <c r="AR1923">
        <v>46</v>
      </c>
      <c r="AS1923">
        <v>23</v>
      </c>
      <c r="AT1923">
        <v>9.7799999999999994</v>
      </c>
      <c r="AU1923" t="s">
        <v>48</v>
      </c>
    </row>
    <row r="1924" spans="38:47">
      <c r="AL1924" t="s">
        <v>46</v>
      </c>
      <c r="AM1924" t="s">
        <v>54</v>
      </c>
      <c r="AN1924">
        <v>501</v>
      </c>
      <c r="AO1924">
        <v>10</v>
      </c>
      <c r="AP1924" t="s">
        <v>49</v>
      </c>
      <c r="AR1924">
        <v>47</v>
      </c>
      <c r="AS1924">
        <v>23</v>
      </c>
      <c r="AT1924">
        <v>10.76</v>
      </c>
      <c r="AU1924" t="s">
        <v>48</v>
      </c>
    </row>
    <row r="1925" spans="38:47">
      <c r="AL1925" t="s">
        <v>46</v>
      </c>
      <c r="AM1925" t="s">
        <v>54</v>
      </c>
      <c r="AN1925">
        <v>501</v>
      </c>
      <c r="AO1925">
        <v>10</v>
      </c>
      <c r="AP1925" t="s">
        <v>49</v>
      </c>
      <c r="AR1925">
        <v>18</v>
      </c>
      <c r="AS1925">
        <v>24</v>
      </c>
      <c r="AT1925">
        <v>1.57</v>
      </c>
      <c r="AU1925" t="s">
        <v>48</v>
      </c>
    </row>
    <row r="1926" spans="38:47">
      <c r="AL1926" t="s">
        <v>46</v>
      </c>
      <c r="AM1926" t="s">
        <v>54</v>
      </c>
      <c r="AN1926">
        <v>501</v>
      </c>
      <c r="AO1926">
        <v>10</v>
      </c>
      <c r="AP1926" t="s">
        <v>49</v>
      </c>
      <c r="AR1926">
        <v>19</v>
      </c>
      <c r="AS1926">
        <v>24</v>
      </c>
      <c r="AT1926">
        <v>1.63</v>
      </c>
      <c r="AU1926" t="s">
        <v>48</v>
      </c>
    </row>
    <row r="1927" spans="38:47">
      <c r="AL1927" t="s">
        <v>46</v>
      </c>
      <c r="AM1927" t="s">
        <v>54</v>
      </c>
      <c r="AN1927">
        <v>501</v>
      </c>
      <c r="AO1927">
        <v>10</v>
      </c>
      <c r="AP1927" t="s">
        <v>49</v>
      </c>
      <c r="AR1927">
        <v>20</v>
      </c>
      <c r="AS1927">
        <v>24</v>
      </c>
      <c r="AT1927">
        <v>1.7</v>
      </c>
      <c r="AU1927" t="s">
        <v>48</v>
      </c>
    </row>
    <row r="1928" spans="38:47">
      <c r="AL1928" t="s">
        <v>46</v>
      </c>
      <c r="AM1928" t="s">
        <v>54</v>
      </c>
      <c r="AN1928">
        <v>501</v>
      </c>
      <c r="AO1928">
        <v>10</v>
      </c>
      <c r="AP1928" t="s">
        <v>49</v>
      </c>
      <c r="AR1928">
        <v>21</v>
      </c>
      <c r="AS1928">
        <v>24</v>
      </c>
      <c r="AT1928">
        <v>1.76</v>
      </c>
      <c r="AU1928" t="s">
        <v>48</v>
      </c>
    </row>
    <row r="1929" spans="38:47">
      <c r="AL1929" t="s">
        <v>46</v>
      </c>
      <c r="AM1929" t="s">
        <v>54</v>
      </c>
      <c r="AN1929">
        <v>501</v>
      </c>
      <c r="AO1929">
        <v>10</v>
      </c>
      <c r="AP1929" t="s">
        <v>49</v>
      </c>
      <c r="AR1929">
        <v>22</v>
      </c>
      <c r="AS1929">
        <v>24</v>
      </c>
      <c r="AT1929">
        <v>1.84</v>
      </c>
      <c r="AU1929" t="s">
        <v>48</v>
      </c>
    </row>
    <row r="1930" spans="38:47">
      <c r="AL1930" t="s">
        <v>46</v>
      </c>
      <c r="AM1930" t="s">
        <v>54</v>
      </c>
      <c r="AN1930">
        <v>501</v>
      </c>
      <c r="AO1930">
        <v>10</v>
      </c>
      <c r="AP1930" t="s">
        <v>49</v>
      </c>
      <c r="AR1930">
        <v>23</v>
      </c>
      <c r="AS1930">
        <v>24</v>
      </c>
      <c r="AT1930">
        <v>1.92</v>
      </c>
      <c r="AU1930" t="s">
        <v>48</v>
      </c>
    </row>
    <row r="1931" spans="38:47">
      <c r="AL1931" t="s">
        <v>46</v>
      </c>
      <c r="AM1931" t="s">
        <v>54</v>
      </c>
      <c r="AN1931">
        <v>501</v>
      </c>
      <c r="AO1931">
        <v>10</v>
      </c>
      <c r="AP1931" t="s">
        <v>49</v>
      </c>
      <c r="AR1931">
        <v>24</v>
      </c>
      <c r="AS1931">
        <v>24</v>
      </c>
      <c r="AT1931">
        <v>2.0099999999999998</v>
      </c>
      <c r="AU1931" t="s">
        <v>48</v>
      </c>
    </row>
    <row r="1932" spans="38:47">
      <c r="AL1932" t="s">
        <v>46</v>
      </c>
      <c r="AM1932" t="s">
        <v>54</v>
      </c>
      <c r="AN1932">
        <v>501</v>
      </c>
      <c r="AO1932">
        <v>10</v>
      </c>
      <c r="AP1932" t="s">
        <v>49</v>
      </c>
      <c r="AR1932">
        <v>25</v>
      </c>
      <c r="AS1932">
        <v>24</v>
      </c>
      <c r="AT1932">
        <v>2.11</v>
      </c>
      <c r="AU1932" t="s">
        <v>48</v>
      </c>
    </row>
    <row r="1933" spans="38:47">
      <c r="AL1933" t="s">
        <v>46</v>
      </c>
      <c r="AM1933" t="s">
        <v>54</v>
      </c>
      <c r="AN1933">
        <v>501</v>
      </c>
      <c r="AO1933">
        <v>10</v>
      </c>
      <c r="AP1933" t="s">
        <v>49</v>
      </c>
      <c r="AR1933">
        <v>26</v>
      </c>
      <c r="AS1933">
        <v>24</v>
      </c>
      <c r="AT1933">
        <v>2.23</v>
      </c>
      <c r="AU1933" t="s">
        <v>48</v>
      </c>
    </row>
    <row r="1934" spans="38:47">
      <c r="AL1934" t="s">
        <v>46</v>
      </c>
      <c r="AM1934" t="s">
        <v>54</v>
      </c>
      <c r="AN1934">
        <v>501</v>
      </c>
      <c r="AO1934">
        <v>10</v>
      </c>
      <c r="AP1934" t="s">
        <v>49</v>
      </c>
      <c r="AR1934">
        <v>27</v>
      </c>
      <c r="AS1934">
        <v>24</v>
      </c>
      <c r="AT1934">
        <v>2.36</v>
      </c>
      <c r="AU1934" t="s">
        <v>48</v>
      </c>
    </row>
    <row r="1935" spans="38:47">
      <c r="AL1935" t="s">
        <v>46</v>
      </c>
      <c r="AM1935" t="s">
        <v>54</v>
      </c>
      <c r="AN1935">
        <v>501</v>
      </c>
      <c r="AO1935">
        <v>10</v>
      </c>
      <c r="AP1935" t="s">
        <v>49</v>
      </c>
      <c r="AR1935">
        <v>28</v>
      </c>
      <c r="AS1935">
        <v>24</v>
      </c>
      <c r="AT1935">
        <v>2.5</v>
      </c>
      <c r="AU1935" t="s">
        <v>48</v>
      </c>
    </row>
    <row r="1936" spans="38:47">
      <c r="AL1936" t="s">
        <v>46</v>
      </c>
      <c r="AM1936" t="s">
        <v>54</v>
      </c>
      <c r="AN1936">
        <v>501</v>
      </c>
      <c r="AO1936">
        <v>10</v>
      </c>
      <c r="AP1936" t="s">
        <v>49</v>
      </c>
      <c r="AR1936">
        <v>29</v>
      </c>
      <c r="AS1936">
        <v>24</v>
      </c>
      <c r="AT1936">
        <v>2.66</v>
      </c>
      <c r="AU1936" t="s">
        <v>48</v>
      </c>
    </row>
    <row r="1937" spans="38:47">
      <c r="AL1937" t="s">
        <v>46</v>
      </c>
      <c r="AM1937" t="s">
        <v>54</v>
      </c>
      <c r="AN1937">
        <v>501</v>
      </c>
      <c r="AO1937">
        <v>10</v>
      </c>
      <c r="AP1937" t="s">
        <v>49</v>
      </c>
      <c r="AR1937">
        <v>30</v>
      </c>
      <c r="AS1937">
        <v>24</v>
      </c>
      <c r="AT1937">
        <v>2.84</v>
      </c>
      <c r="AU1937" t="s">
        <v>48</v>
      </c>
    </row>
    <row r="1938" spans="38:47">
      <c r="AL1938" t="s">
        <v>46</v>
      </c>
      <c r="AM1938" t="s">
        <v>54</v>
      </c>
      <c r="AN1938">
        <v>501</v>
      </c>
      <c r="AO1938">
        <v>10</v>
      </c>
      <c r="AP1938" t="s">
        <v>49</v>
      </c>
      <c r="AR1938">
        <v>31</v>
      </c>
      <c r="AS1938">
        <v>24</v>
      </c>
      <c r="AT1938">
        <v>3.04</v>
      </c>
      <c r="AU1938" t="s">
        <v>48</v>
      </c>
    </row>
    <row r="1939" spans="38:47">
      <c r="AL1939" t="s">
        <v>46</v>
      </c>
      <c r="AM1939" t="s">
        <v>54</v>
      </c>
      <c r="AN1939">
        <v>501</v>
      </c>
      <c r="AO1939">
        <v>10</v>
      </c>
      <c r="AP1939" t="s">
        <v>49</v>
      </c>
      <c r="AR1939">
        <v>32</v>
      </c>
      <c r="AS1939">
        <v>24</v>
      </c>
      <c r="AT1939">
        <v>3.26</v>
      </c>
      <c r="AU1939" t="s">
        <v>48</v>
      </c>
    </row>
    <row r="1940" spans="38:47">
      <c r="AL1940" t="s">
        <v>46</v>
      </c>
      <c r="AM1940" t="s">
        <v>54</v>
      </c>
      <c r="AN1940">
        <v>501</v>
      </c>
      <c r="AO1940">
        <v>10</v>
      </c>
      <c r="AP1940" t="s">
        <v>49</v>
      </c>
      <c r="AR1940">
        <v>33</v>
      </c>
      <c r="AS1940">
        <v>24</v>
      </c>
      <c r="AT1940">
        <v>3.51</v>
      </c>
      <c r="AU1940" t="s">
        <v>48</v>
      </c>
    </row>
    <row r="1941" spans="38:47">
      <c r="AL1941" t="s">
        <v>46</v>
      </c>
      <c r="AM1941" t="s">
        <v>54</v>
      </c>
      <c r="AN1941">
        <v>501</v>
      </c>
      <c r="AO1941">
        <v>10</v>
      </c>
      <c r="AP1941" t="s">
        <v>49</v>
      </c>
      <c r="AR1941">
        <v>34</v>
      </c>
      <c r="AS1941">
        <v>24</v>
      </c>
      <c r="AT1941">
        <v>3.79</v>
      </c>
      <c r="AU1941" t="s">
        <v>48</v>
      </c>
    </row>
    <row r="1942" spans="38:47">
      <c r="AL1942" t="s">
        <v>46</v>
      </c>
      <c r="AM1942" t="s">
        <v>54</v>
      </c>
      <c r="AN1942">
        <v>501</v>
      </c>
      <c r="AO1942">
        <v>10</v>
      </c>
      <c r="AP1942" t="s">
        <v>49</v>
      </c>
      <c r="AR1942">
        <v>35</v>
      </c>
      <c r="AS1942">
        <v>24</v>
      </c>
      <c r="AT1942">
        <v>4.0999999999999996</v>
      </c>
      <c r="AU1942" t="s">
        <v>48</v>
      </c>
    </row>
    <row r="1943" spans="38:47">
      <c r="AL1943" t="s">
        <v>46</v>
      </c>
      <c r="AM1943" t="s">
        <v>54</v>
      </c>
      <c r="AN1943">
        <v>501</v>
      </c>
      <c r="AO1943">
        <v>10</v>
      </c>
      <c r="AP1943" t="s">
        <v>49</v>
      </c>
      <c r="AR1943">
        <v>36</v>
      </c>
      <c r="AS1943">
        <v>24</v>
      </c>
      <c r="AT1943">
        <v>4.43</v>
      </c>
      <c r="AU1943" t="s">
        <v>48</v>
      </c>
    </row>
    <row r="1944" spans="38:47">
      <c r="AL1944" t="s">
        <v>46</v>
      </c>
      <c r="AM1944" t="s">
        <v>54</v>
      </c>
      <c r="AN1944">
        <v>501</v>
      </c>
      <c r="AO1944">
        <v>10</v>
      </c>
      <c r="AP1944" t="s">
        <v>49</v>
      </c>
      <c r="AR1944">
        <v>37</v>
      </c>
      <c r="AS1944">
        <v>24</v>
      </c>
      <c r="AT1944">
        <v>4.82</v>
      </c>
      <c r="AU1944" t="s">
        <v>48</v>
      </c>
    </row>
    <row r="1945" spans="38:47">
      <c r="AL1945" t="s">
        <v>46</v>
      </c>
      <c r="AM1945" t="s">
        <v>54</v>
      </c>
      <c r="AN1945">
        <v>501</v>
      </c>
      <c r="AO1945">
        <v>10</v>
      </c>
      <c r="AP1945" t="s">
        <v>49</v>
      </c>
      <c r="AR1945">
        <v>38</v>
      </c>
      <c r="AS1945">
        <v>24</v>
      </c>
      <c r="AT1945">
        <v>5.23</v>
      </c>
      <c r="AU1945" t="s">
        <v>48</v>
      </c>
    </row>
    <row r="1946" spans="38:47">
      <c r="AL1946" t="s">
        <v>46</v>
      </c>
      <c r="AM1946" t="s">
        <v>54</v>
      </c>
      <c r="AN1946">
        <v>501</v>
      </c>
      <c r="AO1946">
        <v>10</v>
      </c>
      <c r="AP1946" t="s">
        <v>49</v>
      </c>
      <c r="AR1946">
        <v>39</v>
      </c>
      <c r="AS1946">
        <v>24</v>
      </c>
      <c r="AT1946">
        <v>5.7</v>
      </c>
      <c r="AU1946" t="s">
        <v>48</v>
      </c>
    </row>
    <row r="1947" spans="38:47">
      <c r="AL1947" t="s">
        <v>46</v>
      </c>
      <c r="AM1947" t="s">
        <v>54</v>
      </c>
      <c r="AN1947">
        <v>501</v>
      </c>
      <c r="AO1947">
        <v>10</v>
      </c>
      <c r="AP1947" t="s">
        <v>49</v>
      </c>
      <c r="AR1947">
        <v>40</v>
      </c>
      <c r="AS1947">
        <v>24</v>
      </c>
      <c r="AT1947">
        <v>6.21</v>
      </c>
      <c r="AU1947" t="s">
        <v>48</v>
      </c>
    </row>
    <row r="1948" spans="38:47">
      <c r="AL1948" t="s">
        <v>46</v>
      </c>
      <c r="AM1948" t="s">
        <v>54</v>
      </c>
      <c r="AN1948">
        <v>501</v>
      </c>
      <c r="AO1948">
        <v>10</v>
      </c>
      <c r="AP1948" t="s">
        <v>49</v>
      </c>
      <c r="AR1948">
        <v>41</v>
      </c>
      <c r="AS1948">
        <v>24</v>
      </c>
      <c r="AT1948">
        <v>6.78</v>
      </c>
      <c r="AU1948" t="s">
        <v>48</v>
      </c>
    </row>
    <row r="1949" spans="38:47">
      <c r="AL1949" t="s">
        <v>46</v>
      </c>
      <c r="AM1949" t="s">
        <v>54</v>
      </c>
      <c r="AN1949">
        <v>501</v>
      </c>
      <c r="AO1949">
        <v>10</v>
      </c>
      <c r="AP1949" t="s">
        <v>49</v>
      </c>
      <c r="AR1949">
        <v>42</v>
      </c>
      <c r="AS1949">
        <v>24</v>
      </c>
      <c r="AT1949">
        <v>7.4</v>
      </c>
      <c r="AU1949" t="s">
        <v>48</v>
      </c>
    </row>
    <row r="1950" spans="38:47">
      <c r="AL1950" t="s">
        <v>46</v>
      </c>
      <c r="AM1950" t="s">
        <v>54</v>
      </c>
      <c r="AN1950">
        <v>501</v>
      </c>
      <c r="AO1950">
        <v>10</v>
      </c>
      <c r="AP1950" t="s">
        <v>49</v>
      </c>
      <c r="AR1950">
        <v>43</v>
      </c>
      <c r="AS1950">
        <v>24</v>
      </c>
      <c r="AT1950">
        <v>8.11</v>
      </c>
      <c r="AU1950" t="s">
        <v>48</v>
      </c>
    </row>
    <row r="1951" spans="38:47">
      <c r="AL1951" t="s">
        <v>46</v>
      </c>
      <c r="AM1951" t="s">
        <v>54</v>
      </c>
      <c r="AN1951">
        <v>501</v>
      </c>
      <c r="AO1951">
        <v>10</v>
      </c>
      <c r="AP1951" t="s">
        <v>49</v>
      </c>
      <c r="AR1951">
        <v>44</v>
      </c>
      <c r="AS1951">
        <v>24</v>
      </c>
      <c r="AT1951">
        <v>8.8800000000000008</v>
      </c>
      <c r="AU1951" t="s">
        <v>48</v>
      </c>
    </row>
    <row r="1952" spans="38:47">
      <c r="AL1952" t="s">
        <v>46</v>
      </c>
      <c r="AM1952" t="s">
        <v>54</v>
      </c>
      <c r="AN1952">
        <v>501</v>
      </c>
      <c r="AO1952">
        <v>10</v>
      </c>
      <c r="AP1952" t="s">
        <v>49</v>
      </c>
      <c r="AR1952">
        <v>45</v>
      </c>
      <c r="AS1952">
        <v>24</v>
      </c>
      <c r="AT1952">
        <v>9.76</v>
      </c>
      <c r="AU1952" t="s">
        <v>48</v>
      </c>
    </row>
    <row r="1953" spans="38:47">
      <c r="AL1953" t="s">
        <v>46</v>
      </c>
      <c r="AM1953" t="s">
        <v>54</v>
      </c>
      <c r="AN1953">
        <v>501</v>
      </c>
      <c r="AO1953">
        <v>10</v>
      </c>
      <c r="AP1953" t="s">
        <v>49</v>
      </c>
      <c r="AR1953">
        <v>46</v>
      </c>
      <c r="AS1953">
        <v>24</v>
      </c>
      <c r="AT1953">
        <v>10.73</v>
      </c>
      <c r="AU1953" t="s">
        <v>48</v>
      </c>
    </row>
    <row r="1954" spans="38:47">
      <c r="AL1954" t="s">
        <v>46</v>
      </c>
      <c r="AM1954" t="s">
        <v>54</v>
      </c>
      <c r="AN1954">
        <v>501</v>
      </c>
      <c r="AO1954">
        <v>10</v>
      </c>
      <c r="AP1954" t="s">
        <v>49</v>
      </c>
      <c r="AR1954">
        <v>18</v>
      </c>
      <c r="AS1954">
        <v>25</v>
      </c>
      <c r="AT1954">
        <v>1.67</v>
      </c>
      <c r="AU1954" t="s">
        <v>48</v>
      </c>
    </row>
    <row r="1955" spans="38:47">
      <c r="AL1955" t="s">
        <v>46</v>
      </c>
      <c r="AM1955" t="s">
        <v>54</v>
      </c>
      <c r="AN1955">
        <v>501</v>
      </c>
      <c r="AO1955">
        <v>10</v>
      </c>
      <c r="AP1955" t="s">
        <v>49</v>
      </c>
      <c r="AR1955">
        <v>19</v>
      </c>
      <c r="AS1955">
        <v>25</v>
      </c>
      <c r="AT1955">
        <v>1.74</v>
      </c>
      <c r="AU1955" t="s">
        <v>48</v>
      </c>
    </row>
    <row r="1956" spans="38:47">
      <c r="AL1956" t="s">
        <v>46</v>
      </c>
      <c r="AM1956" t="s">
        <v>54</v>
      </c>
      <c r="AN1956">
        <v>501</v>
      </c>
      <c r="AO1956">
        <v>10</v>
      </c>
      <c r="AP1956" t="s">
        <v>49</v>
      </c>
      <c r="AR1956">
        <v>20</v>
      </c>
      <c r="AS1956">
        <v>25</v>
      </c>
      <c r="AT1956">
        <v>1.8</v>
      </c>
      <c r="AU1956" t="s">
        <v>48</v>
      </c>
    </row>
    <row r="1957" spans="38:47">
      <c r="AL1957" t="s">
        <v>46</v>
      </c>
      <c r="AM1957" t="s">
        <v>54</v>
      </c>
      <c r="AN1957">
        <v>501</v>
      </c>
      <c r="AO1957">
        <v>10</v>
      </c>
      <c r="AP1957" t="s">
        <v>49</v>
      </c>
      <c r="AR1957">
        <v>21</v>
      </c>
      <c r="AS1957">
        <v>25</v>
      </c>
      <c r="AT1957">
        <v>1.88</v>
      </c>
      <c r="AU1957" t="s">
        <v>48</v>
      </c>
    </row>
    <row r="1958" spans="38:47">
      <c r="AL1958" t="s">
        <v>46</v>
      </c>
      <c r="AM1958" t="s">
        <v>54</v>
      </c>
      <c r="AN1958">
        <v>501</v>
      </c>
      <c r="AO1958">
        <v>10</v>
      </c>
      <c r="AP1958" t="s">
        <v>49</v>
      </c>
      <c r="AR1958">
        <v>22</v>
      </c>
      <c r="AS1958">
        <v>25</v>
      </c>
      <c r="AT1958">
        <v>1.96</v>
      </c>
      <c r="AU1958" t="s">
        <v>48</v>
      </c>
    </row>
    <row r="1959" spans="38:47">
      <c r="AL1959" t="s">
        <v>46</v>
      </c>
      <c r="AM1959" t="s">
        <v>54</v>
      </c>
      <c r="AN1959">
        <v>501</v>
      </c>
      <c r="AO1959">
        <v>10</v>
      </c>
      <c r="AP1959" t="s">
        <v>49</v>
      </c>
      <c r="AR1959">
        <v>23</v>
      </c>
      <c r="AS1959">
        <v>25</v>
      </c>
      <c r="AT1959">
        <v>2.0499999999999998</v>
      </c>
      <c r="AU1959" t="s">
        <v>48</v>
      </c>
    </row>
    <row r="1960" spans="38:47">
      <c r="AL1960" t="s">
        <v>46</v>
      </c>
      <c r="AM1960" t="s">
        <v>54</v>
      </c>
      <c r="AN1960">
        <v>501</v>
      </c>
      <c r="AO1960">
        <v>10</v>
      </c>
      <c r="AP1960" t="s">
        <v>49</v>
      </c>
      <c r="AR1960">
        <v>24</v>
      </c>
      <c r="AS1960">
        <v>25</v>
      </c>
      <c r="AT1960">
        <v>2.15</v>
      </c>
      <c r="AU1960" t="s">
        <v>48</v>
      </c>
    </row>
    <row r="1961" spans="38:47">
      <c r="AL1961" t="s">
        <v>46</v>
      </c>
      <c r="AM1961" t="s">
        <v>54</v>
      </c>
      <c r="AN1961">
        <v>501</v>
      </c>
      <c r="AO1961">
        <v>10</v>
      </c>
      <c r="AP1961" t="s">
        <v>49</v>
      </c>
      <c r="AR1961">
        <v>25</v>
      </c>
      <c r="AS1961">
        <v>25</v>
      </c>
      <c r="AT1961">
        <v>2.27</v>
      </c>
      <c r="AU1961" t="s">
        <v>48</v>
      </c>
    </row>
    <row r="1962" spans="38:47">
      <c r="AL1962" t="s">
        <v>46</v>
      </c>
      <c r="AM1962" t="s">
        <v>54</v>
      </c>
      <c r="AN1962">
        <v>501</v>
      </c>
      <c r="AO1962">
        <v>10</v>
      </c>
      <c r="AP1962" t="s">
        <v>49</v>
      </c>
      <c r="AR1962">
        <v>26</v>
      </c>
      <c r="AS1962">
        <v>25</v>
      </c>
      <c r="AT1962">
        <v>2.4</v>
      </c>
      <c r="AU1962" t="s">
        <v>48</v>
      </c>
    </row>
    <row r="1963" spans="38:47">
      <c r="AL1963" t="s">
        <v>46</v>
      </c>
      <c r="AM1963" t="s">
        <v>54</v>
      </c>
      <c r="AN1963">
        <v>501</v>
      </c>
      <c r="AO1963">
        <v>10</v>
      </c>
      <c r="AP1963" t="s">
        <v>49</v>
      </c>
      <c r="AR1963">
        <v>27</v>
      </c>
      <c r="AS1963">
        <v>25</v>
      </c>
      <c r="AT1963">
        <v>2.5299999999999998</v>
      </c>
      <c r="AU1963" t="s">
        <v>48</v>
      </c>
    </row>
    <row r="1964" spans="38:47">
      <c r="AL1964" t="s">
        <v>46</v>
      </c>
      <c r="AM1964" t="s">
        <v>54</v>
      </c>
      <c r="AN1964">
        <v>501</v>
      </c>
      <c r="AO1964">
        <v>10</v>
      </c>
      <c r="AP1964" t="s">
        <v>49</v>
      </c>
      <c r="AR1964">
        <v>28</v>
      </c>
      <c r="AS1964">
        <v>25</v>
      </c>
      <c r="AT1964">
        <v>2.7</v>
      </c>
      <c r="AU1964" t="s">
        <v>48</v>
      </c>
    </row>
    <row r="1965" spans="38:47">
      <c r="AL1965" t="s">
        <v>46</v>
      </c>
      <c r="AM1965" t="s">
        <v>54</v>
      </c>
      <c r="AN1965">
        <v>501</v>
      </c>
      <c r="AO1965">
        <v>10</v>
      </c>
      <c r="AP1965" t="s">
        <v>49</v>
      </c>
      <c r="AR1965">
        <v>29</v>
      </c>
      <c r="AS1965">
        <v>25</v>
      </c>
      <c r="AT1965">
        <v>2.87</v>
      </c>
      <c r="AU1965" t="s">
        <v>48</v>
      </c>
    </row>
    <row r="1966" spans="38:47">
      <c r="AL1966" t="s">
        <v>46</v>
      </c>
      <c r="AM1966" t="s">
        <v>54</v>
      </c>
      <c r="AN1966">
        <v>501</v>
      </c>
      <c r="AO1966">
        <v>10</v>
      </c>
      <c r="AP1966" t="s">
        <v>49</v>
      </c>
      <c r="AR1966">
        <v>30</v>
      </c>
      <c r="AS1966">
        <v>25</v>
      </c>
      <c r="AT1966">
        <v>3.07</v>
      </c>
      <c r="AU1966" t="s">
        <v>48</v>
      </c>
    </row>
    <row r="1967" spans="38:47">
      <c r="AL1967" t="s">
        <v>46</v>
      </c>
      <c r="AM1967" t="s">
        <v>54</v>
      </c>
      <c r="AN1967">
        <v>501</v>
      </c>
      <c r="AO1967">
        <v>10</v>
      </c>
      <c r="AP1967" t="s">
        <v>49</v>
      </c>
      <c r="AR1967">
        <v>31</v>
      </c>
      <c r="AS1967">
        <v>25</v>
      </c>
      <c r="AT1967">
        <v>3.29</v>
      </c>
      <c r="AU1967" t="s">
        <v>48</v>
      </c>
    </row>
    <row r="1968" spans="38:47">
      <c r="AL1968" t="s">
        <v>46</v>
      </c>
      <c r="AM1968" t="s">
        <v>54</v>
      </c>
      <c r="AN1968">
        <v>501</v>
      </c>
      <c r="AO1968">
        <v>10</v>
      </c>
      <c r="AP1968" t="s">
        <v>49</v>
      </c>
      <c r="AR1968">
        <v>32</v>
      </c>
      <c r="AS1968">
        <v>25</v>
      </c>
      <c r="AT1968">
        <v>3.53</v>
      </c>
      <c r="AU1968" t="s">
        <v>48</v>
      </c>
    </row>
    <row r="1969" spans="38:47">
      <c r="AL1969" t="s">
        <v>46</v>
      </c>
      <c r="AM1969" t="s">
        <v>54</v>
      </c>
      <c r="AN1969">
        <v>501</v>
      </c>
      <c r="AO1969">
        <v>10</v>
      </c>
      <c r="AP1969" t="s">
        <v>49</v>
      </c>
      <c r="AR1969">
        <v>33</v>
      </c>
      <c r="AS1969">
        <v>25</v>
      </c>
      <c r="AT1969">
        <v>3.8</v>
      </c>
      <c r="AU1969" t="s">
        <v>48</v>
      </c>
    </row>
    <row r="1970" spans="38:47">
      <c r="AL1970" t="s">
        <v>46</v>
      </c>
      <c r="AM1970" t="s">
        <v>54</v>
      </c>
      <c r="AN1970">
        <v>501</v>
      </c>
      <c r="AO1970">
        <v>10</v>
      </c>
      <c r="AP1970" t="s">
        <v>49</v>
      </c>
      <c r="AR1970">
        <v>34</v>
      </c>
      <c r="AS1970">
        <v>25</v>
      </c>
      <c r="AT1970">
        <v>4.1100000000000003</v>
      </c>
      <c r="AU1970" t="s">
        <v>48</v>
      </c>
    </row>
    <row r="1971" spans="38:47">
      <c r="AL1971" t="s">
        <v>46</v>
      </c>
      <c r="AM1971" t="s">
        <v>54</v>
      </c>
      <c r="AN1971">
        <v>501</v>
      </c>
      <c r="AO1971">
        <v>10</v>
      </c>
      <c r="AP1971" t="s">
        <v>49</v>
      </c>
      <c r="AR1971">
        <v>35</v>
      </c>
      <c r="AS1971">
        <v>25</v>
      </c>
      <c r="AT1971">
        <v>4.45</v>
      </c>
      <c r="AU1971" t="s">
        <v>48</v>
      </c>
    </row>
    <row r="1972" spans="38:47">
      <c r="AL1972" t="s">
        <v>46</v>
      </c>
      <c r="AM1972" t="s">
        <v>54</v>
      </c>
      <c r="AN1972">
        <v>501</v>
      </c>
      <c r="AO1972">
        <v>10</v>
      </c>
      <c r="AP1972" t="s">
        <v>49</v>
      </c>
      <c r="AR1972">
        <v>36</v>
      </c>
      <c r="AS1972">
        <v>25</v>
      </c>
      <c r="AT1972">
        <v>4.82</v>
      </c>
      <c r="AU1972" t="s">
        <v>48</v>
      </c>
    </row>
    <row r="1973" spans="38:47">
      <c r="AL1973" t="s">
        <v>46</v>
      </c>
      <c r="AM1973" t="s">
        <v>54</v>
      </c>
      <c r="AN1973">
        <v>501</v>
      </c>
      <c r="AO1973">
        <v>10</v>
      </c>
      <c r="AP1973" t="s">
        <v>49</v>
      </c>
      <c r="AR1973">
        <v>37</v>
      </c>
      <c r="AS1973">
        <v>25</v>
      </c>
      <c r="AT1973">
        <v>5.23</v>
      </c>
      <c r="AU1973" t="s">
        <v>48</v>
      </c>
    </row>
    <row r="1974" spans="38:47">
      <c r="AL1974" t="s">
        <v>46</v>
      </c>
      <c r="AM1974" t="s">
        <v>54</v>
      </c>
      <c r="AN1974">
        <v>501</v>
      </c>
      <c r="AO1974">
        <v>10</v>
      </c>
      <c r="AP1974" t="s">
        <v>49</v>
      </c>
      <c r="AR1974">
        <v>38</v>
      </c>
      <c r="AS1974">
        <v>25</v>
      </c>
      <c r="AT1974">
        <v>5.7</v>
      </c>
      <c r="AU1974" t="s">
        <v>48</v>
      </c>
    </row>
    <row r="1975" spans="38:47">
      <c r="AL1975" t="s">
        <v>46</v>
      </c>
      <c r="AM1975" t="s">
        <v>54</v>
      </c>
      <c r="AN1975">
        <v>501</v>
      </c>
      <c r="AO1975">
        <v>10</v>
      </c>
      <c r="AP1975" t="s">
        <v>49</v>
      </c>
      <c r="AR1975">
        <v>39</v>
      </c>
      <c r="AS1975">
        <v>25</v>
      </c>
      <c r="AT1975">
        <v>6.21</v>
      </c>
      <c r="AU1975" t="s">
        <v>48</v>
      </c>
    </row>
    <row r="1976" spans="38:47">
      <c r="AL1976" t="s">
        <v>46</v>
      </c>
      <c r="AM1976" t="s">
        <v>54</v>
      </c>
      <c r="AN1976">
        <v>501</v>
      </c>
      <c r="AO1976">
        <v>10</v>
      </c>
      <c r="AP1976" t="s">
        <v>49</v>
      </c>
      <c r="AR1976">
        <v>40</v>
      </c>
      <c r="AS1976">
        <v>25</v>
      </c>
      <c r="AT1976">
        <v>6.77</v>
      </c>
      <c r="AU1976" t="s">
        <v>48</v>
      </c>
    </row>
    <row r="1977" spans="38:47">
      <c r="AL1977" t="s">
        <v>46</v>
      </c>
      <c r="AM1977" t="s">
        <v>54</v>
      </c>
      <c r="AN1977">
        <v>501</v>
      </c>
      <c r="AO1977">
        <v>10</v>
      </c>
      <c r="AP1977" t="s">
        <v>49</v>
      </c>
      <c r="AR1977">
        <v>41</v>
      </c>
      <c r="AS1977">
        <v>25</v>
      </c>
      <c r="AT1977">
        <v>7.4</v>
      </c>
      <c r="AU1977" t="s">
        <v>48</v>
      </c>
    </row>
    <row r="1978" spans="38:47">
      <c r="AL1978" t="s">
        <v>46</v>
      </c>
      <c r="AM1978" t="s">
        <v>54</v>
      </c>
      <c r="AN1978">
        <v>501</v>
      </c>
      <c r="AO1978">
        <v>10</v>
      </c>
      <c r="AP1978" t="s">
        <v>49</v>
      </c>
      <c r="AR1978">
        <v>42</v>
      </c>
      <c r="AS1978">
        <v>25</v>
      </c>
      <c r="AT1978">
        <v>8.09</v>
      </c>
      <c r="AU1978" t="s">
        <v>48</v>
      </c>
    </row>
    <row r="1979" spans="38:47">
      <c r="AL1979" t="s">
        <v>46</v>
      </c>
      <c r="AM1979" t="s">
        <v>54</v>
      </c>
      <c r="AN1979">
        <v>501</v>
      </c>
      <c r="AO1979">
        <v>10</v>
      </c>
      <c r="AP1979" t="s">
        <v>49</v>
      </c>
      <c r="AR1979">
        <v>43</v>
      </c>
      <c r="AS1979">
        <v>25</v>
      </c>
      <c r="AT1979">
        <v>8.8699999999999992</v>
      </c>
      <c r="AU1979" t="s">
        <v>48</v>
      </c>
    </row>
    <row r="1980" spans="38:47">
      <c r="AL1980" t="s">
        <v>46</v>
      </c>
      <c r="AM1980" t="s">
        <v>54</v>
      </c>
      <c r="AN1980">
        <v>501</v>
      </c>
      <c r="AO1980">
        <v>10</v>
      </c>
      <c r="AP1980" t="s">
        <v>49</v>
      </c>
      <c r="AR1980">
        <v>44</v>
      </c>
      <c r="AS1980">
        <v>25</v>
      </c>
      <c r="AT1980">
        <v>9.7200000000000006</v>
      </c>
      <c r="AU1980" t="s">
        <v>48</v>
      </c>
    </row>
    <row r="1981" spans="38:47">
      <c r="AL1981" t="s">
        <v>46</v>
      </c>
      <c r="AM1981" t="s">
        <v>54</v>
      </c>
      <c r="AN1981">
        <v>501</v>
      </c>
      <c r="AO1981">
        <v>10</v>
      </c>
      <c r="AP1981" t="s">
        <v>49</v>
      </c>
      <c r="AR1981">
        <v>45</v>
      </c>
      <c r="AS1981">
        <v>25</v>
      </c>
      <c r="AT1981">
        <v>10.69</v>
      </c>
      <c r="AU198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Member Input</vt:lpstr>
      <vt:lpstr>Premium Rate</vt:lpstr>
      <vt:lpstr>Policy Input</vt:lpstr>
      <vt:lpstr>Prem_Check</vt:lpstr>
      <vt:lpstr>Gross Premium Rate&gt;&gt;</vt:lpstr>
      <vt:lpstr>Total Plan 1</vt:lpstr>
      <vt:lpstr>Life plan1</vt:lpstr>
      <vt:lpstr>TPD plan1</vt:lpstr>
      <vt:lpstr>'Member Input'!Print_Area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Chansak.Pitisirikul</dc:creator>
  <cp:lastModifiedBy>hp</cp:lastModifiedBy>
  <cp:lastPrinted>2018-06-01T04:30:30Z</cp:lastPrinted>
  <dcterms:created xsi:type="dcterms:W3CDTF">2018-05-15T06:38:55Z</dcterms:created>
  <dcterms:modified xsi:type="dcterms:W3CDTF">2023-04-05T04:47:24Z</dcterms:modified>
</cp:coreProperties>
</file>